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6060" tabRatio="528"/>
  </bookViews>
  <sheets>
    <sheet name="Read Me" sheetId="4" r:id="rId1"/>
    <sheet name="1-Calculate Reference Gas" sheetId="2" r:id="rId2"/>
    <sheet name="2-Calculate Analytical Uncert" sheetId="5" r:id="rId3"/>
    <sheet name="3-Calculate Sample dD &amp; Uncert" sheetId="1" r:id="rId4"/>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E784" i="1" l="1"/>
  <c r="AG784" i="1"/>
  <c r="BD784" i="1"/>
  <c r="AD784" i="1"/>
  <c r="AI784" i="1"/>
  <c r="BC784" i="1"/>
  <c r="BB784" i="1"/>
  <c r="AM784" i="1"/>
  <c r="AE784" i="1"/>
  <c r="AH784" i="1"/>
  <c r="AJ784" i="1"/>
  <c r="AL784" i="1"/>
  <c r="AW784" i="1"/>
  <c r="AK784" i="1"/>
  <c r="AV784" i="1"/>
  <c r="AN784" i="1"/>
  <c r="AY784" i="1"/>
  <c r="AX784" i="1"/>
  <c r="AS784" i="1"/>
  <c r="AU784" i="1"/>
  <c r="AT784" i="1"/>
  <c r="AR784" i="1"/>
  <c r="AQ784" i="1"/>
  <c r="AP784" i="1"/>
  <c r="AF784" i="1"/>
  <c r="AB784" i="1"/>
  <c r="AA784" i="1"/>
  <c r="X784" i="1"/>
  <c r="W784" i="1"/>
  <c r="V784" i="1"/>
  <c r="U784" i="1"/>
  <c r="T784" i="1"/>
  <c r="S784" i="1"/>
  <c r="R784" i="1"/>
  <c r="Q784" i="1"/>
  <c r="BE783" i="1"/>
  <c r="AG783" i="1"/>
  <c r="BD783" i="1"/>
  <c r="AD783" i="1"/>
  <c r="AI783" i="1"/>
  <c r="BC783" i="1"/>
  <c r="BB783" i="1"/>
  <c r="AM783" i="1"/>
  <c r="AE783" i="1"/>
  <c r="AH783" i="1"/>
  <c r="AJ783" i="1"/>
  <c r="AL783" i="1"/>
  <c r="AW783" i="1"/>
  <c r="AK783" i="1"/>
  <c r="AV783" i="1"/>
  <c r="AN783" i="1"/>
  <c r="AY783" i="1"/>
  <c r="AX783" i="1"/>
  <c r="AS783" i="1"/>
  <c r="AU783" i="1"/>
  <c r="AT783" i="1"/>
  <c r="AR783" i="1"/>
  <c r="AQ783" i="1"/>
  <c r="AP783" i="1"/>
  <c r="AF783" i="1"/>
  <c r="AB783" i="1"/>
  <c r="AA783" i="1"/>
  <c r="X783" i="1"/>
  <c r="W783" i="1"/>
  <c r="V783" i="1"/>
  <c r="U783" i="1"/>
  <c r="T783" i="1"/>
  <c r="S783" i="1"/>
  <c r="R783" i="1"/>
  <c r="Q783" i="1"/>
  <c r="BE782" i="1"/>
  <c r="AG782" i="1"/>
  <c r="BD782" i="1"/>
  <c r="AD782" i="1"/>
  <c r="AI782" i="1"/>
  <c r="BC782" i="1"/>
  <c r="BB782" i="1"/>
  <c r="AM782" i="1"/>
  <c r="AE782" i="1"/>
  <c r="AH782" i="1"/>
  <c r="AJ782" i="1"/>
  <c r="AL782" i="1"/>
  <c r="AW782" i="1"/>
  <c r="AK782" i="1"/>
  <c r="AV782" i="1"/>
  <c r="AN782" i="1"/>
  <c r="AY782" i="1"/>
  <c r="AX782" i="1"/>
  <c r="AS782" i="1"/>
  <c r="AU782" i="1"/>
  <c r="AT782" i="1"/>
  <c r="AR782" i="1"/>
  <c r="AQ782" i="1"/>
  <c r="AP782" i="1"/>
  <c r="AF782" i="1"/>
  <c r="AB782" i="1"/>
  <c r="AA782" i="1"/>
  <c r="X782" i="1"/>
  <c r="W782" i="1"/>
  <c r="V782" i="1"/>
  <c r="U782" i="1"/>
  <c r="T782" i="1"/>
  <c r="S782" i="1"/>
  <c r="R782" i="1"/>
  <c r="Q782" i="1"/>
  <c r="BE781" i="1"/>
  <c r="AG781" i="1"/>
  <c r="BD781" i="1"/>
  <c r="AD781" i="1"/>
  <c r="AI781" i="1"/>
  <c r="BC781" i="1"/>
  <c r="BB781" i="1"/>
  <c r="AM781" i="1"/>
  <c r="AE781" i="1"/>
  <c r="AH781" i="1"/>
  <c r="AJ781" i="1"/>
  <c r="AL781" i="1"/>
  <c r="AW781" i="1"/>
  <c r="AK781" i="1"/>
  <c r="AV781" i="1"/>
  <c r="AN781" i="1"/>
  <c r="AY781" i="1"/>
  <c r="AX781" i="1"/>
  <c r="AS781" i="1"/>
  <c r="AU781" i="1"/>
  <c r="AT781" i="1"/>
  <c r="AR781" i="1"/>
  <c r="AQ781" i="1"/>
  <c r="AP781" i="1"/>
  <c r="AF781" i="1"/>
  <c r="AB781" i="1"/>
  <c r="AA781" i="1"/>
  <c r="X781" i="1"/>
  <c r="W781" i="1"/>
  <c r="V781" i="1"/>
  <c r="U781" i="1"/>
  <c r="T781" i="1"/>
  <c r="S781" i="1"/>
  <c r="R781" i="1"/>
  <c r="Q781" i="1"/>
  <c r="BE780" i="1"/>
  <c r="AG780" i="1"/>
  <c r="BD780" i="1"/>
  <c r="AD780" i="1"/>
  <c r="AI780" i="1"/>
  <c r="BC780" i="1"/>
  <c r="BB780" i="1"/>
  <c r="AM780" i="1"/>
  <c r="AE780" i="1"/>
  <c r="AH780" i="1"/>
  <c r="AJ780" i="1"/>
  <c r="AL780" i="1"/>
  <c r="AW780" i="1"/>
  <c r="AK780" i="1"/>
  <c r="AV780" i="1"/>
  <c r="AN780" i="1"/>
  <c r="AY780" i="1"/>
  <c r="AX780" i="1"/>
  <c r="AS780" i="1"/>
  <c r="AU780" i="1"/>
  <c r="AT780" i="1"/>
  <c r="AR780" i="1"/>
  <c r="AQ780" i="1"/>
  <c r="AP780" i="1"/>
  <c r="AF780" i="1"/>
  <c r="AB780" i="1"/>
  <c r="AA780" i="1"/>
  <c r="X780" i="1"/>
  <c r="W780" i="1"/>
  <c r="V780" i="1"/>
  <c r="U780" i="1"/>
  <c r="T780" i="1"/>
  <c r="S780" i="1"/>
  <c r="R780" i="1"/>
  <c r="Q780" i="1"/>
  <c r="BE779" i="1"/>
  <c r="AG779" i="1"/>
  <c r="BD779" i="1"/>
  <c r="AD779" i="1"/>
  <c r="AI779" i="1"/>
  <c r="BC779" i="1"/>
  <c r="BB779" i="1"/>
  <c r="AM779" i="1"/>
  <c r="AE779" i="1"/>
  <c r="AH779" i="1"/>
  <c r="AJ779" i="1"/>
  <c r="AL779" i="1"/>
  <c r="AW779" i="1"/>
  <c r="AK779" i="1"/>
  <c r="AV779" i="1"/>
  <c r="AN779" i="1"/>
  <c r="AY779" i="1"/>
  <c r="AX779" i="1"/>
  <c r="AS779" i="1"/>
  <c r="AU779" i="1"/>
  <c r="AT779" i="1"/>
  <c r="AR779" i="1"/>
  <c r="AQ779" i="1"/>
  <c r="AP779" i="1"/>
  <c r="AF779" i="1"/>
  <c r="AB779" i="1"/>
  <c r="AA779" i="1"/>
  <c r="X779" i="1"/>
  <c r="W779" i="1"/>
  <c r="V779" i="1"/>
  <c r="U779" i="1"/>
  <c r="T779" i="1"/>
  <c r="S779" i="1"/>
  <c r="R779" i="1"/>
  <c r="Q779" i="1"/>
  <c r="BE778" i="1"/>
  <c r="AG778" i="1"/>
  <c r="BD778" i="1"/>
  <c r="AD778" i="1"/>
  <c r="AI778" i="1"/>
  <c r="BC778" i="1"/>
  <c r="BB778" i="1"/>
  <c r="AM778" i="1"/>
  <c r="AE778" i="1"/>
  <c r="AH778" i="1"/>
  <c r="AJ778" i="1"/>
  <c r="AL778" i="1"/>
  <c r="AW778" i="1"/>
  <c r="AK778" i="1"/>
  <c r="AV778" i="1"/>
  <c r="AN778" i="1"/>
  <c r="AY778" i="1"/>
  <c r="AX778" i="1"/>
  <c r="AS778" i="1"/>
  <c r="AU778" i="1"/>
  <c r="AT778" i="1"/>
  <c r="AR778" i="1"/>
  <c r="AQ778" i="1"/>
  <c r="AP778" i="1"/>
  <c r="AF778" i="1"/>
  <c r="AB778" i="1"/>
  <c r="AA778" i="1"/>
  <c r="X778" i="1"/>
  <c r="W778" i="1"/>
  <c r="V778" i="1"/>
  <c r="U778" i="1"/>
  <c r="T778" i="1"/>
  <c r="S778" i="1"/>
  <c r="R778" i="1"/>
  <c r="Q778" i="1"/>
  <c r="BE777" i="1"/>
  <c r="AG777" i="1"/>
  <c r="BD777" i="1"/>
  <c r="AD777" i="1"/>
  <c r="AI777" i="1"/>
  <c r="BC777" i="1"/>
  <c r="BB777" i="1"/>
  <c r="AM777" i="1"/>
  <c r="AE777" i="1"/>
  <c r="AH777" i="1"/>
  <c r="AJ777" i="1"/>
  <c r="AL777" i="1"/>
  <c r="AW777" i="1"/>
  <c r="AK777" i="1"/>
  <c r="AV777" i="1"/>
  <c r="AN777" i="1"/>
  <c r="AY777" i="1"/>
  <c r="AX777" i="1"/>
  <c r="AS777" i="1"/>
  <c r="AU777" i="1"/>
  <c r="AT777" i="1"/>
  <c r="AR777" i="1"/>
  <c r="AQ777" i="1"/>
  <c r="AP777" i="1"/>
  <c r="AF777" i="1"/>
  <c r="AB777" i="1"/>
  <c r="AA777" i="1"/>
  <c r="X777" i="1"/>
  <c r="W777" i="1"/>
  <c r="V777" i="1"/>
  <c r="U777" i="1"/>
  <c r="T777" i="1"/>
  <c r="S777" i="1"/>
  <c r="R777" i="1"/>
  <c r="Q777" i="1"/>
  <c r="BE776" i="1"/>
  <c r="AG776" i="1"/>
  <c r="BD776" i="1"/>
  <c r="AD776" i="1"/>
  <c r="AI776" i="1"/>
  <c r="BC776" i="1"/>
  <c r="BB776" i="1"/>
  <c r="AM776" i="1"/>
  <c r="AE776" i="1"/>
  <c r="AH776" i="1"/>
  <c r="AJ776" i="1"/>
  <c r="AL776" i="1"/>
  <c r="AW776" i="1"/>
  <c r="AK776" i="1"/>
  <c r="AV776" i="1"/>
  <c r="AN776" i="1"/>
  <c r="AY776" i="1"/>
  <c r="AX776" i="1"/>
  <c r="AS776" i="1"/>
  <c r="AU776" i="1"/>
  <c r="AT776" i="1"/>
  <c r="AR776" i="1"/>
  <c r="AQ776" i="1"/>
  <c r="AP776" i="1"/>
  <c r="AF776" i="1"/>
  <c r="AB776" i="1"/>
  <c r="AA776" i="1"/>
  <c r="X776" i="1"/>
  <c r="W776" i="1"/>
  <c r="V776" i="1"/>
  <c r="U776" i="1"/>
  <c r="T776" i="1"/>
  <c r="S776" i="1"/>
  <c r="R776" i="1"/>
  <c r="Q776" i="1"/>
  <c r="BE775" i="1"/>
  <c r="AG775" i="1"/>
  <c r="BD775" i="1"/>
  <c r="AD775" i="1"/>
  <c r="AI775" i="1"/>
  <c r="BC775" i="1"/>
  <c r="BB775" i="1"/>
  <c r="AM775" i="1"/>
  <c r="AE775" i="1"/>
  <c r="AH775" i="1"/>
  <c r="AJ775" i="1"/>
  <c r="AL775" i="1"/>
  <c r="AW775" i="1"/>
  <c r="AK775" i="1"/>
  <c r="AV775" i="1"/>
  <c r="AN775" i="1"/>
  <c r="AY775" i="1"/>
  <c r="AX775" i="1"/>
  <c r="AS775" i="1"/>
  <c r="AU775" i="1"/>
  <c r="AT775" i="1"/>
  <c r="AR775" i="1"/>
  <c r="AQ775" i="1"/>
  <c r="AP775" i="1"/>
  <c r="AF775" i="1"/>
  <c r="AB775" i="1"/>
  <c r="AA775" i="1"/>
  <c r="X775" i="1"/>
  <c r="W775" i="1"/>
  <c r="V775" i="1"/>
  <c r="U775" i="1"/>
  <c r="T775" i="1"/>
  <c r="S775" i="1"/>
  <c r="R775" i="1"/>
  <c r="Q775" i="1"/>
  <c r="BE774" i="1"/>
  <c r="AG774" i="1"/>
  <c r="BD774" i="1"/>
  <c r="AD774" i="1"/>
  <c r="AI774" i="1"/>
  <c r="BC774" i="1"/>
  <c r="BB774" i="1"/>
  <c r="AM774" i="1"/>
  <c r="AE774" i="1"/>
  <c r="AH774" i="1"/>
  <c r="AJ774" i="1"/>
  <c r="AL774" i="1"/>
  <c r="AW774" i="1"/>
  <c r="AK774" i="1"/>
  <c r="AV774" i="1"/>
  <c r="AN774" i="1"/>
  <c r="AY774" i="1"/>
  <c r="AX774" i="1"/>
  <c r="AS774" i="1"/>
  <c r="AU774" i="1"/>
  <c r="AT774" i="1"/>
  <c r="AR774" i="1"/>
  <c r="AQ774" i="1"/>
  <c r="AP774" i="1"/>
  <c r="AF774" i="1"/>
  <c r="AB774" i="1"/>
  <c r="AA774" i="1"/>
  <c r="X774" i="1"/>
  <c r="W774" i="1"/>
  <c r="V774" i="1"/>
  <c r="U774" i="1"/>
  <c r="T774" i="1"/>
  <c r="S774" i="1"/>
  <c r="R774" i="1"/>
  <c r="Q774" i="1"/>
  <c r="BE773" i="1"/>
  <c r="AG773" i="1"/>
  <c r="BD773" i="1"/>
  <c r="AD773" i="1"/>
  <c r="AI773" i="1"/>
  <c r="BC773" i="1"/>
  <c r="BB773" i="1"/>
  <c r="AM773" i="1"/>
  <c r="AE773" i="1"/>
  <c r="AH773" i="1"/>
  <c r="AJ773" i="1"/>
  <c r="AL773" i="1"/>
  <c r="AW773" i="1"/>
  <c r="AK773" i="1"/>
  <c r="AV773" i="1"/>
  <c r="AN773" i="1"/>
  <c r="AY773" i="1"/>
  <c r="AX773" i="1"/>
  <c r="AS773" i="1"/>
  <c r="AU773" i="1"/>
  <c r="AT773" i="1"/>
  <c r="AR773" i="1"/>
  <c r="AQ773" i="1"/>
  <c r="AP773" i="1"/>
  <c r="AF773" i="1"/>
  <c r="AB773" i="1"/>
  <c r="AA773" i="1"/>
  <c r="X773" i="1"/>
  <c r="W773" i="1"/>
  <c r="V773" i="1"/>
  <c r="U773" i="1"/>
  <c r="T773" i="1"/>
  <c r="S773" i="1"/>
  <c r="R773" i="1"/>
  <c r="Q773" i="1"/>
  <c r="BE772" i="1"/>
  <c r="AG772" i="1"/>
  <c r="BD772" i="1"/>
  <c r="AD772" i="1"/>
  <c r="AI772" i="1"/>
  <c r="BC772" i="1"/>
  <c r="BB772" i="1"/>
  <c r="AM772" i="1"/>
  <c r="AE772" i="1"/>
  <c r="AH772" i="1"/>
  <c r="AJ772" i="1"/>
  <c r="AL772" i="1"/>
  <c r="AW772" i="1"/>
  <c r="AK772" i="1"/>
  <c r="AV772" i="1"/>
  <c r="AN772" i="1"/>
  <c r="AY772" i="1"/>
  <c r="AX772" i="1"/>
  <c r="AS772" i="1"/>
  <c r="AU772" i="1"/>
  <c r="AT772" i="1"/>
  <c r="AR772" i="1"/>
  <c r="AQ772" i="1"/>
  <c r="AP772" i="1"/>
  <c r="AF772" i="1"/>
  <c r="AB772" i="1"/>
  <c r="AA772" i="1"/>
  <c r="X772" i="1"/>
  <c r="W772" i="1"/>
  <c r="V772" i="1"/>
  <c r="U772" i="1"/>
  <c r="T772" i="1"/>
  <c r="S772" i="1"/>
  <c r="R772" i="1"/>
  <c r="Q772" i="1"/>
  <c r="BE771" i="1"/>
  <c r="AG771" i="1"/>
  <c r="BD771" i="1"/>
  <c r="AD771" i="1"/>
  <c r="AI771" i="1"/>
  <c r="BC771" i="1"/>
  <c r="BB771" i="1"/>
  <c r="AM771" i="1"/>
  <c r="AE771" i="1"/>
  <c r="AH771" i="1"/>
  <c r="AJ771" i="1"/>
  <c r="AL771" i="1"/>
  <c r="AW771" i="1"/>
  <c r="AK771" i="1"/>
  <c r="AV771" i="1"/>
  <c r="AN771" i="1"/>
  <c r="AY771" i="1"/>
  <c r="AX771" i="1"/>
  <c r="AS771" i="1"/>
  <c r="AU771" i="1"/>
  <c r="AT771" i="1"/>
  <c r="AR771" i="1"/>
  <c r="AQ771" i="1"/>
  <c r="AP771" i="1"/>
  <c r="AF771" i="1"/>
  <c r="AB771" i="1"/>
  <c r="AA771" i="1"/>
  <c r="X771" i="1"/>
  <c r="W771" i="1"/>
  <c r="V771" i="1"/>
  <c r="U771" i="1"/>
  <c r="T771" i="1"/>
  <c r="S771" i="1"/>
  <c r="R771" i="1"/>
  <c r="Q771" i="1"/>
  <c r="BE770" i="1"/>
  <c r="AG770" i="1"/>
  <c r="BD770" i="1"/>
  <c r="AD770" i="1"/>
  <c r="AI770" i="1"/>
  <c r="BC770" i="1"/>
  <c r="BB770" i="1"/>
  <c r="AM770" i="1"/>
  <c r="AE770" i="1"/>
  <c r="AH770" i="1"/>
  <c r="AJ770" i="1"/>
  <c r="AL770" i="1"/>
  <c r="AW770" i="1"/>
  <c r="AK770" i="1"/>
  <c r="AV770" i="1"/>
  <c r="AN770" i="1"/>
  <c r="AY770" i="1"/>
  <c r="AX770" i="1"/>
  <c r="AS770" i="1"/>
  <c r="AU770" i="1"/>
  <c r="AT770" i="1"/>
  <c r="AR770" i="1"/>
  <c r="AQ770" i="1"/>
  <c r="AP770" i="1"/>
  <c r="AF770" i="1"/>
  <c r="AB770" i="1"/>
  <c r="AA770" i="1"/>
  <c r="X770" i="1"/>
  <c r="W770" i="1"/>
  <c r="V770" i="1"/>
  <c r="U770" i="1"/>
  <c r="T770" i="1"/>
  <c r="S770" i="1"/>
  <c r="R770" i="1"/>
  <c r="Q770" i="1"/>
  <c r="BE769" i="1"/>
  <c r="AG769" i="1"/>
  <c r="BD769" i="1"/>
  <c r="AD769" i="1"/>
  <c r="AI769" i="1"/>
  <c r="BC769" i="1"/>
  <c r="BB769" i="1"/>
  <c r="AM769" i="1"/>
  <c r="AE769" i="1"/>
  <c r="AH769" i="1"/>
  <c r="AJ769" i="1"/>
  <c r="AL769" i="1"/>
  <c r="AW769" i="1"/>
  <c r="AK769" i="1"/>
  <c r="AV769" i="1"/>
  <c r="AN769" i="1"/>
  <c r="AY769" i="1"/>
  <c r="AX769" i="1"/>
  <c r="AS769" i="1"/>
  <c r="AU769" i="1"/>
  <c r="AT769" i="1"/>
  <c r="AR769" i="1"/>
  <c r="AQ769" i="1"/>
  <c r="AP769" i="1"/>
  <c r="AF769" i="1"/>
  <c r="AB769" i="1"/>
  <c r="AA769" i="1"/>
  <c r="X769" i="1"/>
  <c r="W769" i="1"/>
  <c r="V769" i="1"/>
  <c r="U769" i="1"/>
  <c r="T769" i="1"/>
  <c r="S769" i="1"/>
  <c r="R769" i="1"/>
  <c r="Q769" i="1"/>
  <c r="BE768" i="1"/>
  <c r="AG768" i="1"/>
  <c r="BD768" i="1"/>
  <c r="AD768" i="1"/>
  <c r="AI768" i="1"/>
  <c r="BC768" i="1"/>
  <c r="BB768" i="1"/>
  <c r="AM768" i="1"/>
  <c r="AE768" i="1"/>
  <c r="AH768" i="1"/>
  <c r="AJ768" i="1"/>
  <c r="AL768" i="1"/>
  <c r="AW768" i="1"/>
  <c r="AK768" i="1"/>
  <c r="AV768" i="1"/>
  <c r="AN768" i="1"/>
  <c r="AY768" i="1"/>
  <c r="AX768" i="1"/>
  <c r="AS768" i="1"/>
  <c r="AU768" i="1"/>
  <c r="AT768" i="1"/>
  <c r="AR768" i="1"/>
  <c r="AQ768" i="1"/>
  <c r="AP768" i="1"/>
  <c r="AF768" i="1"/>
  <c r="AB768" i="1"/>
  <c r="AA768" i="1"/>
  <c r="X768" i="1"/>
  <c r="W768" i="1"/>
  <c r="V768" i="1"/>
  <c r="U768" i="1"/>
  <c r="T768" i="1"/>
  <c r="S768" i="1"/>
  <c r="R768" i="1"/>
  <c r="Q768" i="1"/>
  <c r="BE767" i="1"/>
  <c r="AG767" i="1"/>
  <c r="BD767" i="1"/>
  <c r="AD767" i="1"/>
  <c r="AI767" i="1"/>
  <c r="BC767" i="1"/>
  <c r="BB767" i="1"/>
  <c r="AM767" i="1"/>
  <c r="AE767" i="1"/>
  <c r="AH767" i="1"/>
  <c r="AJ767" i="1"/>
  <c r="AL767" i="1"/>
  <c r="AW767" i="1"/>
  <c r="AK767" i="1"/>
  <c r="AV767" i="1"/>
  <c r="AN767" i="1"/>
  <c r="AY767" i="1"/>
  <c r="AX767" i="1"/>
  <c r="AS767" i="1"/>
  <c r="AU767" i="1"/>
  <c r="AT767" i="1"/>
  <c r="AR767" i="1"/>
  <c r="AQ767" i="1"/>
  <c r="AP767" i="1"/>
  <c r="AF767" i="1"/>
  <c r="AB767" i="1"/>
  <c r="AA767" i="1"/>
  <c r="X767" i="1"/>
  <c r="W767" i="1"/>
  <c r="V767" i="1"/>
  <c r="U767" i="1"/>
  <c r="T767" i="1"/>
  <c r="S767" i="1"/>
  <c r="R767" i="1"/>
  <c r="Q767" i="1"/>
  <c r="BE766" i="1"/>
  <c r="AG766" i="1"/>
  <c r="BD766" i="1"/>
  <c r="AD766" i="1"/>
  <c r="AI766" i="1"/>
  <c r="BC766" i="1"/>
  <c r="BB766" i="1"/>
  <c r="AM766" i="1"/>
  <c r="AE766" i="1"/>
  <c r="AH766" i="1"/>
  <c r="AJ766" i="1"/>
  <c r="AL766" i="1"/>
  <c r="AW766" i="1"/>
  <c r="AK766" i="1"/>
  <c r="AV766" i="1"/>
  <c r="AN766" i="1"/>
  <c r="AY766" i="1"/>
  <c r="AX766" i="1"/>
  <c r="AS766" i="1"/>
  <c r="AU766" i="1"/>
  <c r="AT766" i="1"/>
  <c r="AR766" i="1"/>
  <c r="AQ766" i="1"/>
  <c r="AP766" i="1"/>
  <c r="AF766" i="1"/>
  <c r="AB766" i="1"/>
  <c r="AA766" i="1"/>
  <c r="X766" i="1"/>
  <c r="W766" i="1"/>
  <c r="V766" i="1"/>
  <c r="U766" i="1"/>
  <c r="T766" i="1"/>
  <c r="S766" i="1"/>
  <c r="R766" i="1"/>
  <c r="Q766" i="1"/>
  <c r="BE765" i="1"/>
  <c r="AG765" i="1"/>
  <c r="BD765" i="1"/>
  <c r="AD765" i="1"/>
  <c r="AI765" i="1"/>
  <c r="BC765" i="1"/>
  <c r="BB765" i="1"/>
  <c r="AM765" i="1"/>
  <c r="AE765" i="1"/>
  <c r="AH765" i="1"/>
  <c r="AJ765" i="1"/>
  <c r="AL765" i="1"/>
  <c r="AW765" i="1"/>
  <c r="AK765" i="1"/>
  <c r="AV765" i="1"/>
  <c r="AN765" i="1"/>
  <c r="AY765" i="1"/>
  <c r="AX765" i="1"/>
  <c r="AS765" i="1"/>
  <c r="AU765" i="1"/>
  <c r="AT765" i="1"/>
  <c r="AR765" i="1"/>
  <c r="AQ765" i="1"/>
  <c r="AP765" i="1"/>
  <c r="AF765" i="1"/>
  <c r="AB765" i="1"/>
  <c r="AA765" i="1"/>
  <c r="X765" i="1"/>
  <c r="W765" i="1"/>
  <c r="V765" i="1"/>
  <c r="U765" i="1"/>
  <c r="T765" i="1"/>
  <c r="S765" i="1"/>
  <c r="R765" i="1"/>
  <c r="Q765" i="1"/>
  <c r="BE764" i="1"/>
  <c r="AG764" i="1"/>
  <c r="BD764" i="1"/>
  <c r="AD764" i="1"/>
  <c r="AI764" i="1"/>
  <c r="BC764" i="1"/>
  <c r="BB764" i="1"/>
  <c r="AM764" i="1"/>
  <c r="AE764" i="1"/>
  <c r="AH764" i="1"/>
  <c r="AJ764" i="1"/>
  <c r="AL764" i="1"/>
  <c r="AW764" i="1"/>
  <c r="AK764" i="1"/>
  <c r="AV764" i="1"/>
  <c r="AN764" i="1"/>
  <c r="AY764" i="1"/>
  <c r="AX764" i="1"/>
  <c r="AS764" i="1"/>
  <c r="AU764" i="1"/>
  <c r="AT764" i="1"/>
  <c r="AR764" i="1"/>
  <c r="AQ764" i="1"/>
  <c r="AP764" i="1"/>
  <c r="AF764" i="1"/>
  <c r="AB764" i="1"/>
  <c r="AA764" i="1"/>
  <c r="X764" i="1"/>
  <c r="W764" i="1"/>
  <c r="V764" i="1"/>
  <c r="U764" i="1"/>
  <c r="T764" i="1"/>
  <c r="S764" i="1"/>
  <c r="R764" i="1"/>
  <c r="Q764" i="1"/>
  <c r="BE763" i="1"/>
  <c r="AG763" i="1"/>
  <c r="BD763" i="1"/>
  <c r="AD763" i="1"/>
  <c r="AI763" i="1"/>
  <c r="BC763" i="1"/>
  <c r="BB763" i="1"/>
  <c r="AM763" i="1"/>
  <c r="AE763" i="1"/>
  <c r="AH763" i="1"/>
  <c r="AJ763" i="1"/>
  <c r="AL763" i="1"/>
  <c r="AW763" i="1"/>
  <c r="AK763" i="1"/>
  <c r="AV763" i="1"/>
  <c r="AN763" i="1"/>
  <c r="AY763" i="1"/>
  <c r="AX763" i="1"/>
  <c r="AS763" i="1"/>
  <c r="AU763" i="1"/>
  <c r="AT763" i="1"/>
  <c r="AR763" i="1"/>
  <c r="AQ763" i="1"/>
  <c r="AP763" i="1"/>
  <c r="AF763" i="1"/>
  <c r="AB763" i="1"/>
  <c r="AA763" i="1"/>
  <c r="X763" i="1"/>
  <c r="W763" i="1"/>
  <c r="V763" i="1"/>
  <c r="U763" i="1"/>
  <c r="T763" i="1"/>
  <c r="S763" i="1"/>
  <c r="R763" i="1"/>
  <c r="Q763" i="1"/>
  <c r="BE762" i="1"/>
  <c r="AG762" i="1"/>
  <c r="BD762" i="1"/>
  <c r="AD762" i="1"/>
  <c r="AI762" i="1"/>
  <c r="BC762" i="1"/>
  <c r="BB762" i="1"/>
  <c r="AM762" i="1"/>
  <c r="AE762" i="1"/>
  <c r="AH762" i="1"/>
  <c r="AJ762" i="1"/>
  <c r="AL762" i="1"/>
  <c r="AW762" i="1"/>
  <c r="AK762" i="1"/>
  <c r="AV762" i="1"/>
  <c r="AN762" i="1"/>
  <c r="AY762" i="1"/>
  <c r="AX762" i="1"/>
  <c r="AS762" i="1"/>
  <c r="AU762" i="1"/>
  <c r="AT762" i="1"/>
  <c r="AR762" i="1"/>
  <c r="AQ762" i="1"/>
  <c r="AP762" i="1"/>
  <c r="AF762" i="1"/>
  <c r="AB762" i="1"/>
  <c r="AA762" i="1"/>
  <c r="X762" i="1"/>
  <c r="W762" i="1"/>
  <c r="V762" i="1"/>
  <c r="U762" i="1"/>
  <c r="T762" i="1"/>
  <c r="S762" i="1"/>
  <c r="R762" i="1"/>
  <c r="Q762" i="1"/>
  <c r="BE761" i="1"/>
  <c r="AG761" i="1"/>
  <c r="BD761" i="1"/>
  <c r="AD761" i="1"/>
  <c r="AI761" i="1"/>
  <c r="BC761" i="1"/>
  <c r="BB761" i="1"/>
  <c r="AM761" i="1"/>
  <c r="AE761" i="1"/>
  <c r="AH761" i="1"/>
  <c r="AJ761" i="1"/>
  <c r="AL761" i="1"/>
  <c r="AW761" i="1"/>
  <c r="AK761" i="1"/>
  <c r="AV761" i="1"/>
  <c r="AN761" i="1"/>
  <c r="AY761" i="1"/>
  <c r="AX761" i="1"/>
  <c r="AS761" i="1"/>
  <c r="AU761" i="1"/>
  <c r="AT761" i="1"/>
  <c r="AR761" i="1"/>
  <c r="AQ761" i="1"/>
  <c r="AP761" i="1"/>
  <c r="AF761" i="1"/>
  <c r="AB761" i="1"/>
  <c r="AA761" i="1"/>
  <c r="X761" i="1"/>
  <c r="W761" i="1"/>
  <c r="V761" i="1"/>
  <c r="U761" i="1"/>
  <c r="T761" i="1"/>
  <c r="S761" i="1"/>
  <c r="R761" i="1"/>
  <c r="Q761" i="1"/>
  <c r="BE760" i="1"/>
  <c r="AG760" i="1"/>
  <c r="BD760" i="1"/>
  <c r="AD760" i="1"/>
  <c r="AI760" i="1"/>
  <c r="BC760" i="1"/>
  <c r="BB760" i="1"/>
  <c r="AM760" i="1"/>
  <c r="AE760" i="1"/>
  <c r="AH760" i="1"/>
  <c r="AJ760" i="1"/>
  <c r="AL760" i="1"/>
  <c r="AW760" i="1"/>
  <c r="AK760" i="1"/>
  <c r="AV760" i="1"/>
  <c r="AN760" i="1"/>
  <c r="AY760" i="1"/>
  <c r="AX760" i="1"/>
  <c r="AS760" i="1"/>
  <c r="AU760" i="1"/>
  <c r="AT760" i="1"/>
  <c r="AR760" i="1"/>
  <c r="AQ760" i="1"/>
  <c r="AP760" i="1"/>
  <c r="AF760" i="1"/>
  <c r="AB760" i="1"/>
  <c r="AA760" i="1"/>
  <c r="X760" i="1"/>
  <c r="W760" i="1"/>
  <c r="V760" i="1"/>
  <c r="U760" i="1"/>
  <c r="T760" i="1"/>
  <c r="S760" i="1"/>
  <c r="R760" i="1"/>
  <c r="Q760" i="1"/>
  <c r="BE759" i="1"/>
  <c r="AG759" i="1"/>
  <c r="BD759" i="1"/>
  <c r="AD759" i="1"/>
  <c r="AI759" i="1"/>
  <c r="BC759" i="1"/>
  <c r="BB759" i="1"/>
  <c r="AM759" i="1"/>
  <c r="AE759" i="1"/>
  <c r="AH759" i="1"/>
  <c r="AJ759" i="1"/>
  <c r="AL759" i="1"/>
  <c r="AW759" i="1"/>
  <c r="AK759" i="1"/>
  <c r="AV759" i="1"/>
  <c r="AN759" i="1"/>
  <c r="AY759" i="1"/>
  <c r="AX759" i="1"/>
  <c r="AS759" i="1"/>
  <c r="AU759" i="1"/>
  <c r="AT759" i="1"/>
  <c r="AR759" i="1"/>
  <c r="AQ759" i="1"/>
  <c r="AP759" i="1"/>
  <c r="AF759" i="1"/>
  <c r="AB759" i="1"/>
  <c r="AA759" i="1"/>
  <c r="X759" i="1"/>
  <c r="W759" i="1"/>
  <c r="V759" i="1"/>
  <c r="U759" i="1"/>
  <c r="T759" i="1"/>
  <c r="S759" i="1"/>
  <c r="R759" i="1"/>
  <c r="Q759" i="1"/>
  <c r="BE758" i="1"/>
  <c r="AG758" i="1"/>
  <c r="BD758" i="1"/>
  <c r="AD758" i="1"/>
  <c r="AI758" i="1"/>
  <c r="BC758" i="1"/>
  <c r="BB758" i="1"/>
  <c r="AM758" i="1"/>
  <c r="AE758" i="1"/>
  <c r="AH758" i="1"/>
  <c r="AJ758" i="1"/>
  <c r="AL758" i="1"/>
  <c r="AW758" i="1"/>
  <c r="AK758" i="1"/>
  <c r="AV758" i="1"/>
  <c r="AN758" i="1"/>
  <c r="AY758" i="1"/>
  <c r="AX758" i="1"/>
  <c r="AS758" i="1"/>
  <c r="AU758" i="1"/>
  <c r="AT758" i="1"/>
  <c r="AR758" i="1"/>
  <c r="AQ758" i="1"/>
  <c r="AP758" i="1"/>
  <c r="AF758" i="1"/>
  <c r="AB758" i="1"/>
  <c r="AA758" i="1"/>
  <c r="X758" i="1"/>
  <c r="W758" i="1"/>
  <c r="V758" i="1"/>
  <c r="U758" i="1"/>
  <c r="T758" i="1"/>
  <c r="S758" i="1"/>
  <c r="R758" i="1"/>
  <c r="Q758" i="1"/>
  <c r="BE757" i="1"/>
  <c r="AG757" i="1"/>
  <c r="BD757" i="1"/>
  <c r="AD757" i="1"/>
  <c r="AI757" i="1"/>
  <c r="BC757" i="1"/>
  <c r="BB757" i="1"/>
  <c r="AM757" i="1"/>
  <c r="AE757" i="1"/>
  <c r="AH757" i="1"/>
  <c r="AJ757" i="1"/>
  <c r="AL757" i="1"/>
  <c r="AW757" i="1"/>
  <c r="AK757" i="1"/>
  <c r="AV757" i="1"/>
  <c r="AN757" i="1"/>
  <c r="AY757" i="1"/>
  <c r="AX757" i="1"/>
  <c r="AS757" i="1"/>
  <c r="AU757" i="1"/>
  <c r="AT757" i="1"/>
  <c r="AR757" i="1"/>
  <c r="AQ757" i="1"/>
  <c r="AP757" i="1"/>
  <c r="AF757" i="1"/>
  <c r="AB757" i="1"/>
  <c r="AA757" i="1"/>
  <c r="X757" i="1"/>
  <c r="W757" i="1"/>
  <c r="V757" i="1"/>
  <c r="U757" i="1"/>
  <c r="T757" i="1"/>
  <c r="S757" i="1"/>
  <c r="R757" i="1"/>
  <c r="Q757" i="1"/>
  <c r="BE756" i="1"/>
  <c r="AG756" i="1"/>
  <c r="BD756" i="1"/>
  <c r="AD756" i="1"/>
  <c r="AI756" i="1"/>
  <c r="BC756" i="1"/>
  <c r="BB756" i="1"/>
  <c r="AM756" i="1"/>
  <c r="AE756" i="1"/>
  <c r="AH756" i="1"/>
  <c r="AJ756" i="1"/>
  <c r="AL756" i="1"/>
  <c r="AW756" i="1"/>
  <c r="AK756" i="1"/>
  <c r="AV756" i="1"/>
  <c r="AN756" i="1"/>
  <c r="AY756" i="1"/>
  <c r="AX756" i="1"/>
  <c r="AS756" i="1"/>
  <c r="AU756" i="1"/>
  <c r="AT756" i="1"/>
  <c r="AR756" i="1"/>
  <c r="AQ756" i="1"/>
  <c r="AP756" i="1"/>
  <c r="AF756" i="1"/>
  <c r="AB756" i="1"/>
  <c r="AA756" i="1"/>
  <c r="X756" i="1"/>
  <c r="W756" i="1"/>
  <c r="V756" i="1"/>
  <c r="U756" i="1"/>
  <c r="T756" i="1"/>
  <c r="S756" i="1"/>
  <c r="R756" i="1"/>
  <c r="Q756" i="1"/>
  <c r="BE755" i="1"/>
  <c r="AG755" i="1"/>
  <c r="BD755" i="1"/>
  <c r="AD755" i="1"/>
  <c r="AI755" i="1"/>
  <c r="BC755" i="1"/>
  <c r="BB755" i="1"/>
  <c r="AM755" i="1"/>
  <c r="AE755" i="1"/>
  <c r="AH755" i="1"/>
  <c r="AJ755" i="1"/>
  <c r="AL755" i="1"/>
  <c r="AW755" i="1"/>
  <c r="AK755" i="1"/>
  <c r="AV755" i="1"/>
  <c r="AN755" i="1"/>
  <c r="AY755" i="1"/>
  <c r="AX755" i="1"/>
  <c r="AS755" i="1"/>
  <c r="AU755" i="1"/>
  <c r="AT755" i="1"/>
  <c r="AR755" i="1"/>
  <c r="AQ755" i="1"/>
  <c r="AP755" i="1"/>
  <c r="AF755" i="1"/>
  <c r="AB755" i="1"/>
  <c r="AA755" i="1"/>
  <c r="X755" i="1"/>
  <c r="W755" i="1"/>
  <c r="V755" i="1"/>
  <c r="U755" i="1"/>
  <c r="T755" i="1"/>
  <c r="S755" i="1"/>
  <c r="R755" i="1"/>
  <c r="Q755" i="1"/>
  <c r="BE754" i="1"/>
  <c r="AG754" i="1"/>
  <c r="BD754" i="1"/>
  <c r="AD754" i="1"/>
  <c r="AI754" i="1"/>
  <c r="BC754" i="1"/>
  <c r="BB754" i="1"/>
  <c r="AM754" i="1"/>
  <c r="AE754" i="1"/>
  <c r="AH754" i="1"/>
  <c r="AJ754" i="1"/>
  <c r="AL754" i="1"/>
  <c r="AW754" i="1"/>
  <c r="AK754" i="1"/>
  <c r="AV754" i="1"/>
  <c r="AN754" i="1"/>
  <c r="AY754" i="1"/>
  <c r="AX754" i="1"/>
  <c r="AS754" i="1"/>
  <c r="AU754" i="1"/>
  <c r="AT754" i="1"/>
  <c r="AR754" i="1"/>
  <c r="AQ754" i="1"/>
  <c r="AP754" i="1"/>
  <c r="AF754" i="1"/>
  <c r="AB754" i="1"/>
  <c r="AA754" i="1"/>
  <c r="X754" i="1"/>
  <c r="W754" i="1"/>
  <c r="V754" i="1"/>
  <c r="U754" i="1"/>
  <c r="T754" i="1"/>
  <c r="S754" i="1"/>
  <c r="R754" i="1"/>
  <c r="Q754" i="1"/>
  <c r="BE753" i="1"/>
  <c r="AG753" i="1"/>
  <c r="BD753" i="1"/>
  <c r="AD753" i="1"/>
  <c r="AI753" i="1"/>
  <c r="BC753" i="1"/>
  <c r="BB753" i="1"/>
  <c r="AM753" i="1"/>
  <c r="AE753" i="1"/>
  <c r="AH753" i="1"/>
  <c r="AJ753" i="1"/>
  <c r="AL753" i="1"/>
  <c r="AW753" i="1"/>
  <c r="AK753" i="1"/>
  <c r="AV753" i="1"/>
  <c r="AN753" i="1"/>
  <c r="AY753" i="1"/>
  <c r="AX753" i="1"/>
  <c r="AS753" i="1"/>
  <c r="AU753" i="1"/>
  <c r="AT753" i="1"/>
  <c r="AR753" i="1"/>
  <c r="AQ753" i="1"/>
  <c r="AP753" i="1"/>
  <c r="AF753" i="1"/>
  <c r="AB753" i="1"/>
  <c r="AA753" i="1"/>
  <c r="X753" i="1"/>
  <c r="W753" i="1"/>
  <c r="V753" i="1"/>
  <c r="U753" i="1"/>
  <c r="T753" i="1"/>
  <c r="S753" i="1"/>
  <c r="R753" i="1"/>
  <c r="Q753" i="1"/>
  <c r="BE752" i="1"/>
  <c r="AG752" i="1"/>
  <c r="BD752" i="1"/>
  <c r="AD752" i="1"/>
  <c r="AI752" i="1"/>
  <c r="BC752" i="1"/>
  <c r="BB752" i="1"/>
  <c r="AM752" i="1"/>
  <c r="AE752" i="1"/>
  <c r="AH752" i="1"/>
  <c r="AJ752" i="1"/>
  <c r="AL752" i="1"/>
  <c r="AW752" i="1"/>
  <c r="AK752" i="1"/>
  <c r="AV752" i="1"/>
  <c r="AN752" i="1"/>
  <c r="AY752" i="1"/>
  <c r="AX752" i="1"/>
  <c r="AS752" i="1"/>
  <c r="AU752" i="1"/>
  <c r="AT752" i="1"/>
  <c r="AR752" i="1"/>
  <c r="AQ752" i="1"/>
  <c r="AP752" i="1"/>
  <c r="AF752" i="1"/>
  <c r="AB752" i="1"/>
  <c r="AA752" i="1"/>
  <c r="X752" i="1"/>
  <c r="W752" i="1"/>
  <c r="V752" i="1"/>
  <c r="U752" i="1"/>
  <c r="T752" i="1"/>
  <c r="S752" i="1"/>
  <c r="R752" i="1"/>
  <c r="Q752" i="1"/>
  <c r="BE751" i="1"/>
  <c r="AG751" i="1"/>
  <c r="BD751" i="1"/>
  <c r="AD751" i="1"/>
  <c r="AI751" i="1"/>
  <c r="BC751" i="1"/>
  <c r="BB751" i="1"/>
  <c r="AM751" i="1"/>
  <c r="AE751" i="1"/>
  <c r="AH751" i="1"/>
  <c r="AJ751" i="1"/>
  <c r="AL751" i="1"/>
  <c r="AW751" i="1"/>
  <c r="AK751" i="1"/>
  <c r="AV751" i="1"/>
  <c r="AN751" i="1"/>
  <c r="AY751" i="1"/>
  <c r="AX751" i="1"/>
  <c r="AS751" i="1"/>
  <c r="AU751" i="1"/>
  <c r="AT751" i="1"/>
  <c r="AR751" i="1"/>
  <c r="AQ751" i="1"/>
  <c r="AP751" i="1"/>
  <c r="AF751" i="1"/>
  <c r="AB751" i="1"/>
  <c r="AA751" i="1"/>
  <c r="X751" i="1"/>
  <c r="W751" i="1"/>
  <c r="V751" i="1"/>
  <c r="U751" i="1"/>
  <c r="T751" i="1"/>
  <c r="S751" i="1"/>
  <c r="R751" i="1"/>
  <c r="Q751" i="1"/>
  <c r="BE750" i="1"/>
  <c r="AG750" i="1"/>
  <c r="BD750" i="1"/>
  <c r="AD750" i="1"/>
  <c r="AI750" i="1"/>
  <c r="BC750" i="1"/>
  <c r="BB750" i="1"/>
  <c r="AM750" i="1"/>
  <c r="AE750" i="1"/>
  <c r="AH750" i="1"/>
  <c r="AJ750" i="1"/>
  <c r="AL750" i="1"/>
  <c r="AW750" i="1"/>
  <c r="AK750" i="1"/>
  <c r="AV750" i="1"/>
  <c r="AN750" i="1"/>
  <c r="AY750" i="1"/>
  <c r="AX750" i="1"/>
  <c r="AS750" i="1"/>
  <c r="AU750" i="1"/>
  <c r="AT750" i="1"/>
  <c r="AR750" i="1"/>
  <c r="AQ750" i="1"/>
  <c r="AP750" i="1"/>
  <c r="AF750" i="1"/>
  <c r="AB750" i="1"/>
  <c r="AA750" i="1"/>
  <c r="X750" i="1"/>
  <c r="W750" i="1"/>
  <c r="V750" i="1"/>
  <c r="U750" i="1"/>
  <c r="T750" i="1"/>
  <c r="S750" i="1"/>
  <c r="R750" i="1"/>
  <c r="Q750" i="1"/>
  <c r="BE749" i="1"/>
  <c r="AG749" i="1"/>
  <c r="BD749" i="1"/>
  <c r="AD749" i="1"/>
  <c r="AI749" i="1"/>
  <c r="BC749" i="1"/>
  <c r="BB749" i="1"/>
  <c r="AM749" i="1"/>
  <c r="AE749" i="1"/>
  <c r="AH749" i="1"/>
  <c r="AJ749" i="1"/>
  <c r="AL749" i="1"/>
  <c r="AW749" i="1"/>
  <c r="AK749" i="1"/>
  <c r="AV749" i="1"/>
  <c r="AN749" i="1"/>
  <c r="AY749" i="1"/>
  <c r="AX749" i="1"/>
  <c r="AS749" i="1"/>
  <c r="AU749" i="1"/>
  <c r="AT749" i="1"/>
  <c r="AR749" i="1"/>
  <c r="AQ749" i="1"/>
  <c r="AP749" i="1"/>
  <c r="AF749" i="1"/>
  <c r="AB749" i="1"/>
  <c r="AA749" i="1"/>
  <c r="X749" i="1"/>
  <c r="W749" i="1"/>
  <c r="V749" i="1"/>
  <c r="U749" i="1"/>
  <c r="T749" i="1"/>
  <c r="S749" i="1"/>
  <c r="R749" i="1"/>
  <c r="Q749" i="1"/>
  <c r="BE748" i="1"/>
  <c r="AG748" i="1"/>
  <c r="BD748" i="1"/>
  <c r="AD748" i="1"/>
  <c r="AI748" i="1"/>
  <c r="BC748" i="1"/>
  <c r="BB748" i="1"/>
  <c r="AM748" i="1"/>
  <c r="AE748" i="1"/>
  <c r="AH748" i="1"/>
  <c r="AJ748" i="1"/>
  <c r="AL748" i="1"/>
  <c r="AW748" i="1"/>
  <c r="AK748" i="1"/>
  <c r="AV748" i="1"/>
  <c r="AN748" i="1"/>
  <c r="AY748" i="1"/>
  <c r="AX748" i="1"/>
  <c r="AS748" i="1"/>
  <c r="AU748" i="1"/>
  <c r="AT748" i="1"/>
  <c r="AR748" i="1"/>
  <c r="AQ748" i="1"/>
  <c r="AP748" i="1"/>
  <c r="AF748" i="1"/>
  <c r="AB748" i="1"/>
  <c r="AA748" i="1"/>
  <c r="X748" i="1"/>
  <c r="W748" i="1"/>
  <c r="V748" i="1"/>
  <c r="U748" i="1"/>
  <c r="T748" i="1"/>
  <c r="S748" i="1"/>
  <c r="R748" i="1"/>
  <c r="Q748" i="1"/>
  <c r="BE747" i="1"/>
  <c r="AG747" i="1"/>
  <c r="BD747" i="1"/>
  <c r="AD747" i="1"/>
  <c r="AI747" i="1"/>
  <c r="BC747" i="1"/>
  <c r="BB747" i="1"/>
  <c r="AM747" i="1"/>
  <c r="AE747" i="1"/>
  <c r="AH747" i="1"/>
  <c r="AJ747" i="1"/>
  <c r="AL747" i="1"/>
  <c r="AW747" i="1"/>
  <c r="AK747" i="1"/>
  <c r="AV747" i="1"/>
  <c r="AN747" i="1"/>
  <c r="AY747" i="1"/>
  <c r="AX747" i="1"/>
  <c r="AS747" i="1"/>
  <c r="AU747" i="1"/>
  <c r="AT747" i="1"/>
  <c r="AR747" i="1"/>
  <c r="AQ747" i="1"/>
  <c r="AP747" i="1"/>
  <c r="AF747" i="1"/>
  <c r="AB747" i="1"/>
  <c r="AA747" i="1"/>
  <c r="X747" i="1"/>
  <c r="W747" i="1"/>
  <c r="V747" i="1"/>
  <c r="U747" i="1"/>
  <c r="T747" i="1"/>
  <c r="S747" i="1"/>
  <c r="R747" i="1"/>
  <c r="Q747" i="1"/>
  <c r="BE746" i="1"/>
  <c r="AG746" i="1"/>
  <c r="BD746" i="1"/>
  <c r="AD746" i="1"/>
  <c r="AI746" i="1"/>
  <c r="BC746" i="1"/>
  <c r="BB746" i="1"/>
  <c r="AM746" i="1"/>
  <c r="AE746" i="1"/>
  <c r="AH746" i="1"/>
  <c r="AJ746" i="1"/>
  <c r="AL746" i="1"/>
  <c r="AW746" i="1"/>
  <c r="AK746" i="1"/>
  <c r="AV746" i="1"/>
  <c r="AN746" i="1"/>
  <c r="AY746" i="1"/>
  <c r="AX746" i="1"/>
  <c r="AS746" i="1"/>
  <c r="AU746" i="1"/>
  <c r="AT746" i="1"/>
  <c r="AR746" i="1"/>
  <c r="AQ746" i="1"/>
  <c r="AP746" i="1"/>
  <c r="AF746" i="1"/>
  <c r="AB746" i="1"/>
  <c r="AA746" i="1"/>
  <c r="X746" i="1"/>
  <c r="W746" i="1"/>
  <c r="V746" i="1"/>
  <c r="U746" i="1"/>
  <c r="T746" i="1"/>
  <c r="S746" i="1"/>
  <c r="R746" i="1"/>
  <c r="Q746" i="1"/>
  <c r="BE745" i="1"/>
  <c r="AG745" i="1"/>
  <c r="BD745" i="1"/>
  <c r="AD745" i="1"/>
  <c r="AI745" i="1"/>
  <c r="BC745" i="1"/>
  <c r="BB745" i="1"/>
  <c r="AM745" i="1"/>
  <c r="AE745" i="1"/>
  <c r="AH745" i="1"/>
  <c r="AJ745" i="1"/>
  <c r="AL745" i="1"/>
  <c r="AW745" i="1"/>
  <c r="AK745" i="1"/>
  <c r="AV745" i="1"/>
  <c r="AN745" i="1"/>
  <c r="AY745" i="1"/>
  <c r="AX745" i="1"/>
  <c r="AS745" i="1"/>
  <c r="AU745" i="1"/>
  <c r="AT745" i="1"/>
  <c r="AR745" i="1"/>
  <c r="AQ745" i="1"/>
  <c r="AP745" i="1"/>
  <c r="AF745" i="1"/>
  <c r="AB745" i="1"/>
  <c r="AA745" i="1"/>
  <c r="X745" i="1"/>
  <c r="W745" i="1"/>
  <c r="V745" i="1"/>
  <c r="U745" i="1"/>
  <c r="T745" i="1"/>
  <c r="S745" i="1"/>
  <c r="R745" i="1"/>
  <c r="Q745" i="1"/>
  <c r="BE744" i="1"/>
  <c r="AG744" i="1"/>
  <c r="BD744" i="1"/>
  <c r="AD744" i="1"/>
  <c r="AI744" i="1"/>
  <c r="BC744" i="1"/>
  <c r="BB744" i="1"/>
  <c r="AM744" i="1"/>
  <c r="AE744" i="1"/>
  <c r="AH744" i="1"/>
  <c r="AJ744" i="1"/>
  <c r="AL744" i="1"/>
  <c r="AW744" i="1"/>
  <c r="AK744" i="1"/>
  <c r="AV744" i="1"/>
  <c r="AN744" i="1"/>
  <c r="AY744" i="1"/>
  <c r="AX744" i="1"/>
  <c r="AS744" i="1"/>
  <c r="AU744" i="1"/>
  <c r="AT744" i="1"/>
  <c r="AR744" i="1"/>
  <c r="AQ744" i="1"/>
  <c r="AP744" i="1"/>
  <c r="AF744" i="1"/>
  <c r="AB744" i="1"/>
  <c r="AA744" i="1"/>
  <c r="X744" i="1"/>
  <c r="W744" i="1"/>
  <c r="V744" i="1"/>
  <c r="U744" i="1"/>
  <c r="T744" i="1"/>
  <c r="S744" i="1"/>
  <c r="R744" i="1"/>
  <c r="Q744" i="1"/>
  <c r="BE743" i="1"/>
  <c r="AG743" i="1"/>
  <c r="BD743" i="1"/>
  <c r="AD743" i="1"/>
  <c r="AI743" i="1"/>
  <c r="BC743" i="1"/>
  <c r="BB743" i="1"/>
  <c r="AM743" i="1"/>
  <c r="AE743" i="1"/>
  <c r="AH743" i="1"/>
  <c r="AJ743" i="1"/>
  <c r="AL743" i="1"/>
  <c r="AW743" i="1"/>
  <c r="AK743" i="1"/>
  <c r="AV743" i="1"/>
  <c r="AN743" i="1"/>
  <c r="AY743" i="1"/>
  <c r="AX743" i="1"/>
  <c r="AS743" i="1"/>
  <c r="AU743" i="1"/>
  <c r="AT743" i="1"/>
  <c r="AR743" i="1"/>
  <c r="AQ743" i="1"/>
  <c r="AP743" i="1"/>
  <c r="AF743" i="1"/>
  <c r="AB743" i="1"/>
  <c r="AA743" i="1"/>
  <c r="X743" i="1"/>
  <c r="W743" i="1"/>
  <c r="V743" i="1"/>
  <c r="U743" i="1"/>
  <c r="T743" i="1"/>
  <c r="S743" i="1"/>
  <c r="R743" i="1"/>
  <c r="Q743" i="1"/>
  <c r="BE742" i="1"/>
  <c r="AG742" i="1"/>
  <c r="BD742" i="1"/>
  <c r="AD742" i="1"/>
  <c r="AI742" i="1"/>
  <c r="BC742" i="1"/>
  <c r="BB742" i="1"/>
  <c r="AM742" i="1"/>
  <c r="AE742" i="1"/>
  <c r="AH742" i="1"/>
  <c r="AJ742" i="1"/>
  <c r="AL742" i="1"/>
  <c r="AW742" i="1"/>
  <c r="AK742" i="1"/>
  <c r="AV742" i="1"/>
  <c r="AN742" i="1"/>
  <c r="AY742" i="1"/>
  <c r="AX742" i="1"/>
  <c r="AS742" i="1"/>
  <c r="AU742" i="1"/>
  <c r="AT742" i="1"/>
  <c r="AR742" i="1"/>
  <c r="AQ742" i="1"/>
  <c r="AP742" i="1"/>
  <c r="AF742" i="1"/>
  <c r="AB742" i="1"/>
  <c r="AA742" i="1"/>
  <c r="X742" i="1"/>
  <c r="W742" i="1"/>
  <c r="V742" i="1"/>
  <c r="U742" i="1"/>
  <c r="T742" i="1"/>
  <c r="S742" i="1"/>
  <c r="R742" i="1"/>
  <c r="Q742" i="1"/>
  <c r="BE741" i="1"/>
  <c r="AG741" i="1"/>
  <c r="BD741" i="1"/>
  <c r="AD741" i="1"/>
  <c r="AI741" i="1"/>
  <c r="BC741" i="1"/>
  <c r="BB741" i="1"/>
  <c r="AM741" i="1"/>
  <c r="AE741" i="1"/>
  <c r="AH741" i="1"/>
  <c r="AJ741" i="1"/>
  <c r="AL741" i="1"/>
  <c r="AW741" i="1"/>
  <c r="AK741" i="1"/>
  <c r="AV741" i="1"/>
  <c r="AN741" i="1"/>
  <c r="AY741" i="1"/>
  <c r="AX741" i="1"/>
  <c r="AS741" i="1"/>
  <c r="AU741" i="1"/>
  <c r="AT741" i="1"/>
  <c r="AR741" i="1"/>
  <c r="AQ741" i="1"/>
  <c r="AP741" i="1"/>
  <c r="AF741" i="1"/>
  <c r="AB741" i="1"/>
  <c r="AA741" i="1"/>
  <c r="X741" i="1"/>
  <c r="W741" i="1"/>
  <c r="V741" i="1"/>
  <c r="U741" i="1"/>
  <c r="T741" i="1"/>
  <c r="S741" i="1"/>
  <c r="R741" i="1"/>
  <c r="Q741" i="1"/>
  <c r="BE740" i="1"/>
  <c r="AG740" i="1"/>
  <c r="BD740" i="1"/>
  <c r="AD740" i="1"/>
  <c r="AI740" i="1"/>
  <c r="BC740" i="1"/>
  <c r="BB740" i="1"/>
  <c r="AM740" i="1"/>
  <c r="AE740" i="1"/>
  <c r="AH740" i="1"/>
  <c r="AJ740" i="1"/>
  <c r="AL740" i="1"/>
  <c r="AW740" i="1"/>
  <c r="AK740" i="1"/>
  <c r="AV740" i="1"/>
  <c r="AN740" i="1"/>
  <c r="AY740" i="1"/>
  <c r="AX740" i="1"/>
  <c r="AS740" i="1"/>
  <c r="AU740" i="1"/>
  <c r="AT740" i="1"/>
  <c r="AR740" i="1"/>
  <c r="AQ740" i="1"/>
  <c r="AP740" i="1"/>
  <c r="AF740" i="1"/>
  <c r="AB740" i="1"/>
  <c r="AA740" i="1"/>
  <c r="X740" i="1"/>
  <c r="W740" i="1"/>
  <c r="V740" i="1"/>
  <c r="U740" i="1"/>
  <c r="T740" i="1"/>
  <c r="S740" i="1"/>
  <c r="R740" i="1"/>
  <c r="Q740" i="1"/>
  <c r="BE739" i="1"/>
  <c r="AG739" i="1"/>
  <c r="BD739" i="1"/>
  <c r="AD739" i="1"/>
  <c r="AI739" i="1"/>
  <c r="BC739" i="1"/>
  <c r="BB739" i="1"/>
  <c r="AM739" i="1"/>
  <c r="AE739" i="1"/>
  <c r="AH739" i="1"/>
  <c r="AJ739" i="1"/>
  <c r="AL739" i="1"/>
  <c r="AW739" i="1"/>
  <c r="AK739" i="1"/>
  <c r="AV739" i="1"/>
  <c r="AN739" i="1"/>
  <c r="AY739" i="1"/>
  <c r="AX739" i="1"/>
  <c r="AS739" i="1"/>
  <c r="AU739" i="1"/>
  <c r="AT739" i="1"/>
  <c r="AR739" i="1"/>
  <c r="AQ739" i="1"/>
  <c r="AP739" i="1"/>
  <c r="AF739" i="1"/>
  <c r="AB739" i="1"/>
  <c r="AA739" i="1"/>
  <c r="X739" i="1"/>
  <c r="W739" i="1"/>
  <c r="V739" i="1"/>
  <c r="U739" i="1"/>
  <c r="T739" i="1"/>
  <c r="S739" i="1"/>
  <c r="R739" i="1"/>
  <c r="Q739" i="1"/>
  <c r="BE738" i="1"/>
  <c r="AG738" i="1"/>
  <c r="BD738" i="1"/>
  <c r="AD738" i="1"/>
  <c r="AI738" i="1"/>
  <c r="BC738" i="1"/>
  <c r="BB738" i="1"/>
  <c r="AM738" i="1"/>
  <c r="AE738" i="1"/>
  <c r="AH738" i="1"/>
  <c r="AJ738" i="1"/>
  <c r="AL738" i="1"/>
  <c r="AW738" i="1"/>
  <c r="AK738" i="1"/>
  <c r="AV738" i="1"/>
  <c r="AN738" i="1"/>
  <c r="AY738" i="1"/>
  <c r="AX738" i="1"/>
  <c r="AS738" i="1"/>
  <c r="AU738" i="1"/>
  <c r="AT738" i="1"/>
  <c r="AR738" i="1"/>
  <c r="AQ738" i="1"/>
  <c r="AP738" i="1"/>
  <c r="AF738" i="1"/>
  <c r="AB738" i="1"/>
  <c r="AA738" i="1"/>
  <c r="X738" i="1"/>
  <c r="W738" i="1"/>
  <c r="V738" i="1"/>
  <c r="U738" i="1"/>
  <c r="T738" i="1"/>
  <c r="S738" i="1"/>
  <c r="R738" i="1"/>
  <c r="Q738" i="1"/>
  <c r="BE737" i="1"/>
  <c r="AG737" i="1"/>
  <c r="BD737" i="1"/>
  <c r="AD737" i="1"/>
  <c r="AI737" i="1"/>
  <c r="BC737" i="1"/>
  <c r="BB737" i="1"/>
  <c r="AM737" i="1"/>
  <c r="AE737" i="1"/>
  <c r="AH737" i="1"/>
  <c r="AJ737" i="1"/>
  <c r="AL737" i="1"/>
  <c r="AW737" i="1"/>
  <c r="AK737" i="1"/>
  <c r="AV737" i="1"/>
  <c r="AN737" i="1"/>
  <c r="AY737" i="1"/>
  <c r="AX737" i="1"/>
  <c r="AS737" i="1"/>
  <c r="AU737" i="1"/>
  <c r="AT737" i="1"/>
  <c r="AR737" i="1"/>
  <c r="AQ737" i="1"/>
  <c r="AP737" i="1"/>
  <c r="AF737" i="1"/>
  <c r="AB737" i="1"/>
  <c r="AA737" i="1"/>
  <c r="X737" i="1"/>
  <c r="W737" i="1"/>
  <c r="V737" i="1"/>
  <c r="U737" i="1"/>
  <c r="T737" i="1"/>
  <c r="S737" i="1"/>
  <c r="R737" i="1"/>
  <c r="Q737" i="1"/>
  <c r="BE736" i="1"/>
  <c r="AG736" i="1"/>
  <c r="BD736" i="1"/>
  <c r="AD736" i="1"/>
  <c r="AI736" i="1"/>
  <c r="BC736" i="1"/>
  <c r="BB736" i="1"/>
  <c r="AM736" i="1"/>
  <c r="AE736" i="1"/>
  <c r="AH736" i="1"/>
  <c r="AJ736" i="1"/>
  <c r="AL736" i="1"/>
  <c r="AW736" i="1"/>
  <c r="AK736" i="1"/>
  <c r="AV736" i="1"/>
  <c r="AN736" i="1"/>
  <c r="AY736" i="1"/>
  <c r="AX736" i="1"/>
  <c r="AS736" i="1"/>
  <c r="AU736" i="1"/>
  <c r="AT736" i="1"/>
  <c r="AR736" i="1"/>
  <c r="AQ736" i="1"/>
  <c r="AP736" i="1"/>
  <c r="AF736" i="1"/>
  <c r="AB736" i="1"/>
  <c r="AA736" i="1"/>
  <c r="X736" i="1"/>
  <c r="W736" i="1"/>
  <c r="V736" i="1"/>
  <c r="U736" i="1"/>
  <c r="T736" i="1"/>
  <c r="S736" i="1"/>
  <c r="R736" i="1"/>
  <c r="Q736" i="1"/>
  <c r="BE735" i="1"/>
  <c r="AG735" i="1"/>
  <c r="BD735" i="1"/>
  <c r="AD735" i="1"/>
  <c r="AI735" i="1"/>
  <c r="BC735" i="1"/>
  <c r="BB735" i="1"/>
  <c r="AM735" i="1"/>
  <c r="AE735" i="1"/>
  <c r="AH735" i="1"/>
  <c r="AJ735" i="1"/>
  <c r="AL735" i="1"/>
  <c r="AW735" i="1"/>
  <c r="AK735" i="1"/>
  <c r="AV735" i="1"/>
  <c r="AN735" i="1"/>
  <c r="AY735" i="1"/>
  <c r="AX735" i="1"/>
  <c r="AS735" i="1"/>
  <c r="AU735" i="1"/>
  <c r="AT735" i="1"/>
  <c r="AR735" i="1"/>
  <c r="AQ735" i="1"/>
  <c r="AP735" i="1"/>
  <c r="AF735" i="1"/>
  <c r="AB735" i="1"/>
  <c r="AA735" i="1"/>
  <c r="X735" i="1"/>
  <c r="W735" i="1"/>
  <c r="V735" i="1"/>
  <c r="U735" i="1"/>
  <c r="T735" i="1"/>
  <c r="S735" i="1"/>
  <c r="R735" i="1"/>
  <c r="Q735" i="1"/>
  <c r="BE734" i="1"/>
  <c r="AG734" i="1"/>
  <c r="BD734" i="1"/>
  <c r="AD734" i="1"/>
  <c r="AI734" i="1"/>
  <c r="BC734" i="1"/>
  <c r="BB734" i="1"/>
  <c r="AM734" i="1"/>
  <c r="AE734" i="1"/>
  <c r="AH734" i="1"/>
  <c r="AJ734" i="1"/>
  <c r="AL734" i="1"/>
  <c r="AW734" i="1"/>
  <c r="AK734" i="1"/>
  <c r="AV734" i="1"/>
  <c r="AN734" i="1"/>
  <c r="AY734" i="1"/>
  <c r="AX734" i="1"/>
  <c r="AS734" i="1"/>
  <c r="AU734" i="1"/>
  <c r="AT734" i="1"/>
  <c r="AR734" i="1"/>
  <c r="AQ734" i="1"/>
  <c r="AP734" i="1"/>
  <c r="AF734" i="1"/>
  <c r="AB734" i="1"/>
  <c r="AA734" i="1"/>
  <c r="X734" i="1"/>
  <c r="W734" i="1"/>
  <c r="V734" i="1"/>
  <c r="U734" i="1"/>
  <c r="T734" i="1"/>
  <c r="S734" i="1"/>
  <c r="R734" i="1"/>
  <c r="Q734" i="1"/>
  <c r="BE733" i="1"/>
  <c r="AG733" i="1"/>
  <c r="BD733" i="1"/>
  <c r="AD733" i="1"/>
  <c r="AI733" i="1"/>
  <c r="BC733" i="1"/>
  <c r="BB733" i="1"/>
  <c r="AM733" i="1"/>
  <c r="AE733" i="1"/>
  <c r="AH733" i="1"/>
  <c r="AJ733" i="1"/>
  <c r="AL733" i="1"/>
  <c r="AW733" i="1"/>
  <c r="AK733" i="1"/>
  <c r="AV733" i="1"/>
  <c r="AN733" i="1"/>
  <c r="AY733" i="1"/>
  <c r="AX733" i="1"/>
  <c r="AS733" i="1"/>
  <c r="AU733" i="1"/>
  <c r="AT733" i="1"/>
  <c r="AR733" i="1"/>
  <c r="AQ733" i="1"/>
  <c r="AP733" i="1"/>
  <c r="AF733" i="1"/>
  <c r="AB733" i="1"/>
  <c r="AA733" i="1"/>
  <c r="X733" i="1"/>
  <c r="W733" i="1"/>
  <c r="V733" i="1"/>
  <c r="U733" i="1"/>
  <c r="T733" i="1"/>
  <c r="S733" i="1"/>
  <c r="R733" i="1"/>
  <c r="Q733" i="1"/>
  <c r="BE732" i="1"/>
  <c r="AG732" i="1"/>
  <c r="BD732" i="1"/>
  <c r="AD732" i="1"/>
  <c r="AI732" i="1"/>
  <c r="BC732" i="1"/>
  <c r="BB732" i="1"/>
  <c r="AM732" i="1"/>
  <c r="AE732" i="1"/>
  <c r="AH732" i="1"/>
  <c r="AJ732" i="1"/>
  <c r="AL732" i="1"/>
  <c r="AW732" i="1"/>
  <c r="AK732" i="1"/>
  <c r="AV732" i="1"/>
  <c r="AN732" i="1"/>
  <c r="AY732" i="1"/>
  <c r="AX732" i="1"/>
  <c r="AS732" i="1"/>
  <c r="AU732" i="1"/>
  <c r="AT732" i="1"/>
  <c r="AR732" i="1"/>
  <c r="AQ732" i="1"/>
  <c r="AP732" i="1"/>
  <c r="AF732" i="1"/>
  <c r="AB732" i="1"/>
  <c r="AA732" i="1"/>
  <c r="X732" i="1"/>
  <c r="W732" i="1"/>
  <c r="V732" i="1"/>
  <c r="U732" i="1"/>
  <c r="T732" i="1"/>
  <c r="S732" i="1"/>
  <c r="R732" i="1"/>
  <c r="Q732" i="1"/>
  <c r="BE731" i="1"/>
  <c r="AG731" i="1"/>
  <c r="BD731" i="1"/>
  <c r="AD731" i="1"/>
  <c r="AI731" i="1"/>
  <c r="BC731" i="1"/>
  <c r="BB731" i="1"/>
  <c r="AM731" i="1"/>
  <c r="AE731" i="1"/>
  <c r="AH731" i="1"/>
  <c r="AJ731" i="1"/>
  <c r="AL731" i="1"/>
  <c r="AW731" i="1"/>
  <c r="AK731" i="1"/>
  <c r="AV731" i="1"/>
  <c r="AN731" i="1"/>
  <c r="AY731" i="1"/>
  <c r="AX731" i="1"/>
  <c r="AS731" i="1"/>
  <c r="AU731" i="1"/>
  <c r="AT731" i="1"/>
  <c r="AR731" i="1"/>
  <c r="AQ731" i="1"/>
  <c r="AP731" i="1"/>
  <c r="AF731" i="1"/>
  <c r="AB731" i="1"/>
  <c r="AA731" i="1"/>
  <c r="X731" i="1"/>
  <c r="W731" i="1"/>
  <c r="V731" i="1"/>
  <c r="U731" i="1"/>
  <c r="T731" i="1"/>
  <c r="S731" i="1"/>
  <c r="R731" i="1"/>
  <c r="Q731" i="1"/>
  <c r="BE730" i="1"/>
  <c r="AG730" i="1"/>
  <c r="BD730" i="1"/>
  <c r="AD730" i="1"/>
  <c r="AI730" i="1"/>
  <c r="BC730" i="1"/>
  <c r="BB730" i="1"/>
  <c r="AM730" i="1"/>
  <c r="AE730" i="1"/>
  <c r="AH730" i="1"/>
  <c r="AJ730" i="1"/>
  <c r="AL730" i="1"/>
  <c r="AW730" i="1"/>
  <c r="AK730" i="1"/>
  <c r="AV730" i="1"/>
  <c r="AN730" i="1"/>
  <c r="AY730" i="1"/>
  <c r="AX730" i="1"/>
  <c r="AS730" i="1"/>
  <c r="AU730" i="1"/>
  <c r="AT730" i="1"/>
  <c r="AR730" i="1"/>
  <c r="AQ730" i="1"/>
  <c r="AP730" i="1"/>
  <c r="AF730" i="1"/>
  <c r="AB730" i="1"/>
  <c r="AA730" i="1"/>
  <c r="X730" i="1"/>
  <c r="W730" i="1"/>
  <c r="V730" i="1"/>
  <c r="U730" i="1"/>
  <c r="T730" i="1"/>
  <c r="S730" i="1"/>
  <c r="R730" i="1"/>
  <c r="Q730" i="1"/>
  <c r="BE729" i="1"/>
  <c r="AG729" i="1"/>
  <c r="BD729" i="1"/>
  <c r="AD729" i="1"/>
  <c r="AI729" i="1"/>
  <c r="BC729" i="1"/>
  <c r="BB729" i="1"/>
  <c r="AM729" i="1"/>
  <c r="AE729" i="1"/>
  <c r="AH729" i="1"/>
  <c r="AJ729" i="1"/>
  <c r="AL729" i="1"/>
  <c r="AW729" i="1"/>
  <c r="AK729" i="1"/>
  <c r="AV729" i="1"/>
  <c r="AN729" i="1"/>
  <c r="AY729" i="1"/>
  <c r="AX729" i="1"/>
  <c r="AS729" i="1"/>
  <c r="AU729" i="1"/>
  <c r="AT729" i="1"/>
  <c r="AR729" i="1"/>
  <c r="AQ729" i="1"/>
  <c r="AP729" i="1"/>
  <c r="AF729" i="1"/>
  <c r="AB729" i="1"/>
  <c r="AA729" i="1"/>
  <c r="X729" i="1"/>
  <c r="W729" i="1"/>
  <c r="V729" i="1"/>
  <c r="U729" i="1"/>
  <c r="T729" i="1"/>
  <c r="S729" i="1"/>
  <c r="R729" i="1"/>
  <c r="Q729" i="1"/>
  <c r="BE728" i="1"/>
  <c r="AG728" i="1"/>
  <c r="BD728" i="1"/>
  <c r="AD728" i="1"/>
  <c r="AI728" i="1"/>
  <c r="BC728" i="1"/>
  <c r="BB728" i="1"/>
  <c r="AM728" i="1"/>
  <c r="AE728" i="1"/>
  <c r="AH728" i="1"/>
  <c r="AJ728" i="1"/>
  <c r="AL728" i="1"/>
  <c r="AW728" i="1"/>
  <c r="AK728" i="1"/>
  <c r="AV728" i="1"/>
  <c r="AN728" i="1"/>
  <c r="AY728" i="1"/>
  <c r="AX728" i="1"/>
  <c r="AS728" i="1"/>
  <c r="AU728" i="1"/>
  <c r="AT728" i="1"/>
  <c r="AR728" i="1"/>
  <c r="AQ728" i="1"/>
  <c r="AP728" i="1"/>
  <c r="AF728" i="1"/>
  <c r="AB728" i="1"/>
  <c r="AA728" i="1"/>
  <c r="X728" i="1"/>
  <c r="W728" i="1"/>
  <c r="V728" i="1"/>
  <c r="U728" i="1"/>
  <c r="T728" i="1"/>
  <c r="S728" i="1"/>
  <c r="R728" i="1"/>
  <c r="Q728" i="1"/>
  <c r="BE727" i="1"/>
  <c r="AG727" i="1"/>
  <c r="BD727" i="1"/>
  <c r="AD727" i="1"/>
  <c r="AI727" i="1"/>
  <c r="BC727" i="1"/>
  <c r="BB727" i="1"/>
  <c r="AM727" i="1"/>
  <c r="AE727" i="1"/>
  <c r="AH727" i="1"/>
  <c r="AJ727" i="1"/>
  <c r="AL727" i="1"/>
  <c r="AW727" i="1"/>
  <c r="AK727" i="1"/>
  <c r="AV727" i="1"/>
  <c r="AN727" i="1"/>
  <c r="AY727" i="1"/>
  <c r="AX727" i="1"/>
  <c r="AS727" i="1"/>
  <c r="AU727" i="1"/>
  <c r="AT727" i="1"/>
  <c r="AR727" i="1"/>
  <c r="AQ727" i="1"/>
  <c r="AP727" i="1"/>
  <c r="AF727" i="1"/>
  <c r="AB727" i="1"/>
  <c r="AA727" i="1"/>
  <c r="X727" i="1"/>
  <c r="W727" i="1"/>
  <c r="V727" i="1"/>
  <c r="U727" i="1"/>
  <c r="T727" i="1"/>
  <c r="S727" i="1"/>
  <c r="R727" i="1"/>
  <c r="Q727" i="1"/>
  <c r="BE726" i="1"/>
  <c r="AG726" i="1"/>
  <c r="BD726" i="1"/>
  <c r="AD726" i="1"/>
  <c r="AI726" i="1"/>
  <c r="BC726" i="1"/>
  <c r="BB726" i="1"/>
  <c r="AM726" i="1"/>
  <c r="AE726" i="1"/>
  <c r="AH726" i="1"/>
  <c r="AJ726" i="1"/>
  <c r="AL726" i="1"/>
  <c r="AW726" i="1"/>
  <c r="AK726" i="1"/>
  <c r="AV726" i="1"/>
  <c r="AN726" i="1"/>
  <c r="AY726" i="1"/>
  <c r="AX726" i="1"/>
  <c r="AS726" i="1"/>
  <c r="AU726" i="1"/>
  <c r="AT726" i="1"/>
  <c r="AR726" i="1"/>
  <c r="AQ726" i="1"/>
  <c r="AP726" i="1"/>
  <c r="AF726" i="1"/>
  <c r="AB726" i="1"/>
  <c r="AA726" i="1"/>
  <c r="X726" i="1"/>
  <c r="W726" i="1"/>
  <c r="V726" i="1"/>
  <c r="U726" i="1"/>
  <c r="T726" i="1"/>
  <c r="S726" i="1"/>
  <c r="R726" i="1"/>
  <c r="Q726" i="1"/>
  <c r="BE725" i="1"/>
  <c r="AG725" i="1"/>
  <c r="BD725" i="1"/>
  <c r="AD725" i="1"/>
  <c r="AI725" i="1"/>
  <c r="BC725" i="1"/>
  <c r="BB725" i="1"/>
  <c r="AM725" i="1"/>
  <c r="AE725" i="1"/>
  <c r="AH725" i="1"/>
  <c r="AJ725" i="1"/>
  <c r="AL725" i="1"/>
  <c r="AW725" i="1"/>
  <c r="AK725" i="1"/>
  <c r="AV725" i="1"/>
  <c r="AN725" i="1"/>
  <c r="AY725" i="1"/>
  <c r="AX725" i="1"/>
  <c r="AS725" i="1"/>
  <c r="AU725" i="1"/>
  <c r="AT725" i="1"/>
  <c r="AR725" i="1"/>
  <c r="AQ725" i="1"/>
  <c r="AP725" i="1"/>
  <c r="AF725" i="1"/>
  <c r="AB725" i="1"/>
  <c r="AA725" i="1"/>
  <c r="X725" i="1"/>
  <c r="W725" i="1"/>
  <c r="V725" i="1"/>
  <c r="U725" i="1"/>
  <c r="T725" i="1"/>
  <c r="S725" i="1"/>
  <c r="R725" i="1"/>
  <c r="Q725" i="1"/>
  <c r="BE724" i="1"/>
  <c r="AG724" i="1"/>
  <c r="BD724" i="1"/>
  <c r="AD724" i="1"/>
  <c r="AI724" i="1"/>
  <c r="BC724" i="1"/>
  <c r="BB724" i="1"/>
  <c r="AM724" i="1"/>
  <c r="AE724" i="1"/>
  <c r="AH724" i="1"/>
  <c r="AJ724" i="1"/>
  <c r="AL724" i="1"/>
  <c r="AW724" i="1"/>
  <c r="AK724" i="1"/>
  <c r="AV724" i="1"/>
  <c r="AN724" i="1"/>
  <c r="AY724" i="1"/>
  <c r="AX724" i="1"/>
  <c r="AS724" i="1"/>
  <c r="AU724" i="1"/>
  <c r="AT724" i="1"/>
  <c r="AR724" i="1"/>
  <c r="AQ724" i="1"/>
  <c r="AP724" i="1"/>
  <c r="AF724" i="1"/>
  <c r="AB724" i="1"/>
  <c r="AA724" i="1"/>
  <c r="X724" i="1"/>
  <c r="W724" i="1"/>
  <c r="V724" i="1"/>
  <c r="U724" i="1"/>
  <c r="T724" i="1"/>
  <c r="S724" i="1"/>
  <c r="R724" i="1"/>
  <c r="Q724" i="1"/>
  <c r="BE723" i="1"/>
  <c r="AG723" i="1"/>
  <c r="BD723" i="1"/>
  <c r="AD723" i="1"/>
  <c r="AI723" i="1"/>
  <c r="BC723" i="1"/>
  <c r="BB723" i="1"/>
  <c r="AM723" i="1"/>
  <c r="AE723" i="1"/>
  <c r="AH723" i="1"/>
  <c r="AJ723" i="1"/>
  <c r="AL723" i="1"/>
  <c r="AW723" i="1"/>
  <c r="AK723" i="1"/>
  <c r="AV723" i="1"/>
  <c r="AN723" i="1"/>
  <c r="AY723" i="1"/>
  <c r="AX723" i="1"/>
  <c r="AS723" i="1"/>
  <c r="AU723" i="1"/>
  <c r="AT723" i="1"/>
  <c r="AR723" i="1"/>
  <c r="AQ723" i="1"/>
  <c r="AP723" i="1"/>
  <c r="AF723" i="1"/>
  <c r="AB723" i="1"/>
  <c r="AA723" i="1"/>
  <c r="X723" i="1"/>
  <c r="W723" i="1"/>
  <c r="V723" i="1"/>
  <c r="U723" i="1"/>
  <c r="T723" i="1"/>
  <c r="S723" i="1"/>
  <c r="R723" i="1"/>
  <c r="Q723" i="1"/>
  <c r="BE722" i="1"/>
  <c r="AG722" i="1"/>
  <c r="BD722" i="1"/>
  <c r="AD722" i="1"/>
  <c r="AI722" i="1"/>
  <c r="BC722" i="1"/>
  <c r="BB722" i="1"/>
  <c r="AM722" i="1"/>
  <c r="AE722" i="1"/>
  <c r="AH722" i="1"/>
  <c r="AJ722" i="1"/>
  <c r="AL722" i="1"/>
  <c r="AW722" i="1"/>
  <c r="AK722" i="1"/>
  <c r="AV722" i="1"/>
  <c r="AN722" i="1"/>
  <c r="AY722" i="1"/>
  <c r="AX722" i="1"/>
  <c r="AS722" i="1"/>
  <c r="AU722" i="1"/>
  <c r="AT722" i="1"/>
  <c r="AR722" i="1"/>
  <c r="AQ722" i="1"/>
  <c r="AP722" i="1"/>
  <c r="AF722" i="1"/>
  <c r="AB722" i="1"/>
  <c r="AA722" i="1"/>
  <c r="X722" i="1"/>
  <c r="W722" i="1"/>
  <c r="V722" i="1"/>
  <c r="U722" i="1"/>
  <c r="T722" i="1"/>
  <c r="S722" i="1"/>
  <c r="R722" i="1"/>
  <c r="Q722" i="1"/>
  <c r="BE721" i="1"/>
  <c r="AG721" i="1"/>
  <c r="BD721" i="1"/>
  <c r="AD721" i="1"/>
  <c r="AI721" i="1"/>
  <c r="BC721" i="1"/>
  <c r="BB721" i="1"/>
  <c r="AM721" i="1"/>
  <c r="AE721" i="1"/>
  <c r="AH721" i="1"/>
  <c r="AJ721" i="1"/>
  <c r="AL721" i="1"/>
  <c r="AW721" i="1"/>
  <c r="AK721" i="1"/>
  <c r="AV721" i="1"/>
  <c r="AN721" i="1"/>
  <c r="AY721" i="1"/>
  <c r="AX721" i="1"/>
  <c r="AS721" i="1"/>
  <c r="AU721" i="1"/>
  <c r="AT721" i="1"/>
  <c r="AR721" i="1"/>
  <c r="AQ721" i="1"/>
  <c r="AP721" i="1"/>
  <c r="AF721" i="1"/>
  <c r="AB721" i="1"/>
  <c r="AA721" i="1"/>
  <c r="X721" i="1"/>
  <c r="W721" i="1"/>
  <c r="V721" i="1"/>
  <c r="U721" i="1"/>
  <c r="T721" i="1"/>
  <c r="S721" i="1"/>
  <c r="R721" i="1"/>
  <c r="Q721" i="1"/>
  <c r="BE720" i="1"/>
  <c r="AG720" i="1"/>
  <c r="BD720" i="1"/>
  <c r="AD720" i="1"/>
  <c r="AI720" i="1"/>
  <c r="BC720" i="1"/>
  <c r="BB720" i="1"/>
  <c r="AM720" i="1"/>
  <c r="AE720" i="1"/>
  <c r="AH720" i="1"/>
  <c r="AJ720" i="1"/>
  <c r="AL720" i="1"/>
  <c r="AW720" i="1"/>
  <c r="AK720" i="1"/>
  <c r="AV720" i="1"/>
  <c r="AN720" i="1"/>
  <c r="AY720" i="1"/>
  <c r="AX720" i="1"/>
  <c r="AS720" i="1"/>
  <c r="AU720" i="1"/>
  <c r="AT720" i="1"/>
  <c r="AR720" i="1"/>
  <c r="AQ720" i="1"/>
  <c r="AP720" i="1"/>
  <c r="AF720" i="1"/>
  <c r="AB720" i="1"/>
  <c r="AA720" i="1"/>
  <c r="X720" i="1"/>
  <c r="W720" i="1"/>
  <c r="V720" i="1"/>
  <c r="U720" i="1"/>
  <c r="T720" i="1"/>
  <c r="S720" i="1"/>
  <c r="R720" i="1"/>
  <c r="Q720" i="1"/>
  <c r="BE719" i="1"/>
  <c r="AG719" i="1"/>
  <c r="BD719" i="1"/>
  <c r="AD719" i="1"/>
  <c r="AI719" i="1"/>
  <c r="BC719" i="1"/>
  <c r="BB719" i="1"/>
  <c r="AM719" i="1"/>
  <c r="AE719" i="1"/>
  <c r="AH719" i="1"/>
  <c r="AJ719" i="1"/>
  <c r="AL719" i="1"/>
  <c r="AW719" i="1"/>
  <c r="AK719" i="1"/>
  <c r="AV719" i="1"/>
  <c r="AN719" i="1"/>
  <c r="AY719" i="1"/>
  <c r="AX719" i="1"/>
  <c r="AS719" i="1"/>
  <c r="AU719" i="1"/>
  <c r="AT719" i="1"/>
  <c r="AR719" i="1"/>
  <c r="AQ719" i="1"/>
  <c r="AP719" i="1"/>
  <c r="AF719" i="1"/>
  <c r="AB719" i="1"/>
  <c r="AA719" i="1"/>
  <c r="X719" i="1"/>
  <c r="W719" i="1"/>
  <c r="V719" i="1"/>
  <c r="U719" i="1"/>
  <c r="T719" i="1"/>
  <c r="S719" i="1"/>
  <c r="R719" i="1"/>
  <c r="Q719" i="1"/>
  <c r="BE718" i="1"/>
  <c r="AG718" i="1"/>
  <c r="BD718" i="1"/>
  <c r="AD718" i="1"/>
  <c r="AI718" i="1"/>
  <c r="BC718" i="1"/>
  <c r="BB718" i="1"/>
  <c r="AM718" i="1"/>
  <c r="AE718" i="1"/>
  <c r="AH718" i="1"/>
  <c r="AJ718" i="1"/>
  <c r="AL718" i="1"/>
  <c r="AW718" i="1"/>
  <c r="AK718" i="1"/>
  <c r="AV718" i="1"/>
  <c r="AN718" i="1"/>
  <c r="AY718" i="1"/>
  <c r="AX718" i="1"/>
  <c r="AS718" i="1"/>
  <c r="AU718" i="1"/>
  <c r="AT718" i="1"/>
  <c r="AR718" i="1"/>
  <c r="AQ718" i="1"/>
  <c r="AP718" i="1"/>
  <c r="AF718" i="1"/>
  <c r="AB718" i="1"/>
  <c r="AA718" i="1"/>
  <c r="X718" i="1"/>
  <c r="W718" i="1"/>
  <c r="V718" i="1"/>
  <c r="U718" i="1"/>
  <c r="T718" i="1"/>
  <c r="S718" i="1"/>
  <c r="R718" i="1"/>
  <c r="Q718" i="1"/>
  <c r="BE717" i="1"/>
  <c r="AG717" i="1"/>
  <c r="BD717" i="1"/>
  <c r="AD717" i="1"/>
  <c r="AI717" i="1"/>
  <c r="BC717" i="1"/>
  <c r="BB717" i="1"/>
  <c r="AM717" i="1"/>
  <c r="AE717" i="1"/>
  <c r="AH717" i="1"/>
  <c r="AJ717" i="1"/>
  <c r="AL717" i="1"/>
  <c r="AW717" i="1"/>
  <c r="AK717" i="1"/>
  <c r="AV717" i="1"/>
  <c r="AN717" i="1"/>
  <c r="AY717" i="1"/>
  <c r="AX717" i="1"/>
  <c r="AS717" i="1"/>
  <c r="AU717" i="1"/>
  <c r="AT717" i="1"/>
  <c r="AR717" i="1"/>
  <c r="AQ717" i="1"/>
  <c r="AP717" i="1"/>
  <c r="AF717" i="1"/>
  <c r="AB717" i="1"/>
  <c r="AA717" i="1"/>
  <c r="X717" i="1"/>
  <c r="W717" i="1"/>
  <c r="V717" i="1"/>
  <c r="U717" i="1"/>
  <c r="T717" i="1"/>
  <c r="S717" i="1"/>
  <c r="R717" i="1"/>
  <c r="Q717" i="1"/>
  <c r="BE716" i="1"/>
  <c r="AG716" i="1"/>
  <c r="BD716" i="1"/>
  <c r="AD716" i="1"/>
  <c r="AI716" i="1"/>
  <c r="BC716" i="1"/>
  <c r="BB716" i="1"/>
  <c r="AM716" i="1"/>
  <c r="AE716" i="1"/>
  <c r="AH716" i="1"/>
  <c r="AJ716" i="1"/>
  <c r="AL716" i="1"/>
  <c r="AW716" i="1"/>
  <c r="AK716" i="1"/>
  <c r="AV716" i="1"/>
  <c r="AN716" i="1"/>
  <c r="AY716" i="1"/>
  <c r="AX716" i="1"/>
  <c r="AS716" i="1"/>
  <c r="AU716" i="1"/>
  <c r="AT716" i="1"/>
  <c r="AR716" i="1"/>
  <c r="AQ716" i="1"/>
  <c r="AP716" i="1"/>
  <c r="AF716" i="1"/>
  <c r="AB716" i="1"/>
  <c r="AA716" i="1"/>
  <c r="X716" i="1"/>
  <c r="W716" i="1"/>
  <c r="V716" i="1"/>
  <c r="U716" i="1"/>
  <c r="T716" i="1"/>
  <c r="S716" i="1"/>
  <c r="R716" i="1"/>
  <c r="Q716" i="1"/>
  <c r="BE715" i="1"/>
  <c r="AG715" i="1"/>
  <c r="BD715" i="1"/>
  <c r="AD715" i="1"/>
  <c r="AI715" i="1"/>
  <c r="BC715" i="1"/>
  <c r="BB715" i="1"/>
  <c r="AM715" i="1"/>
  <c r="AE715" i="1"/>
  <c r="AH715" i="1"/>
  <c r="AJ715" i="1"/>
  <c r="AL715" i="1"/>
  <c r="AW715" i="1"/>
  <c r="AK715" i="1"/>
  <c r="AV715" i="1"/>
  <c r="AN715" i="1"/>
  <c r="AY715" i="1"/>
  <c r="AX715" i="1"/>
  <c r="AS715" i="1"/>
  <c r="AU715" i="1"/>
  <c r="AT715" i="1"/>
  <c r="AR715" i="1"/>
  <c r="AQ715" i="1"/>
  <c r="AP715" i="1"/>
  <c r="AF715" i="1"/>
  <c r="AB715" i="1"/>
  <c r="AA715" i="1"/>
  <c r="X715" i="1"/>
  <c r="W715" i="1"/>
  <c r="V715" i="1"/>
  <c r="U715" i="1"/>
  <c r="T715" i="1"/>
  <c r="S715" i="1"/>
  <c r="R715" i="1"/>
  <c r="Q715" i="1"/>
  <c r="BE714" i="1"/>
  <c r="AG714" i="1"/>
  <c r="BD714" i="1"/>
  <c r="AD714" i="1"/>
  <c r="AI714" i="1"/>
  <c r="BC714" i="1"/>
  <c r="BB714" i="1"/>
  <c r="AM714" i="1"/>
  <c r="AE714" i="1"/>
  <c r="AH714" i="1"/>
  <c r="AJ714" i="1"/>
  <c r="AL714" i="1"/>
  <c r="AW714" i="1"/>
  <c r="AK714" i="1"/>
  <c r="AV714" i="1"/>
  <c r="AN714" i="1"/>
  <c r="AY714" i="1"/>
  <c r="AX714" i="1"/>
  <c r="AS714" i="1"/>
  <c r="AU714" i="1"/>
  <c r="AT714" i="1"/>
  <c r="AR714" i="1"/>
  <c r="AQ714" i="1"/>
  <c r="AP714" i="1"/>
  <c r="AF714" i="1"/>
  <c r="AB714" i="1"/>
  <c r="AA714" i="1"/>
  <c r="X714" i="1"/>
  <c r="W714" i="1"/>
  <c r="V714" i="1"/>
  <c r="U714" i="1"/>
  <c r="T714" i="1"/>
  <c r="S714" i="1"/>
  <c r="R714" i="1"/>
  <c r="Q714" i="1"/>
  <c r="BE713" i="1"/>
  <c r="AG713" i="1"/>
  <c r="BD713" i="1"/>
  <c r="AD713" i="1"/>
  <c r="AI713" i="1"/>
  <c r="BC713" i="1"/>
  <c r="BB713" i="1"/>
  <c r="AM713" i="1"/>
  <c r="AE713" i="1"/>
  <c r="AH713" i="1"/>
  <c r="AJ713" i="1"/>
  <c r="AL713" i="1"/>
  <c r="AW713" i="1"/>
  <c r="AK713" i="1"/>
  <c r="AV713" i="1"/>
  <c r="AN713" i="1"/>
  <c r="AY713" i="1"/>
  <c r="AX713" i="1"/>
  <c r="AS713" i="1"/>
  <c r="AU713" i="1"/>
  <c r="AT713" i="1"/>
  <c r="AR713" i="1"/>
  <c r="AQ713" i="1"/>
  <c r="AP713" i="1"/>
  <c r="AF713" i="1"/>
  <c r="AB713" i="1"/>
  <c r="AA713" i="1"/>
  <c r="X713" i="1"/>
  <c r="W713" i="1"/>
  <c r="V713" i="1"/>
  <c r="U713" i="1"/>
  <c r="T713" i="1"/>
  <c r="S713" i="1"/>
  <c r="R713" i="1"/>
  <c r="Q713" i="1"/>
  <c r="BE712" i="1"/>
  <c r="AG712" i="1"/>
  <c r="BD712" i="1"/>
  <c r="AD712" i="1"/>
  <c r="AI712" i="1"/>
  <c r="BC712" i="1"/>
  <c r="BB712" i="1"/>
  <c r="AM712" i="1"/>
  <c r="AE712" i="1"/>
  <c r="AH712" i="1"/>
  <c r="AJ712" i="1"/>
  <c r="AL712" i="1"/>
  <c r="AW712" i="1"/>
  <c r="AK712" i="1"/>
  <c r="AV712" i="1"/>
  <c r="AN712" i="1"/>
  <c r="AY712" i="1"/>
  <c r="AX712" i="1"/>
  <c r="AS712" i="1"/>
  <c r="AU712" i="1"/>
  <c r="AT712" i="1"/>
  <c r="AR712" i="1"/>
  <c r="AQ712" i="1"/>
  <c r="AP712" i="1"/>
  <c r="AF712" i="1"/>
  <c r="AB712" i="1"/>
  <c r="AA712" i="1"/>
  <c r="X712" i="1"/>
  <c r="W712" i="1"/>
  <c r="V712" i="1"/>
  <c r="U712" i="1"/>
  <c r="T712" i="1"/>
  <c r="S712" i="1"/>
  <c r="R712" i="1"/>
  <c r="Q712" i="1"/>
  <c r="BE711" i="1"/>
  <c r="AG711" i="1"/>
  <c r="BD711" i="1"/>
  <c r="AD711" i="1"/>
  <c r="AI711" i="1"/>
  <c r="BC711" i="1"/>
  <c r="BB711" i="1"/>
  <c r="AM711" i="1"/>
  <c r="AE711" i="1"/>
  <c r="AH711" i="1"/>
  <c r="AJ711" i="1"/>
  <c r="AL711" i="1"/>
  <c r="AW711" i="1"/>
  <c r="AK711" i="1"/>
  <c r="AV711" i="1"/>
  <c r="AN711" i="1"/>
  <c r="AY711" i="1"/>
  <c r="AX711" i="1"/>
  <c r="AS711" i="1"/>
  <c r="AU711" i="1"/>
  <c r="AT711" i="1"/>
  <c r="AR711" i="1"/>
  <c r="AQ711" i="1"/>
  <c r="AP711" i="1"/>
  <c r="AF711" i="1"/>
  <c r="AB711" i="1"/>
  <c r="AA711" i="1"/>
  <c r="X711" i="1"/>
  <c r="W711" i="1"/>
  <c r="V711" i="1"/>
  <c r="U711" i="1"/>
  <c r="T711" i="1"/>
  <c r="S711" i="1"/>
  <c r="R711" i="1"/>
  <c r="Q711" i="1"/>
  <c r="BE710" i="1"/>
  <c r="AG710" i="1"/>
  <c r="BD710" i="1"/>
  <c r="AD710" i="1"/>
  <c r="AI710" i="1"/>
  <c r="BC710" i="1"/>
  <c r="BB710" i="1"/>
  <c r="AM710" i="1"/>
  <c r="AE710" i="1"/>
  <c r="AH710" i="1"/>
  <c r="AJ710" i="1"/>
  <c r="AL710" i="1"/>
  <c r="AW710" i="1"/>
  <c r="AK710" i="1"/>
  <c r="AV710" i="1"/>
  <c r="AN710" i="1"/>
  <c r="AY710" i="1"/>
  <c r="AX710" i="1"/>
  <c r="AS710" i="1"/>
  <c r="AU710" i="1"/>
  <c r="AT710" i="1"/>
  <c r="AR710" i="1"/>
  <c r="AQ710" i="1"/>
  <c r="AP710" i="1"/>
  <c r="AF710" i="1"/>
  <c r="AB710" i="1"/>
  <c r="AA710" i="1"/>
  <c r="X710" i="1"/>
  <c r="W710" i="1"/>
  <c r="V710" i="1"/>
  <c r="U710" i="1"/>
  <c r="T710" i="1"/>
  <c r="S710" i="1"/>
  <c r="R710" i="1"/>
  <c r="Q710" i="1"/>
  <c r="BE709" i="1"/>
  <c r="AG709" i="1"/>
  <c r="BD709" i="1"/>
  <c r="AD709" i="1"/>
  <c r="AI709" i="1"/>
  <c r="BC709" i="1"/>
  <c r="BB709" i="1"/>
  <c r="AM709" i="1"/>
  <c r="AE709" i="1"/>
  <c r="AH709" i="1"/>
  <c r="AJ709" i="1"/>
  <c r="AL709" i="1"/>
  <c r="AW709" i="1"/>
  <c r="AK709" i="1"/>
  <c r="AV709" i="1"/>
  <c r="AN709" i="1"/>
  <c r="AY709" i="1"/>
  <c r="AX709" i="1"/>
  <c r="AS709" i="1"/>
  <c r="AU709" i="1"/>
  <c r="AT709" i="1"/>
  <c r="AR709" i="1"/>
  <c r="AQ709" i="1"/>
  <c r="AP709" i="1"/>
  <c r="AF709" i="1"/>
  <c r="AB709" i="1"/>
  <c r="AA709" i="1"/>
  <c r="X709" i="1"/>
  <c r="W709" i="1"/>
  <c r="V709" i="1"/>
  <c r="U709" i="1"/>
  <c r="T709" i="1"/>
  <c r="S709" i="1"/>
  <c r="R709" i="1"/>
  <c r="Q709" i="1"/>
  <c r="BE708" i="1"/>
  <c r="AG708" i="1"/>
  <c r="BD708" i="1"/>
  <c r="AD708" i="1"/>
  <c r="AI708" i="1"/>
  <c r="BC708" i="1"/>
  <c r="BB708" i="1"/>
  <c r="AM708" i="1"/>
  <c r="AE708" i="1"/>
  <c r="AH708" i="1"/>
  <c r="AJ708" i="1"/>
  <c r="AL708" i="1"/>
  <c r="AW708" i="1"/>
  <c r="AK708" i="1"/>
  <c r="AV708" i="1"/>
  <c r="AN708" i="1"/>
  <c r="AY708" i="1"/>
  <c r="AX708" i="1"/>
  <c r="AS708" i="1"/>
  <c r="AU708" i="1"/>
  <c r="AT708" i="1"/>
  <c r="AR708" i="1"/>
  <c r="AQ708" i="1"/>
  <c r="AP708" i="1"/>
  <c r="AF708" i="1"/>
  <c r="AB708" i="1"/>
  <c r="AA708" i="1"/>
  <c r="X708" i="1"/>
  <c r="W708" i="1"/>
  <c r="V708" i="1"/>
  <c r="U708" i="1"/>
  <c r="T708" i="1"/>
  <c r="S708" i="1"/>
  <c r="R708" i="1"/>
  <c r="Q708" i="1"/>
  <c r="BE707" i="1"/>
  <c r="AG707" i="1"/>
  <c r="BD707" i="1"/>
  <c r="AD707" i="1"/>
  <c r="AI707" i="1"/>
  <c r="BC707" i="1"/>
  <c r="BB707" i="1"/>
  <c r="AM707" i="1"/>
  <c r="AE707" i="1"/>
  <c r="AH707" i="1"/>
  <c r="AJ707" i="1"/>
  <c r="AL707" i="1"/>
  <c r="AW707" i="1"/>
  <c r="AK707" i="1"/>
  <c r="AV707" i="1"/>
  <c r="AN707" i="1"/>
  <c r="AY707" i="1"/>
  <c r="AX707" i="1"/>
  <c r="AS707" i="1"/>
  <c r="AU707" i="1"/>
  <c r="AT707" i="1"/>
  <c r="AR707" i="1"/>
  <c r="AQ707" i="1"/>
  <c r="AP707" i="1"/>
  <c r="AF707" i="1"/>
  <c r="AB707" i="1"/>
  <c r="AA707" i="1"/>
  <c r="X707" i="1"/>
  <c r="W707" i="1"/>
  <c r="V707" i="1"/>
  <c r="U707" i="1"/>
  <c r="T707" i="1"/>
  <c r="S707" i="1"/>
  <c r="R707" i="1"/>
  <c r="Q707" i="1"/>
  <c r="BE706" i="1"/>
  <c r="AG706" i="1"/>
  <c r="BD706" i="1"/>
  <c r="AD706" i="1"/>
  <c r="AI706" i="1"/>
  <c r="BC706" i="1"/>
  <c r="BB706" i="1"/>
  <c r="AM706" i="1"/>
  <c r="AE706" i="1"/>
  <c r="AH706" i="1"/>
  <c r="AJ706" i="1"/>
  <c r="AL706" i="1"/>
  <c r="AW706" i="1"/>
  <c r="AK706" i="1"/>
  <c r="AV706" i="1"/>
  <c r="AN706" i="1"/>
  <c r="AY706" i="1"/>
  <c r="AX706" i="1"/>
  <c r="AS706" i="1"/>
  <c r="AU706" i="1"/>
  <c r="AT706" i="1"/>
  <c r="AR706" i="1"/>
  <c r="AQ706" i="1"/>
  <c r="AP706" i="1"/>
  <c r="AF706" i="1"/>
  <c r="AB706" i="1"/>
  <c r="AA706" i="1"/>
  <c r="X706" i="1"/>
  <c r="W706" i="1"/>
  <c r="V706" i="1"/>
  <c r="U706" i="1"/>
  <c r="T706" i="1"/>
  <c r="S706" i="1"/>
  <c r="R706" i="1"/>
  <c r="Q706" i="1"/>
  <c r="BE705" i="1"/>
  <c r="AG705" i="1"/>
  <c r="BD705" i="1"/>
  <c r="AD705" i="1"/>
  <c r="AI705" i="1"/>
  <c r="BC705" i="1"/>
  <c r="BB705" i="1"/>
  <c r="AM705" i="1"/>
  <c r="AE705" i="1"/>
  <c r="AH705" i="1"/>
  <c r="AJ705" i="1"/>
  <c r="AL705" i="1"/>
  <c r="AW705" i="1"/>
  <c r="AK705" i="1"/>
  <c r="AV705" i="1"/>
  <c r="AN705" i="1"/>
  <c r="AY705" i="1"/>
  <c r="AX705" i="1"/>
  <c r="AS705" i="1"/>
  <c r="AU705" i="1"/>
  <c r="AT705" i="1"/>
  <c r="AR705" i="1"/>
  <c r="AQ705" i="1"/>
  <c r="AP705" i="1"/>
  <c r="AF705" i="1"/>
  <c r="AB705" i="1"/>
  <c r="AA705" i="1"/>
  <c r="X705" i="1"/>
  <c r="W705" i="1"/>
  <c r="V705" i="1"/>
  <c r="U705" i="1"/>
  <c r="T705" i="1"/>
  <c r="S705" i="1"/>
  <c r="R705" i="1"/>
  <c r="Q705" i="1"/>
  <c r="BE704" i="1"/>
  <c r="AG704" i="1"/>
  <c r="BD704" i="1"/>
  <c r="AD704" i="1"/>
  <c r="AI704" i="1"/>
  <c r="BC704" i="1"/>
  <c r="BB704" i="1"/>
  <c r="AM704" i="1"/>
  <c r="AE704" i="1"/>
  <c r="AH704" i="1"/>
  <c r="AJ704" i="1"/>
  <c r="AL704" i="1"/>
  <c r="AW704" i="1"/>
  <c r="AK704" i="1"/>
  <c r="AV704" i="1"/>
  <c r="AN704" i="1"/>
  <c r="AY704" i="1"/>
  <c r="AX704" i="1"/>
  <c r="AS704" i="1"/>
  <c r="AU704" i="1"/>
  <c r="AT704" i="1"/>
  <c r="AR704" i="1"/>
  <c r="AQ704" i="1"/>
  <c r="AP704" i="1"/>
  <c r="AF704" i="1"/>
  <c r="AB704" i="1"/>
  <c r="AA704" i="1"/>
  <c r="X704" i="1"/>
  <c r="W704" i="1"/>
  <c r="V704" i="1"/>
  <c r="U704" i="1"/>
  <c r="T704" i="1"/>
  <c r="S704" i="1"/>
  <c r="R704" i="1"/>
  <c r="Q704" i="1"/>
  <c r="BE703" i="1"/>
  <c r="AG703" i="1"/>
  <c r="BD703" i="1"/>
  <c r="AD703" i="1"/>
  <c r="AI703" i="1"/>
  <c r="BC703" i="1"/>
  <c r="BB703" i="1"/>
  <c r="AM703" i="1"/>
  <c r="AE703" i="1"/>
  <c r="AH703" i="1"/>
  <c r="AJ703" i="1"/>
  <c r="AL703" i="1"/>
  <c r="AW703" i="1"/>
  <c r="AK703" i="1"/>
  <c r="AV703" i="1"/>
  <c r="AN703" i="1"/>
  <c r="AY703" i="1"/>
  <c r="AX703" i="1"/>
  <c r="AS703" i="1"/>
  <c r="AU703" i="1"/>
  <c r="AT703" i="1"/>
  <c r="AR703" i="1"/>
  <c r="AQ703" i="1"/>
  <c r="AP703" i="1"/>
  <c r="AF703" i="1"/>
  <c r="AB703" i="1"/>
  <c r="AA703" i="1"/>
  <c r="X703" i="1"/>
  <c r="W703" i="1"/>
  <c r="V703" i="1"/>
  <c r="U703" i="1"/>
  <c r="T703" i="1"/>
  <c r="S703" i="1"/>
  <c r="R703" i="1"/>
  <c r="Q703" i="1"/>
  <c r="BE702" i="1"/>
  <c r="AG702" i="1"/>
  <c r="BD702" i="1"/>
  <c r="AD702" i="1"/>
  <c r="AI702" i="1"/>
  <c r="BC702" i="1"/>
  <c r="BB702" i="1"/>
  <c r="AM702" i="1"/>
  <c r="AE702" i="1"/>
  <c r="AH702" i="1"/>
  <c r="AJ702" i="1"/>
  <c r="AL702" i="1"/>
  <c r="AW702" i="1"/>
  <c r="AK702" i="1"/>
  <c r="AV702" i="1"/>
  <c r="AN702" i="1"/>
  <c r="AY702" i="1"/>
  <c r="AX702" i="1"/>
  <c r="AS702" i="1"/>
  <c r="AU702" i="1"/>
  <c r="AT702" i="1"/>
  <c r="AR702" i="1"/>
  <c r="AQ702" i="1"/>
  <c r="AP702" i="1"/>
  <c r="AF702" i="1"/>
  <c r="AB702" i="1"/>
  <c r="AA702" i="1"/>
  <c r="X702" i="1"/>
  <c r="W702" i="1"/>
  <c r="V702" i="1"/>
  <c r="U702" i="1"/>
  <c r="T702" i="1"/>
  <c r="S702" i="1"/>
  <c r="R702" i="1"/>
  <c r="Q702" i="1"/>
  <c r="BE701" i="1"/>
  <c r="AG701" i="1"/>
  <c r="BD701" i="1"/>
  <c r="AD701" i="1"/>
  <c r="AI701" i="1"/>
  <c r="BC701" i="1"/>
  <c r="BB701" i="1"/>
  <c r="AM701" i="1"/>
  <c r="AE701" i="1"/>
  <c r="AH701" i="1"/>
  <c r="AJ701" i="1"/>
  <c r="AL701" i="1"/>
  <c r="AW701" i="1"/>
  <c r="AK701" i="1"/>
  <c r="AV701" i="1"/>
  <c r="AN701" i="1"/>
  <c r="AY701" i="1"/>
  <c r="AX701" i="1"/>
  <c r="AS701" i="1"/>
  <c r="AU701" i="1"/>
  <c r="AT701" i="1"/>
  <c r="AR701" i="1"/>
  <c r="AQ701" i="1"/>
  <c r="AP701" i="1"/>
  <c r="AF701" i="1"/>
  <c r="AB701" i="1"/>
  <c r="AA701" i="1"/>
  <c r="X701" i="1"/>
  <c r="W701" i="1"/>
  <c r="V701" i="1"/>
  <c r="U701" i="1"/>
  <c r="T701" i="1"/>
  <c r="S701" i="1"/>
  <c r="R701" i="1"/>
  <c r="Q701" i="1"/>
  <c r="BE700" i="1"/>
  <c r="AG700" i="1"/>
  <c r="BD700" i="1"/>
  <c r="AD700" i="1"/>
  <c r="AI700" i="1"/>
  <c r="BC700" i="1"/>
  <c r="BB700" i="1"/>
  <c r="AM700" i="1"/>
  <c r="AE700" i="1"/>
  <c r="AH700" i="1"/>
  <c r="AJ700" i="1"/>
  <c r="AL700" i="1"/>
  <c r="AW700" i="1"/>
  <c r="AK700" i="1"/>
  <c r="AV700" i="1"/>
  <c r="AN700" i="1"/>
  <c r="AY700" i="1"/>
  <c r="AX700" i="1"/>
  <c r="AS700" i="1"/>
  <c r="AU700" i="1"/>
  <c r="AT700" i="1"/>
  <c r="AR700" i="1"/>
  <c r="AQ700" i="1"/>
  <c r="AP700" i="1"/>
  <c r="AF700" i="1"/>
  <c r="AB700" i="1"/>
  <c r="AA700" i="1"/>
  <c r="X700" i="1"/>
  <c r="W700" i="1"/>
  <c r="V700" i="1"/>
  <c r="U700" i="1"/>
  <c r="T700" i="1"/>
  <c r="S700" i="1"/>
  <c r="R700" i="1"/>
  <c r="Q700" i="1"/>
  <c r="BE699" i="1"/>
  <c r="AG699" i="1"/>
  <c r="BD699" i="1"/>
  <c r="AD699" i="1"/>
  <c r="AI699" i="1"/>
  <c r="BC699" i="1"/>
  <c r="BB699" i="1"/>
  <c r="AM699" i="1"/>
  <c r="AE699" i="1"/>
  <c r="AH699" i="1"/>
  <c r="AJ699" i="1"/>
  <c r="AL699" i="1"/>
  <c r="AW699" i="1"/>
  <c r="AK699" i="1"/>
  <c r="AV699" i="1"/>
  <c r="AN699" i="1"/>
  <c r="AY699" i="1"/>
  <c r="AX699" i="1"/>
  <c r="AS699" i="1"/>
  <c r="AU699" i="1"/>
  <c r="AT699" i="1"/>
  <c r="AR699" i="1"/>
  <c r="AQ699" i="1"/>
  <c r="AP699" i="1"/>
  <c r="AF699" i="1"/>
  <c r="AB699" i="1"/>
  <c r="AA699" i="1"/>
  <c r="X699" i="1"/>
  <c r="W699" i="1"/>
  <c r="V699" i="1"/>
  <c r="U699" i="1"/>
  <c r="T699" i="1"/>
  <c r="S699" i="1"/>
  <c r="R699" i="1"/>
  <c r="Q699" i="1"/>
  <c r="BE698" i="1"/>
  <c r="AG698" i="1"/>
  <c r="BD698" i="1"/>
  <c r="AD698" i="1"/>
  <c r="AI698" i="1"/>
  <c r="BC698" i="1"/>
  <c r="BB698" i="1"/>
  <c r="AM698" i="1"/>
  <c r="AE698" i="1"/>
  <c r="AH698" i="1"/>
  <c r="AJ698" i="1"/>
  <c r="AL698" i="1"/>
  <c r="AW698" i="1"/>
  <c r="AK698" i="1"/>
  <c r="AV698" i="1"/>
  <c r="AN698" i="1"/>
  <c r="AY698" i="1"/>
  <c r="AX698" i="1"/>
  <c r="AS698" i="1"/>
  <c r="AU698" i="1"/>
  <c r="AT698" i="1"/>
  <c r="AR698" i="1"/>
  <c r="AQ698" i="1"/>
  <c r="AP698" i="1"/>
  <c r="AF698" i="1"/>
  <c r="AB698" i="1"/>
  <c r="AA698" i="1"/>
  <c r="X698" i="1"/>
  <c r="W698" i="1"/>
  <c r="V698" i="1"/>
  <c r="U698" i="1"/>
  <c r="T698" i="1"/>
  <c r="S698" i="1"/>
  <c r="R698" i="1"/>
  <c r="Q698" i="1"/>
  <c r="BE697" i="1"/>
  <c r="AG697" i="1"/>
  <c r="BD697" i="1"/>
  <c r="AD697" i="1"/>
  <c r="AI697" i="1"/>
  <c r="BC697" i="1"/>
  <c r="BB697" i="1"/>
  <c r="AM697" i="1"/>
  <c r="AE697" i="1"/>
  <c r="AH697" i="1"/>
  <c r="AJ697" i="1"/>
  <c r="AL697" i="1"/>
  <c r="AW697" i="1"/>
  <c r="AK697" i="1"/>
  <c r="AV697" i="1"/>
  <c r="AN697" i="1"/>
  <c r="AY697" i="1"/>
  <c r="AX697" i="1"/>
  <c r="AS697" i="1"/>
  <c r="AU697" i="1"/>
  <c r="AT697" i="1"/>
  <c r="AR697" i="1"/>
  <c r="AQ697" i="1"/>
  <c r="AP697" i="1"/>
  <c r="AF697" i="1"/>
  <c r="AB697" i="1"/>
  <c r="AA697" i="1"/>
  <c r="X697" i="1"/>
  <c r="W697" i="1"/>
  <c r="V697" i="1"/>
  <c r="U697" i="1"/>
  <c r="T697" i="1"/>
  <c r="S697" i="1"/>
  <c r="R697" i="1"/>
  <c r="Q697" i="1"/>
  <c r="BE696" i="1"/>
  <c r="AG696" i="1"/>
  <c r="BD696" i="1"/>
  <c r="AD696" i="1"/>
  <c r="AI696" i="1"/>
  <c r="BC696" i="1"/>
  <c r="BB696" i="1"/>
  <c r="AM696" i="1"/>
  <c r="AE696" i="1"/>
  <c r="AH696" i="1"/>
  <c r="AJ696" i="1"/>
  <c r="AL696" i="1"/>
  <c r="AW696" i="1"/>
  <c r="AK696" i="1"/>
  <c r="AV696" i="1"/>
  <c r="AN696" i="1"/>
  <c r="AY696" i="1"/>
  <c r="AX696" i="1"/>
  <c r="AS696" i="1"/>
  <c r="AU696" i="1"/>
  <c r="AT696" i="1"/>
  <c r="AR696" i="1"/>
  <c r="AQ696" i="1"/>
  <c r="AP696" i="1"/>
  <c r="AF696" i="1"/>
  <c r="AB696" i="1"/>
  <c r="AA696" i="1"/>
  <c r="X696" i="1"/>
  <c r="W696" i="1"/>
  <c r="V696" i="1"/>
  <c r="U696" i="1"/>
  <c r="T696" i="1"/>
  <c r="S696" i="1"/>
  <c r="R696" i="1"/>
  <c r="Q696" i="1"/>
  <c r="BE695" i="1"/>
  <c r="AG695" i="1"/>
  <c r="BD695" i="1"/>
  <c r="AD695" i="1"/>
  <c r="AI695" i="1"/>
  <c r="BC695" i="1"/>
  <c r="BB695" i="1"/>
  <c r="AM695" i="1"/>
  <c r="AE695" i="1"/>
  <c r="AH695" i="1"/>
  <c r="AJ695" i="1"/>
  <c r="AL695" i="1"/>
  <c r="AW695" i="1"/>
  <c r="AK695" i="1"/>
  <c r="AV695" i="1"/>
  <c r="AN695" i="1"/>
  <c r="AY695" i="1"/>
  <c r="AX695" i="1"/>
  <c r="AS695" i="1"/>
  <c r="AU695" i="1"/>
  <c r="AT695" i="1"/>
  <c r="AR695" i="1"/>
  <c r="AQ695" i="1"/>
  <c r="AP695" i="1"/>
  <c r="AF695" i="1"/>
  <c r="AB695" i="1"/>
  <c r="AA695" i="1"/>
  <c r="X695" i="1"/>
  <c r="W695" i="1"/>
  <c r="V695" i="1"/>
  <c r="U695" i="1"/>
  <c r="T695" i="1"/>
  <c r="S695" i="1"/>
  <c r="R695" i="1"/>
  <c r="Q695" i="1"/>
  <c r="BE694" i="1"/>
  <c r="AG694" i="1"/>
  <c r="BD694" i="1"/>
  <c r="AD694" i="1"/>
  <c r="AI694" i="1"/>
  <c r="BC694" i="1"/>
  <c r="BB694" i="1"/>
  <c r="AM694" i="1"/>
  <c r="AE694" i="1"/>
  <c r="AH694" i="1"/>
  <c r="AJ694" i="1"/>
  <c r="AL694" i="1"/>
  <c r="AW694" i="1"/>
  <c r="AK694" i="1"/>
  <c r="AV694" i="1"/>
  <c r="AN694" i="1"/>
  <c r="AY694" i="1"/>
  <c r="AX694" i="1"/>
  <c r="AS694" i="1"/>
  <c r="AU694" i="1"/>
  <c r="AT694" i="1"/>
  <c r="AR694" i="1"/>
  <c r="AQ694" i="1"/>
  <c r="AP694" i="1"/>
  <c r="AF694" i="1"/>
  <c r="AB694" i="1"/>
  <c r="AA694" i="1"/>
  <c r="X694" i="1"/>
  <c r="W694" i="1"/>
  <c r="V694" i="1"/>
  <c r="U694" i="1"/>
  <c r="T694" i="1"/>
  <c r="S694" i="1"/>
  <c r="R694" i="1"/>
  <c r="Q694" i="1"/>
  <c r="BE693" i="1"/>
  <c r="AG693" i="1"/>
  <c r="BD693" i="1"/>
  <c r="AD693" i="1"/>
  <c r="AI693" i="1"/>
  <c r="BC693" i="1"/>
  <c r="BB693" i="1"/>
  <c r="AM693" i="1"/>
  <c r="AE693" i="1"/>
  <c r="AH693" i="1"/>
  <c r="AJ693" i="1"/>
  <c r="AL693" i="1"/>
  <c r="AW693" i="1"/>
  <c r="AK693" i="1"/>
  <c r="AV693" i="1"/>
  <c r="AN693" i="1"/>
  <c r="AY693" i="1"/>
  <c r="AX693" i="1"/>
  <c r="AS693" i="1"/>
  <c r="AU693" i="1"/>
  <c r="AT693" i="1"/>
  <c r="AR693" i="1"/>
  <c r="AQ693" i="1"/>
  <c r="AP693" i="1"/>
  <c r="AF693" i="1"/>
  <c r="AB693" i="1"/>
  <c r="AA693" i="1"/>
  <c r="X693" i="1"/>
  <c r="W693" i="1"/>
  <c r="V693" i="1"/>
  <c r="U693" i="1"/>
  <c r="T693" i="1"/>
  <c r="S693" i="1"/>
  <c r="R693" i="1"/>
  <c r="Q693" i="1"/>
  <c r="BE692" i="1"/>
  <c r="AG692" i="1"/>
  <c r="BD692" i="1"/>
  <c r="AD692" i="1"/>
  <c r="AI692" i="1"/>
  <c r="BC692" i="1"/>
  <c r="BB692" i="1"/>
  <c r="AM692" i="1"/>
  <c r="AE692" i="1"/>
  <c r="AH692" i="1"/>
  <c r="AJ692" i="1"/>
  <c r="AL692" i="1"/>
  <c r="AW692" i="1"/>
  <c r="AK692" i="1"/>
  <c r="AV692" i="1"/>
  <c r="AN692" i="1"/>
  <c r="AY692" i="1"/>
  <c r="AX692" i="1"/>
  <c r="AS692" i="1"/>
  <c r="AU692" i="1"/>
  <c r="AT692" i="1"/>
  <c r="AR692" i="1"/>
  <c r="AQ692" i="1"/>
  <c r="AP692" i="1"/>
  <c r="AF692" i="1"/>
  <c r="AB692" i="1"/>
  <c r="AA692" i="1"/>
  <c r="X692" i="1"/>
  <c r="W692" i="1"/>
  <c r="V692" i="1"/>
  <c r="U692" i="1"/>
  <c r="T692" i="1"/>
  <c r="S692" i="1"/>
  <c r="R692" i="1"/>
  <c r="Q692" i="1"/>
  <c r="BE691" i="1"/>
  <c r="AG691" i="1"/>
  <c r="BD691" i="1"/>
  <c r="AD691" i="1"/>
  <c r="AI691" i="1"/>
  <c r="BC691" i="1"/>
  <c r="BB691" i="1"/>
  <c r="AM691" i="1"/>
  <c r="AE691" i="1"/>
  <c r="AH691" i="1"/>
  <c r="AJ691" i="1"/>
  <c r="AL691" i="1"/>
  <c r="AW691" i="1"/>
  <c r="AK691" i="1"/>
  <c r="AV691" i="1"/>
  <c r="AN691" i="1"/>
  <c r="AY691" i="1"/>
  <c r="AX691" i="1"/>
  <c r="AS691" i="1"/>
  <c r="AU691" i="1"/>
  <c r="AT691" i="1"/>
  <c r="AR691" i="1"/>
  <c r="AQ691" i="1"/>
  <c r="AP691" i="1"/>
  <c r="AF691" i="1"/>
  <c r="AB691" i="1"/>
  <c r="AA691" i="1"/>
  <c r="X691" i="1"/>
  <c r="W691" i="1"/>
  <c r="V691" i="1"/>
  <c r="U691" i="1"/>
  <c r="T691" i="1"/>
  <c r="S691" i="1"/>
  <c r="R691" i="1"/>
  <c r="Q691" i="1"/>
  <c r="BE690" i="1"/>
  <c r="AG690" i="1"/>
  <c r="BD690" i="1"/>
  <c r="AD690" i="1"/>
  <c r="AI690" i="1"/>
  <c r="BC690" i="1"/>
  <c r="BB690" i="1"/>
  <c r="AM690" i="1"/>
  <c r="AE690" i="1"/>
  <c r="AH690" i="1"/>
  <c r="AJ690" i="1"/>
  <c r="AL690" i="1"/>
  <c r="AW690" i="1"/>
  <c r="AK690" i="1"/>
  <c r="AV690" i="1"/>
  <c r="AN690" i="1"/>
  <c r="AY690" i="1"/>
  <c r="AX690" i="1"/>
  <c r="AS690" i="1"/>
  <c r="AU690" i="1"/>
  <c r="AT690" i="1"/>
  <c r="AR690" i="1"/>
  <c r="AQ690" i="1"/>
  <c r="AP690" i="1"/>
  <c r="AF690" i="1"/>
  <c r="AB690" i="1"/>
  <c r="AA690" i="1"/>
  <c r="X690" i="1"/>
  <c r="W690" i="1"/>
  <c r="V690" i="1"/>
  <c r="U690" i="1"/>
  <c r="T690" i="1"/>
  <c r="S690" i="1"/>
  <c r="R690" i="1"/>
  <c r="Q690" i="1"/>
  <c r="BE689" i="1"/>
  <c r="AG689" i="1"/>
  <c r="BD689" i="1"/>
  <c r="AD689" i="1"/>
  <c r="AI689" i="1"/>
  <c r="BC689" i="1"/>
  <c r="BB689" i="1"/>
  <c r="AM689" i="1"/>
  <c r="AE689" i="1"/>
  <c r="AH689" i="1"/>
  <c r="AJ689" i="1"/>
  <c r="AL689" i="1"/>
  <c r="AW689" i="1"/>
  <c r="AK689" i="1"/>
  <c r="AV689" i="1"/>
  <c r="AN689" i="1"/>
  <c r="AY689" i="1"/>
  <c r="AX689" i="1"/>
  <c r="AS689" i="1"/>
  <c r="AU689" i="1"/>
  <c r="AT689" i="1"/>
  <c r="AR689" i="1"/>
  <c r="AQ689" i="1"/>
  <c r="AP689" i="1"/>
  <c r="AF689" i="1"/>
  <c r="AB689" i="1"/>
  <c r="AA689" i="1"/>
  <c r="X689" i="1"/>
  <c r="W689" i="1"/>
  <c r="V689" i="1"/>
  <c r="U689" i="1"/>
  <c r="T689" i="1"/>
  <c r="S689" i="1"/>
  <c r="R689" i="1"/>
  <c r="Q689" i="1"/>
  <c r="BE688" i="1"/>
  <c r="AG688" i="1"/>
  <c r="BD688" i="1"/>
  <c r="AD688" i="1"/>
  <c r="AI688" i="1"/>
  <c r="BC688" i="1"/>
  <c r="BB688" i="1"/>
  <c r="AM688" i="1"/>
  <c r="AE688" i="1"/>
  <c r="AH688" i="1"/>
  <c r="AJ688" i="1"/>
  <c r="AL688" i="1"/>
  <c r="AW688" i="1"/>
  <c r="AK688" i="1"/>
  <c r="AV688" i="1"/>
  <c r="AN688" i="1"/>
  <c r="AY688" i="1"/>
  <c r="AX688" i="1"/>
  <c r="AS688" i="1"/>
  <c r="AU688" i="1"/>
  <c r="AT688" i="1"/>
  <c r="AR688" i="1"/>
  <c r="AQ688" i="1"/>
  <c r="AP688" i="1"/>
  <c r="AF688" i="1"/>
  <c r="AB688" i="1"/>
  <c r="AA688" i="1"/>
  <c r="X688" i="1"/>
  <c r="W688" i="1"/>
  <c r="V688" i="1"/>
  <c r="U688" i="1"/>
  <c r="T688" i="1"/>
  <c r="S688" i="1"/>
  <c r="R688" i="1"/>
  <c r="Q688" i="1"/>
  <c r="BE687" i="1"/>
  <c r="AG687" i="1"/>
  <c r="BD687" i="1"/>
  <c r="AD687" i="1"/>
  <c r="AI687" i="1"/>
  <c r="BC687" i="1"/>
  <c r="BB687" i="1"/>
  <c r="AM687" i="1"/>
  <c r="AE687" i="1"/>
  <c r="AH687" i="1"/>
  <c r="AJ687" i="1"/>
  <c r="AL687" i="1"/>
  <c r="AW687" i="1"/>
  <c r="AK687" i="1"/>
  <c r="AV687" i="1"/>
  <c r="AN687" i="1"/>
  <c r="AY687" i="1"/>
  <c r="AX687" i="1"/>
  <c r="AS687" i="1"/>
  <c r="AU687" i="1"/>
  <c r="AT687" i="1"/>
  <c r="AR687" i="1"/>
  <c r="AQ687" i="1"/>
  <c r="AP687" i="1"/>
  <c r="AF687" i="1"/>
  <c r="AB687" i="1"/>
  <c r="AA687" i="1"/>
  <c r="X687" i="1"/>
  <c r="W687" i="1"/>
  <c r="V687" i="1"/>
  <c r="U687" i="1"/>
  <c r="T687" i="1"/>
  <c r="S687" i="1"/>
  <c r="R687" i="1"/>
  <c r="Q687" i="1"/>
  <c r="BE686" i="1"/>
  <c r="AG686" i="1"/>
  <c r="BD686" i="1"/>
  <c r="AD686" i="1"/>
  <c r="AI686" i="1"/>
  <c r="BC686" i="1"/>
  <c r="BB686" i="1"/>
  <c r="AM686" i="1"/>
  <c r="AE686" i="1"/>
  <c r="AH686" i="1"/>
  <c r="AJ686" i="1"/>
  <c r="AL686" i="1"/>
  <c r="AW686" i="1"/>
  <c r="AK686" i="1"/>
  <c r="AV686" i="1"/>
  <c r="AN686" i="1"/>
  <c r="AY686" i="1"/>
  <c r="AX686" i="1"/>
  <c r="AS686" i="1"/>
  <c r="AU686" i="1"/>
  <c r="AT686" i="1"/>
  <c r="AR686" i="1"/>
  <c r="AQ686" i="1"/>
  <c r="AP686" i="1"/>
  <c r="AF686" i="1"/>
  <c r="AB686" i="1"/>
  <c r="AA686" i="1"/>
  <c r="X686" i="1"/>
  <c r="W686" i="1"/>
  <c r="V686" i="1"/>
  <c r="U686" i="1"/>
  <c r="T686" i="1"/>
  <c r="S686" i="1"/>
  <c r="R686" i="1"/>
  <c r="Q686" i="1"/>
  <c r="BE685" i="1"/>
  <c r="AG685" i="1"/>
  <c r="BD685" i="1"/>
  <c r="AD685" i="1"/>
  <c r="AI685" i="1"/>
  <c r="BC685" i="1"/>
  <c r="BB685" i="1"/>
  <c r="AM685" i="1"/>
  <c r="AE685" i="1"/>
  <c r="AH685" i="1"/>
  <c r="AJ685" i="1"/>
  <c r="AL685" i="1"/>
  <c r="AW685" i="1"/>
  <c r="AK685" i="1"/>
  <c r="AV685" i="1"/>
  <c r="AN685" i="1"/>
  <c r="AY685" i="1"/>
  <c r="AX685" i="1"/>
  <c r="AS685" i="1"/>
  <c r="AU685" i="1"/>
  <c r="AT685" i="1"/>
  <c r="AR685" i="1"/>
  <c r="AQ685" i="1"/>
  <c r="AP685" i="1"/>
  <c r="AF685" i="1"/>
  <c r="AB685" i="1"/>
  <c r="AA685" i="1"/>
  <c r="X685" i="1"/>
  <c r="W685" i="1"/>
  <c r="V685" i="1"/>
  <c r="U685" i="1"/>
  <c r="T685" i="1"/>
  <c r="S685" i="1"/>
  <c r="R685" i="1"/>
  <c r="Q685" i="1"/>
  <c r="BE684" i="1"/>
  <c r="AG684" i="1"/>
  <c r="BD684" i="1"/>
  <c r="AD684" i="1"/>
  <c r="AI684" i="1"/>
  <c r="BC684" i="1"/>
  <c r="BB684" i="1"/>
  <c r="AM684" i="1"/>
  <c r="AE684" i="1"/>
  <c r="AH684" i="1"/>
  <c r="AJ684" i="1"/>
  <c r="AL684" i="1"/>
  <c r="AW684" i="1"/>
  <c r="AK684" i="1"/>
  <c r="AV684" i="1"/>
  <c r="AN684" i="1"/>
  <c r="AY684" i="1"/>
  <c r="AX684" i="1"/>
  <c r="AS684" i="1"/>
  <c r="AU684" i="1"/>
  <c r="AT684" i="1"/>
  <c r="AR684" i="1"/>
  <c r="AQ684" i="1"/>
  <c r="AP684" i="1"/>
  <c r="AF684" i="1"/>
  <c r="AB684" i="1"/>
  <c r="AA684" i="1"/>
  <c r="X684" i="1"/>
  <c r="W684" i="1"/>
  <c r="V684" i="1"/>
  <c r="U684" i="1"/>
  <c r="T684" i="1"/>
  <c r="S684" i="1"/>
  <c r="R684" i="1"/>
  <c r="Q684" i="1"/>
  <c r="BE683" i="1"/>
  <c r="AG683" i="1"/>
  <c r="BD683" i="1"/>
  <c r="AD683" i="1"/>
  <c r="AI683" i="1"/>
  <c r="BC683" i="1"/>
  <c r="BB683" i="1"/>
  <c r="AM683" i="1"/>
  <c r="AE683" i="1"/>
  <c r="AH683" i="1"/>
  <c r="AJ683" i="1"/>
  <c r="AL683" i="1"/>
  <c r="AW683" i="1"/>
  <c r="AK683" i="1"/>
  <c r="AV683" i="1"/>
  <c r="AN683" i="1"/>
  <c r="AY683" i="1"/>
  <c r="AX683" i="1"/>
  <c r="AS683" i="1"/>
  <c r="AU683" i="1"/>
  <c r="AT683" i="1"/>
  <c r="AR683" i="1"/>
  <c r="AQ683" i="1"/>
  <c r="AP683" i="1"/>
  <c r="AF683" i="1"/>
  <c r="AB683" i="1"/>
  <c r="AA683" i="1"/>
  <c r="X683" i="1"/>
  <c r="W683" i="1"/>
  <c r="V683" i="1"/>
  <c r="U683" i="1"/>
  <c r="T683" i="1"/>
  <c r="S683" i="1"/>
  <c r="R683" i="1"/>
  <c r="Q683" i="1"/>
  <c r="BE682" i="1"/>
  <c r="AG682" i="1"/>
  <c r="BD682" i="1"/>
  <c r="AD682" i="1"/>
  <c r="AI682" i="1"/>
  <c r="BC682" i="1"/>
  <c r="BB682" i="1"/>
  <c r="AM682" i="1"/>
  <c r="AE682" i="1"/>
  <c r="AH682" i="1"/>
  <c r="AJ682" i="1"/>
  <c r="AL682" i="1"/>
  <c r="AW682" i="1"/>
  <c r="AK682" i="1"/>
  <c r="AV682" i="1"/>
  <c r="AN682" i="1"/>
  <c r="AY682" i="1"/>
  <c r="AX682" i="1"/>
  <c r="AS682" i="1"/>
  <c r="AU682" i="1"/>
  <c r="AT682" i="1"/>
  <c r="AR682" i="1"/>
  <c r="AQ682" i="1"/>
  <c r="AP682" i="1"/>
  <c r="AF682" i="1"/>
  <c r="AB682" i="1"/>
  <c r="AA682" i="1"/>
  <c r="X682" i="1"/>
  <c r="W682" i="1"/>
  <c r="V682" i="1"/>
  <c r="U682" i="1"/>
  <c r="T682" i="1"/>
  <c r="S682" i="1"/>
  <c r="R682" i="1"/>
  <c r="Q682" i="1"/>
  <c r="BE681" i="1"/>
  <c r="AG681" i="1"/>
  <c r="BD681" i="1"/>
  <c r="AD681" i="1"/>
  <c r="AI681" i="1"/>
  <c r="BC681" i="1"/>
  <c r="BB681" i="1"/>
  <c r="AM681" i="1"/>
  <c r="AE681" i="1"/>
  <c r="AH681" i="1"/>
  <c r="AJ681" i="1"/>
  <c r="AL681" i="1"/>
  <c r="AW681" i="1"/>
  <c r="AK681" i="1"/>
  <c r="AV681" i="1"/>
  <c r="AN681" i="1"/>
  <c r="AY681" i="1"/>
  <c r="AX681" i="1"/>
  <c r="AS681" i="1"/>
  <c r="AU681" i="1"/>
  <c r="AT681" i="1"/>
  <c r="AR681" i="1"/>
  <c r="AQ681" i="1"/>
  <c r="AP681" i="1"/>
  <c r="AF681" i="1"/>
  <c r="AB681" i="1"/>
  <c r="AA681" i="1"/>
  <c r="X681" i="1"/>
  <c r="W681" i="1"/>
  <c r="V681" i="1"/>
  <c r="U681" i="1"/>
  <c r="T681" i="1"/>
  <c r="S681" i="1"/>
  <c r="R681" i="1"/>
  <c r="Q681" i="1"/>
  <c r="BE680" i="1"/>
  <c r="AG680" i="1"/>
  <c r="BD680" i="1"/>
  <c r="AD680" i="1"/>
  <c r="AI680" i="1"/>
  <c r="BC680" i="1"/>
  <c r="BB680" i="1"/>
  <c r="AM680" i="1"/>
  <c r="AE680" i="1"/>
  <c r="AH680" i="1"/>
  <c r="AJ680" i="1"/>
  <c r="AL680" i="1"/>
  <c r="AW680" i="1"/>
  <c r="AK680" i="1"/>
  <c r="AV680" i="1"/>
  <c r="AN680" i="1"/>
  <c r="AY680" i="1"/>
  <c r="AX680" i="1"/>
  <c r="AS680" i="1"/>
  <c r="AU680" i="1"/>
  <c r="AT680" i="1"/>
  <c r="AR680" i="1"/>
  <c r="AQ680" i="1"/>
  <c r="AP680" i="1"/>
  <c r="AF680" i="1"/>
  <c r="AB680" i="1"/>
  <c r="AA680" i="1"/>
  <c r="X680" i="1"/>
  <c r="W680" i="1"/>
  <c r="V680" i="1"/>
  <c r="U680" i="1"/>
  <c r="T680" i="1"/>
  <c r="S680" i="1"/>
  <c r="R680" i="1"/>
  <c r="Q680" i="1"/>
  <c r="BE679" i="1"/>
  <c r="AG679" i="1"/>
  <c r="BD679" i="1"/>
  <c r="AD679" i="1"/>
  <c r="AI679" i="1"/>
  <c r="BC679" i="1"/>
  <c r="BB679" i="1"/>
  <c r="AM679" i="1"/>
  <c r="AE679" i="1"/>
  <c r="AH679" i="1"/>
  <c r="AJ679" i="1"/>
  <c r="AL679" i="1"/>
  <c r="AW679" i="1"/>
  <c r="AK679" i="1"/>
  <c r="AV679" i="1"/>
  <c r="AN679" i="1"/>
  <c r="AY679" i="1"/>
  <c r="AX679" i="1"/>
  <c r="AS679" i="1"/>
  <c r="AU679" i="1"/>
  <c r="AT679" i="1"/>
  <c r="AR679" i="1"/>
  <c r="AQ679" i="1"/>
  <c r="AP679" i="1"/>
  <c r="AF679" i="1"/>
  <c r="AB679" i="1"/>
  <c r="AA679" i="1"/>
  <c r="X679" i="1"/>
  <c r="W679" i="1"/>
  <c r="V679" i="1"/>
  <c r="U679" i="1"/>
  <c r="T679" i="1"/>
  <c r="S679" i="1"/>
  <c r="R679" i="1"/>
  <c r="Q679" i="1"/>
  <c r="BE678" i="1"/>
  <c r="AG678" i="1"/>
  <c r="BD678" i="1"/>
  <c r="AD678" i="1"/>
  <c r="AI678" i="1"/>
  <c r="BC678" i="1"/>
  <c r="BB678" i="1"/>
  <c r="AM678" i="1"/>
  <c r="AE678" i="1"/>
  <c r="AH678" i="1"/>
  <c r="AJ678" i="1"/>
  <c r="AL678" i="1"/>
  <c r="AW678" i="1"/>
  <c r="AK678" i="1"/>
  <c r="AV678" i="1"/>
  <c r="AN678" i="1"/>
  <c r="AY678" i="1"/>
  <c r="AX678" i="1"/>
  <c r="AS678" i="1"/>
  <c r="AU678" i="1"/>
  <c r="AT678" i="1"/>
  <c r="AR678" i="1"/>
  <c r="AQ678" i="1"/>
  <c r="AP678" i="1"/>
  <c r="AF678" i="1"/>
  <c r="AB678" i="1"/>
  <c r="AA678" i="1"/>
  <c r="X678" i="1"/>
  <c r="W678" i="1"/>
  <c r="V678" i="1"/>
  <c r="U678" i="1"/>
  <c r="T678" i="1"/>
  <c r="S678" i="1"/>
  <c r="R678" i="1"/>
  <c r="Q678" i="1"/>
  <c r="BE677" i="1"/>
  <c r="AG677" i="1"/>
  <c r="BD677" i="1"/>
  <c r="AD677" i="1"/>
  <c r="AI677" i="1"/>
  <c r="BC677" i="1"/>
  <c r="BB677" i="1"/>
  <c r="AM677" i="1"/>
  <c r="AE677" i="1"/>
  <c r="AH677" i="1"/>
  <c r="AJ677" i="1"/>
  <c r="AL677" i="1"/>
  <c r="AW677" i="1"/>
  <c r="AK677" i="1"/>
  <c r="AV677" i="1"/>
  <c r="AN677" i="1"/>
  <c r="AY677" i="1"/>
  <c r="AX677" i="1"/>
  <c r="AS677" i="1"/>
  <c r="AU677" i="1"/>
  <c r="AT677" i="1"/>
  <c r="AR677" i="1"/>
  <c r="AQ677" i="1"/>
  <c r="AP677" i="1"/>
  <c r="AF677" i="1"/>
  <c r="AB677" i="1"/>
  <c r="AA677" i="1"/>
  <c r="X677" i="1"/>
  <c r="W677" i="1"/>
  <c r="V677" i="1"/>
  <c r="U677" i="1"/>
  <c r="T677" i="1"/>
  <c r="S677" i="1"/>
  <c r="R677" i="1"/>
  <c r="Q677" i="1"/>
  <c r="BE676" i="1"/>
  <c r="AG676" i="1"/>
  <c r="BD676" i="1"/>
  <c r="AD676" i="1"/>
  <c r="AI676" i="1"/>
  <c r="BC676" i="1"/>
  <c r="BB676" i="1"/>
  <c r="AM676" i="1"/>
  <c r="AE676" i="1"/>
  <c r="AH676" i="1"/>
  <c r="AJ676" i="1"/>
  <c r="AL676" i="1"/>
  <c r="AW676" i="1"/>
  <c r="AK676" i="1"/>
  <c r="AV676" i="1"/>
  <c r="AN676" i="1"/>
  <c r="AY676" i="1"/>
  <c r="AX676" i="1"/>
  <c r="AS676" i="1"/>
  <c r="AU676" i="1"/>
  <c r="AT676" i="1"/>
  <c r="AR676" i="1"/>
  <c r="AQ676" i="1"/>
  <c r="AP676" i="1"/>
  <c r="AF676" i="1"/>
  <c r="AB676" i="1"/>
  <c r="AA676" i="1"/>
  <c r="X676" i="1"/>
  <c r="W676" i="1"/>
  <c r="V676" i="1"/>
  <c r="U676" i="1"/>
  <c r="T676" i="1"/>
  <c r="S676" i="1"/>
  <c r="R676" i="1"/>
  <c r="Q676" i="1"/>
  <c r="BE675" i="1"/>
  <c r="AG675" i="1"/>
  <c r="BD675" i="1"/>
  <c r="AD675" i="1"/>
  <c r="AI675" i="1"/>
  <c r="BC675" i="1"/>
  <c r="BB675" i="1"/>
  <c r="AM675" i="1"/>
  <c r="AE675" i="1"/>
  <c r="AH675" i="1"/>
  <c r="AJ675" i="1"/>
  <c r="AL675" i="1"/>
  <c r="AW675" i="1"/>
  <c r="AK675" i="1"/>
  <c r="AV675" i="1"/>
  <c r="AN675" i="1"/>
  <c r="AY675" i="1"/>
  <c r="AX675" i="1"/>
  <c r="AS675" i="1"/>
  <c r="AU675" i="1"/>
  <c r="AT675" i="1"/>
  <c r="AR675" i="1"/>
  <c r="AQ675" i="1"/>
  <c r="AP675" i="1"/>
  <c r="AF675" i="1"/>
  <c r="AB675" i="1"/>
  <c r="AA675" i="1"/>
  <c r="X675" i="1"/>
  <c r="W675" i="1"/>
  <c r="V675" i="1"/>
  <c r="U675" i="1"/>
  <c r="T675" i="1"/>
  <c r="S675" i="1"/>
  <c r="R675" i="1"/>
  <c r="Q675" i="1"/>
  <c r="BE674" i="1"/>
  <c r="AG674" i="1"/>
  <c r="BD674" i="1"/>
  <c r="AD674" i="1"/>
  <c r="AI674" i="1"/>
  <c r="BC674" i="1"/>
  <c r="BB674" i="1"/>
  <c r="AM674" i="1"/>
  <c r="AE674" i="1"/>
  <c r="AH674" i="1"/>
  <c r="AJ674" i="1"/>
  <c r="AL674" i="1"/>
  <c r="AW674" i="1"/>
  <c r="AK674" i="1"/>
  <c r="AV674" i="1"/>
  <c r="AN674" i="1"/>
  <c r="AY674" i="1"/>
  <c r="AX674" i="1"/>
  <c r="AS674" i="1"/>
  <c r="AU674" i="1"/>
  <c r="AT674" i="1"/>
  <c r="AR674" i="1"/>
  <c r="AQ674" i="1"/>
  <c r="AP674" i="1"/>
  <c r="AF674" i="1"/>
  <c r="AB674" i="1"/>
  <c r="AA674" i="1"/>
  <c r="X674" i="1"/>
  <c r="W674" i="1"/>
  <c r="V674" i="1"/>
  <c r="U674" i="1"/>
  <c r="T674" i="1"/>
  <c r="S674" i="1"/>
  <c r="R674" i="1"/>
  <c r="Q674" i="1"/>
  <c r="BE673" i="1"/>
  <c r="AG673" i="1"/>
  <c r="BD673" i="1"/>
  <c r="AD673" i="1"/>
  <c r="AI673" i="1"/>
  <c r="BC673" i="1"/>
  <c r="BB673" i="1"/>
  <c r="AM673" i="1"/>
  <c r="AE673" i="1"/>
  <c r="AH673" i="1"/>
  <c r="AJ673" i="1"/>
  <c r="AL673" i="1"/>
  <c r="AW673" i="1"/>
  <c r="AK673" i="1"/>
  <c r="AV673" i="1"/>
  <c r="AN673" i="1"/>
  <c r="AY673" i="1"/>
  <c r="AX673" i="1"/>
  <c r="AS673" i="1"/>
  <c r="AU673" i="1"/>
  <c r="AT673" i="1"/>
  <c r="AR673" i="1"/>
  <c r="AQ673" i="1"/>
  <c r="AP673" i="1"/>
  <c r="AF673" i="1"/>
  <c r="AB673" i="1"/>
  <c r="AA673" i="1"/>
  <c r="X673" i="1"/>
  <c r="W673" i="1"/>
  <c r="V673" i="1"/>
  <c r="U673" i="1"/>
  <c r="T673" i="1"/>
  <c r="S673" i="1"/>
  <c r="R673" i="1"/>
  <c r="Q673" i="1"/>
  <c r="BE672" i="1"/>
  <c r="AG672" i="1"/>
  <c r="BD672" i="1"/>
  <c r="AD672" i="1"/>
  <c r="AI672" i="1"/>
  <c r="BC672" i="1"/>
  <c r="BB672" i="1"/>
  <c r="AM672" i="1"/>
  <c r="AE672" i="1"/>
  <c r="AH672" i="1"/>
  <c r="AJ672" i="1"/>
  <c r="AL672" i="1"/>
  <c r="AW672" i="1"/>
  <c r="AK672" i="1"/>
  <c r="AV672" i="1"/>
  <c r="AN672" i="1"/>
  <c r="AY672" i="1"/>
  <c r="AX672" i="1"/>
  <c r="AS672" i="1"/>
  <c r="AU672" i="1"/>
  <c r="AT672" i="1"/>
  <c r="AR672" i="1"/>
  <c r="AQ672" i="1"/>
  <c r="AP672" i="1"/>
  <c r="AF672" i="1"/>
  <c r="AB672" i="1"/>
  <c r="AA672" i="1"/>
  <c r="X672" i="1"/>
  <c r="W672" i="1"/>
  <c r="V672" i="1"/>
  <c r="U672" i="1"/>
  <c r="T672" i="1"/>
  <c r="S672" i="1"/>
  <c r="R672" i="1"/>
  <c r="Q672" i="1"/>
  <c r="BE671" i="1"/>
  <c r="AG671" i="1"/>
  <c r="BD671" i="1"/>
  <c r="AD671" i="1"/>
  <c r="AI671" i="1"/>
  <c r="BC671" i="1"/>
  <c r="BB671" i="1"/>
  <c r="AM671" i="1"/>
  <c r="AE671" i="1"/>
  <c r="AH671" i="1"/>
  <c r="AJ671" i="1"/>
  <c r="AL671" i="1"/>
  <c r="AW671" i="1"/>
  <c r="AK671" i="1"/>
  <c r="AV671" i="1"/>
  <c r="AN671" i="1"/>
  <c r="AY671" i="1"/>
  <c r="AX671" i="1"/>
  <c r="AS671" i="1"/>
  <c r="AU671" i="1"/>
  <c r="AT671" i="1"/>
  <c r="AR671" i="1"/>
  <c r="AQ671" i="1"/>
  <c r="AP671" i="1"/>
  <c r="AF671" i="1"/>
  <c r="AB671" i="1"/>
  <c r="AA671" i="1"/>
  <c r="X671" i="1"/>
  <c r="W671" i="1"/>
  <c r="V671" i="1"/>
  <c r="U671" i="1"/>
  <c r="T671" i="1"/>
  <c r="S671" i="1"/>
  <c r="R671" i="1"/>
  <c r="Q671" i="1"/>
  <c r="BE670" i="1"/>
  <c r="AG670" i="1"/>
  <c r="BD670" i="1"/>
  <c r="AD670" i="1"/>
  <c r="AI670" i="1"/>
  <c r="BC670" i="1"/>
  <c r="BB670" i="1"/>
  <c r="AM670" i="1"/>
  <c r="AE670" i="1"/>
  <c r="AH670" i="1"/>
  <c r="AJ670" i="1"/>
  <c r="AL670" i="1"/>
  <c r="AW670" i="1"/>
  <c r="AK670" i="1"/>
  <c r="AV670" i="1"/>
  <c r="AN670" i="1"/>
  <c r="AY670" i="1"/>
  <c r="AX670" i="1"/>
  <c r="AS670" i="1"/>
  <c r="AU670" i="1"/>
  <c r="AT670" i="1"/>
  <c r="AR670" i="1"/>
  <c r="AQ670" i="1"/>
  <c r="AP670" i="1"/>
  <c r="AF670" i="1"/>
  <c r="AB670" i="1"/>
  <c r="AA670" i="1"/>
  <c r="X670" i="1"/>
  <c r="W670" i="1"/>
  <c r="V670" i="1"/>
  <c r="U670" i="1"/>
  <c r="T670" i="1"/>
  <c r="S670" i="1"/>
  <c r="R670" i="1"/>
  <c r="Q670" i="1"/>
  <c r="BE669" i="1"/>
  <c r="AG669" i="1"/>
  <c r="BD669" i="1"/>
  <c r="AD669" i="1"/>
  <c r="AI669" i="1"/>
  <c r="BC669" i="1"/>
  <c r="BB669" i="1"/>
  <c r="AM669" i="1"/>
  <c r="AE669" i="1"/>
  <c r="AH669" i="1"/>
  <c r="AJ669" i="1"/>
  <c r="AL669" i="1"/>
  <c r="AW669" i="1"/>
  <c r="AK669" i="1"/>
  <c r="AV669" i="1"/>
  <c r="AN669" i="1"/>
  <c r="AY669" i="1"/>
  <c r="AX669" i="1"/>
  <c r="AS669" i="1"/>
  <c r="AU669" i="1"/>
  <c r="AT669" i="1"/>
  <c r="AR669" i="1"/>
  <c r="AQ669" i="1"/>
  <c r="AP669" i="1"/>
  <c r="AF669" i="1"/>
  <c r="AB669" i="1"/>
  <c r="AA669" i="1"/>
  <c r="X669" i="1"/>
  <c r="W669" i="1"/>
  <c r="V669" i="1"/>
  <c r="U669" i="1"/>
  <c r="T669" i="1"/>
  <c r="S669" i="1"/>
  <c r="R669" i="1"/>
  <c r="Q669" i="1"/>
  <c r="BE668" i="1"/>
  <c r="AG668" i="1"/>
  <c r="BD668" i="1"/>
  <c r="AD668" i="1"/>
  <c r="AI668" i="1"/>
  <c r="BC668" i="1"/>
  <c r="BB668" i="1"/>
  <c r="AM668" i="1"/>
  <c r="AE668" i="1"/>
  <c r="AH668" i="1"/>
  <c r="AJ668" i="1"/>
  <c r="AL668" i="1"/>
  <c r="AW668" i="1"/>
  <c r="AK668" i="1"/>
  <c r="AV668" i="1"/>
  <c r="AN668" i="1"/>
  <c r="AY668" i="1"/>
  <c r="AX668" i="1"/>
  <c r="AS668" i="1"/>
  <c r="AU668" i="1"/>
  <c r="AT668" i="1"/>
  <c r="AR668" i="1"/>
  <c r="AQ668" i="1"/>
  <c r="AP668" i="1"/>
  <c r="AF668" i="1"/>
  <c r="AB668" i="1"/>
  <c r="AA668" i="1"/>
  <c r="X668" i="1"/>
  <c r="W668" i="1"/>
  <c r="V668" i="1"/>
  <c r="U668" i="1"/>
  <c r="T668" i="1"/>
  <c r="S668" i="1"/>
  <c r="R668" i="1"/>
  <c r="Q668" i="1"/>
  <c r="BE667" i="1"/>
  <c r="AG667" i="1"/>
  <c r="BD667" i="1"/>
  <c r="AD667" i="1"/>
  <c r="AI667" i="1"/>
  <c r="BC667" i="1"/>
  <c r="BB667" i="1"/>
  <c r="AM667" i="1"/>
  <c r="AE667" i="1"/>
  <c r="AH667" i="1"/>
  <c r="AJ667" i="1"/>
  <c r="AL667" i="1"/>
  <c r="AW667" i="1"/>
  <c r="AK667" i="1"/>
  <c r="AV667" i="1"/>
  <c r="AN667" i="1"/>
  <c r="AY667" i="1"/>
  <c r="AX667" i="1"/>
  <c r="AS667" i="1"/>
  <c r="AU667" i="1"/>
  <c r="AT667" i="1"/>
  <c r="AR667" i="1"/>
  <c r="AQ667" i="1"/>
  <c r="AP667" i="1"/>
  <c r="AF667" i="1"/>
  <c r="AB667" i="1"/>
  <c r="AA667" i="1"/>
  <c r="X667" i="1"/>
  <c r="W667" i="1"/>
  <c r="V667" i="1"/>
  <c r="U667" i="1"/>
  <c r="T667" i="1"/>
  <c r="S667" i="1"/>
  <c r="R667" i="1"/>
  <c r="Q667" i="1"/>
  <c r="BE666" i="1"/>
  <c r="AG666" i="1"/>
  <c r="BD666" i="1"/>
  <c r="AD666" i="1"/>
  <c r="AI666" i="1"/>
  <c r="BC666" i="1"/>
  <c r="BB666" i="1"/>
  <c r="AM666" i="1"/>
  <c r="AE666" i="1"/>
  <c r="AH666" i="1"/>
  <c r="AJ666" i="1"/>
  <c r="AL666" i="1"/>
  <c r="AW666" i="1"/>
  <c r="AK666" i="1"/>
  <c r="AV666" i="1"/>
  <c r="AN666" i="1"/>
  <c r="AY666" i="1"/>
  <c r="AX666" i="1"/>
  <c r="AS666" i="1"/>
  <c r="AU666" i="1"/>
  <c r="AT666" i="1"/>
  <c r="AR666" i="1"/>
  <c r="AQ666" i="1"/>
  <c r="AP666" i="1"/>
  <c r="AF666" i="1"/>
  <c r="AB666" i="1"/>
  <c r="AA666" i="1"/>
  <c r="X666" i="1"/>
  <c r="W666" i="1"/>
  <c r="V666" i="1"/>
  <c r="U666" i="1"/>
  <c r="T666" i="1"/>
  <c r="S666" i="1"/>
  <c r="R666" i="1"/>
  <c r="Q666" i="1"/>
  <c r="BE665" i="1"/>
  <c r="AG665" i="1"/>
  <c r="BD665" i="1"/>
  <c r="AD665" i="1"/>
  <c r="AI665" i="1"/>
  <c r="BC665" i="1"/>
  <c r="BB665" i="1"/>
  <c r="AM665" i="1"/>
  <c r="AE665" i="1"/>
  <c r="AH665" i="1"/>
  <c r="AJ665" i="1"/>
  <c r="AL665" i="1"/>
  <c r="AW665" i="1"/>
  <c r="AK665" i="1"/>
  <c r="AV665" i="1"/>
  <c r="AN665" i="1"/>
  <c r="AY665" i="1"/>
  <c r="AX665" i="1"/>
  <c r="AS665" i="1"/>
  <c r="AU665" i="1"/>
  <c r="AT665" i="1"/>
  <c r="AR665" i="1"/>
  <c r="AQ665" i="1"/>
  <c r="AP665" i="1"/>
  <c r="AF665" i="1"/>
  <c r="AB665" i="1"/>
  <c r="AA665" i="1"/>
  <c r="X665" i="1"/>
  <c r="W665" i="1"/>
  <c r="V665" i="1"/>
  <c r="U665" i="1"/>
  <c r="T665" i="1"/>
  <c r="S665" i="1"/>
  <c r="R665" i="1"/>
  <c r="Q665" i="1"/>
  <c r="BE664" i="1"/>
  <c r="AG664" i="1"/>
  <c r="BD664" i="1"/>
  <c r="AD664" i="1"/>
  <c r="AI664" i="1"/>
  <c r="BC664" i="1"/>
  <c r="BB664" i="1"/>
  <c r="AM664" i="1"/>
  <c r="AE664" i="1"/>
  <c r="AH664" i="1"/>
  <c r="AJ664" i="1"/>
  <c r="AL664" i="1"/>
  <c r="AW664" i="1"/>
  <c r="AK664" i="1"/>
  <c r="AV664" i="1"/>
  <c r="AN664" i="1"/>
  <c r="AY664" i="1"/>
  <c r="AX664" i="1"/>
  <c r="AS664" i="1"/>
  <c r="AU664" i="1"/>
  <c r="AT664" i="1"/>
  <c r="AR664" i="1"/>
  <c r="AQ664" i="1"/>
  <c r="AP664" i="1"/>
  <c r="AF664" i="1"/>
  <c r="AB664" i="1"/>
  <c r="AA664" i="1"/>
  <c r="X664" i="1"/>
  <c r="W664" i="1"/>
  <c r="V664" i="1"/>
  <c r="U664" i="1"/>
  <c r="T664" i="1"/>
  <c r="S664" i="1"/>
  <c r="R664" i="1"/>
  <c r="Q664" i="1"/>
  <c r="BE663" i="1"/>
  <c r="AG663" i="1"/>
  <c r="BD663" i="1"/>
  <c r="AD663" i="1"/>
  <c r="AI663" i="1"/>
  <c r="BC663" i="1"/>
  <c r="BB663" i="1"/>
  <c r="AM663" i="1"/>
  <c r="AE663" i="1"/>
  <c r="AH663" i="1"/>
  <c r="AJ663" i="1"/>
  <c r="AL663" i="1"/>
  <c r="AW663" i="1"/>
  <c r="AK663" i="1"/>
  <c r="AV663" i="1"/>
  <c r="AN663" i="1"/>
  <c r="AY663" i="1"/>
  <c r="AX663" i="1"/>
  <c r="AS663" i="1"/>
  <c r="AU663" i="1"/>
  <c r="AT663" i="1"/>
  <c r="AR663" i="1"/>
  <c r="AQ663" i="1"/>
  <c r="AP663" i="1"/>
  <c r="AF663" i="1"/>
  <c r="AB663" i="1"/>
  <c r="AA663" i="1"/>
  <c r="X663" i="1"/>
  <c r="W663" i="1"/>
  <c r="V663" i="1"/>
  <c r="U663" i="1"/>
  <c r="T663" i="1"/>
  <c r="S663" i="1"/>
  <c r="R663" i="1"/>
  <c r="Q663" i="1"/>
  <c r="BE662" i="1"/>
  <c r="AG662" i="1"/>
  <c r="BD662" i="1"/>
  <c r="AD662" i="1"/>
  <c r="AI662" i="1"/>
  <c r="BC662" i="1"/>
  <c r="BB662" i="1"/>
  <c r="AM662" i="1"/>
  <c r="AE662" i="1"/>
  <c r="AH662" i="1"/>
  <c r="AJ662" i="1"/>
  <c r="AL662" i="1"/>
  <c r="AW662" i="1"/>
  <c r="AK662" i="1"/>
  <c r="AV662" i="1"/>
  <c r="AN662" i="1"/>
  <c r="AY662" i="1"/>
  <c r="AX662" i="1"/>
  <c r="AS662" i="1"/>
  <c r="AU662" i="1"/>
  <c r="AT662" i="1"/>
  <c r="AR662" i="1"/>
  <c r="AQ662" i="1"/>
  <c r="AP662" i="1"/>
  <c r="AF662" i="1"/>
  <c r="AB662" i="1"/>
  <c r="AA662" i="1"/>
  <c r="X662" i="1"/>
  <c r="W662" i="1"/>
  <c r="V662" i="1"/>
  <c r="U662" i="1"/>
  <c r="T662" i="1"/>
  <c r="S662" i="1"/>
  <c r="R662" i="1"/>
  <c r="Q662" i="1"/>
  <c r="BE661" i="1"/>
  <c r="AG661" i="1"/>
  <c r="BD661" i="1"/>
  <c r="AD661" i="1"/>
  <c r="AI661" i="1"/>
  <c r="BC661" i="1"/>
  <c r="BB661" i="1"/>
  <c r="AM661" i="1"/>
  <c r="AE661" i="1"/>
  <c r="AH661" i="1"/>
  <c r="AJ661" i="1"/>
  <c r="AL661" i="1"/>
  <c r="AW661" i="1"/>
  <c r="AK661" i="1"/>
  <c r="AV661" i="1"/>
  <c r="AN661" i="1"/>
  <c r="AY661" i="1"/>
  <c r="AX661" i="1"/>
  <c r="AS661" i="1"/>
  <c r="AU661" i="1"/>
  <c r="AT661" i="1"/>
  <c r="AR661" i="1"/>
  <c r="AQ661" i="1"/>
  <c r="AP661" i="1"/>
  <c r="AF661" i="1"/>
  <c r="AB661" i="1"/>
  <c r="AA661" i="1"/>
  <c r="X661" i="1"/>
  <c r="W661" i="1"/>
  <c r="V661" i="1"/>
  <c r="U661" i="1"/>
  <c r="T661" i="1"/>
  <c r="S661" i="1"/>
  <c r="R661" i="1"/>
  <c r="Q661" i="1"/>
  <c r="BE660" i="1"/>
  <c r="AG660" i="1"/>
  <c r="BD660" i="1"/>
  <c r="AD660" i="1"/>
  <c r="AI660" i="1"/>
  <c r="BC660" i="1"/>
  <c r="BB660" i="1"/>
  <c r="AM660" i="1"/>
  <c r="AE660" i="1"/>
  <c r="AH660" i="1"/>
  <c r="AJ660" i="1"/>
  <c r="AL660" i="1"/>
  <c r="AW660" i="1"/>
  <c r="AK660" i="1"/>
  <c r="AV660" i="1"/>
  <c r="AN660" i="1"/>
  <c r="AY660" i="1"/>
  <c r="AX660" i="1"/>
  <c r="AS660" i="1"/>
  <c r="AU660" i="1"/>
  <c r="AT660" i="1"/>
  <c r="AR660" i="1"/>
  <c r="AQ660" i="1"/>
  <c r="AP660" i="1"/>
  <c r="AF660" i="1"/>
  <c r="AB660" i="1"/>
  <c r="AA660" i="1"/>
  <c r="X660" i="1"/>
  <c r="W660" i="1"/>
  <c r="V660" i="1"/>
  <c r="U660" i="1"/>
  <c r="T660" i="1"/>
  <c r="S660" i="1"/>
  <c r="R660" i="1"/>
  <c r="Q660" i="1"/>
  <c r="BE659" i="1"/>
  <c r="AG659" i="1"/>
  <c r="BD659" i="1"/>
  <c r="AD659" i="1"/>
  <c r="AI659" i="1"/>
  <c r="BC659" i="1"/>
  <c r="BB659" i="1"/>
  <c r="AM659" i="1"/>
  <c r="AE659" i="1"/>
  <c r="AH659" i="1"/>
  <c r="AJ659" i="1"/>
  <c r="AL659" i="1"/>
  <c r="AW659" i="1"/>
  <c r="AK659" i="1"/>
  <c r="AV659" i="1"/>
  <c r="AN659" i="1"/>
  <c r="AY659" i="1"/>
  <c r="AX659" i="1"/>
  <c r="AS659" i="1"/>
  <c r="AU659" i="1"/>
  <c r="AT659" i="1"/>
  <c r="AR659" i="1"/>
  <c r="AQ659" i="1"/>
  <c r="AP659" i="1"/>
  <c r="AF659" i="1"/>
  <c r="AB659" i="1"/>
  <c r="AA659" i="1"/>
  <c r="X659" i="1"/>
  <c r="W659" i="1"/>
  <c r="V659" i="1"/>
  <c r="U659" i="1"/>
  <c r="T659" i="1"/>
  <c r="S659" i="1"/>
  <c r="R659" i="1"/>
  <c r="Q659" i="1"/>
  <c r="BE658" i="1"/>
  <c r="AG658" i="1"/>
  <c r="BD658" i="1"/>
  <c r="AD658" i="1"/>
  <c r="AI658" i="1"/>
  <c r="BC658" i="1"/>
  <c r="BB658" i="1"/>
  <c r="AM658" i="1"/>
  <c r="AE658" i="1"/>
  <c r="AH658" i="1"/>
  <c r="AJ658" i="1"/>
  <c r="AL658" i="1"/>
  <c r="AW658" i="1"/>
  <c r="AK658" i="1"/>
  <c r="AV658" i="1"/>
  <c r="AN658" i="1"/>
  <c r="AY658" i="1"/>
  <c r="AX658" i="1"/>
  <c r="AS658" i="1"/>
  <c r="AU658" i="1"/>
  <c r="AT658" i="1"/>
  <c r="AR658" i="1"/>
  <c r="AQ658" i="1"/>
  <c r="AP658" i="1"/>
  <c r="AF658" i="1"/>
  <c r="AB658" i="1"/>
  <c r="AA658" i="1"/>
  <c r="X658" i="1"/>
  <c r="W658" i="1"/>
  <c r="V658" i="1"/>
  <c r="U658" i="1"/>
  <c r="T658" i="1"/>
  <c r="S658" i="1"/>
  <c r="R658" i="1"/>
  <c r="Q658" i="1"/>
  <c r="BE657" i="1"/>
  <c r="AG657" i="1"/>
  <c r="BD657" i="1"/>
  <c r="AD657" i="1"/>
  <c r="AI657" i="1"/>
  <c r="BC657" i="1"/>
  <c r="BB657" i="1"/>
  <c r="AM657" i="1"/>
  <c r="AE657" i="1"/>
  <c r="AH657" i="1"/>
  <c r="AJ657" i="1"/>
  <c r="AL657" i="1"/>
  <c r="AW657" i="1"/>
  <c r="AK657" i="1"/>
  <c r="AV657" i="1"/>
  <c r="AN657" i="1"/>
  <c r="AY657" i="1"/>
  <c r="AX657" i="1"/>
  <c r="AS657" i="1"/>
  <c r="AU657" i="1"/>
  <c r="AT657" i="1"/>
  <c r="AR657" i="1"/>
  <c r="AQ657" i="1"/>
  <c r="AP657" i="1"/>
  <c r="AF657" i="1"/>
  <c r="AB657" i="1"/>
  <c r="AA657" i="1"/>
  <c r="X657" i="1"/>
  <c r="W657" i="1"/>
  <c r="V657" i="1"/>
  <c r="U657" i="1"/>
  <c r="T657" i="1"/>
  <c r="S657" i="1"/>
  <c r="R657" i="1"/>
  <c r="Q657" i="1"/>
  <c r="BE656" i="1"/>
  <c r="AG656" i="1"/>
  <c r="BD656" i="1"/>
  <c r="AD656" i="1"/>
  <c r="AI656" i="1"/>
  <c r="BC656" i="1"/>
  <c r="BB656" i="1"/>
  <c r="AM656" i="1"/>
  <c r="AE656" i="1"/>
  <c r="AH656" i="1"/>
  <c r="AJ656" i="1"/>
  <c r="AL656" i="1"/>
  <c r="AW656" i="1"/>
  <c r="AK656" i="1"/>
  <c r="AV656" i="1"/>
  <c r="AN656" i="1"/>
  <c r="AY656" i="1"/>
  <c r="AX656" i="1"/>
  <c r="AS656" i="1"/>
  <c r="AU656" i="1"/>
  <c r="AT656" i="1"/>
  <c r="AR656" i="1"/>
  <c r="AQ656" i="1"/>
  <c r="AP656" i="1"/>
  <c r="AF656" i="1"/>
  <c r="AB656" i="1"/>
  <c r="AA656" i="1"/>
  <c r="X656" i="1"/>
  <c r="W656" i="1"/>
  <c r="V656" i="1"/>
  <c r="U656" i="1"/>
  <c r="T656" i="1"/>
  <c r="S656" i="1"/>
  <c r="R656" i="1"/>
  <c r="Q656" i="1"/>
  <c r="BE655" i="1"/>
  <c r="AG655" i="1"/>
  <c r="BD655" i="1"/>
  <c r="AD655" i="1"/>
  <c r="AI655" i="1"/>
  <c r="BC655" i="1"/>
  <c r="BB655" i="1"/>
  <c r="AM655" i="1"/>
  <c r="AE655" i="1"/>
  <c r="AH655" i="1"/>
  <c r="AJ655" i="1"/>
  <c r="AL655" i="1"/>
  <c r="AW655" i="1"/>
  <c r="AK655" i="1"/>
  <c r="AV655" i="1"/>
  <c r="AN655" i="1"/>
  <c r="AY655" i="1"/>
  <c r="AX655" i="1"/>
  <c r="AS655" i="1"/>
  <c r="AU655" i="1"/>
  <c r="AT655" i="1"/>
  <c r="AR655" i="1"/>
  <c r="AQ655" i="1"/>
  <c r="AP655" i="1"/>
  <c r="AF655" i="1"/>
  <c r="AB655" i="1"/>
  <c r="AA655" i="1"/>
  <c r="X655" i="1"/>
  <c r="W655" i="1"/>
  <c r="V655" i="1"/>
  <c r="U655" i="1"/>
  <c r="T655" i="1"/>
  <c r="S655" i="1"/>
  <c r="R655" i="1"/>
  <c r="Q655" i="1"/>
  <c r="BE654" i="1"/>
  <c r="AG654" i="1"/>
  <c r="BD654" i="1"/>
  <c r="AD654" i="1"/>
  <c r="AI654" i="1"/>
  <c r="BC654" i="1"/>
  <c r="BB654" i="1"/>
  <c r="AM654" i="1"/>
  <c r="AE654" i="1"/>
  <c r="AH654" i="1"/>
  <c r="AJ654" i="1"/>
  <c r="AL654" i="1"/>
  <c r="AW654" i="1"/>
  <c r="AK654" i="1"/>
  <c r="AV654" i="1"/>
  <c r="AN654" i="1"/>
  <c r="AY654" i="1"/>
  <c r="AX654" i="1"/>
  <c r="AS654" i="1"/>
  <c r="AU654" i="1"/>
  <c r="AT654" i="1"/>
  <c r="AR654" i="1"/>
  <c r="AQ654" i="1"/>
  <c r="AP654" i="1"/>
  <c r="AF654" i="1"/>
  <c r="AB654" i="1"/>
  <c r="AA654" i="1"/>
  <c r="X654" i="1"/>
  <c r="W654" i="1"/>
  <c r="V654" i="1"/>
  <c r="U654" i="1"/>
  <c r="T654" i="1"/>
  <c r="S654" i="1"/>
  <c r="R654" i="1"/>
  <c r="Q654" i="1"/>
  <c r="BE653" i="1"/>
  <c r="AG653" i="1"/>
  <c r="BD653" i="1"/>
  <c r="AD653" i="1"/>
  <c r="AI653" i="1"/>
  <c r="BC653" i="1"/>
  <c r="BB653" i="1"/>
  <c r="AM653" i="1"/>
  <c r="AE653" i="1"/>
  <c r="AH653" i="1"/>
  <c r="AJ653" i="1"/>
  <c r="AL653" i="1"/>
  <c r="AW653" i="1"/>
  <c r="AK653" i="1"/>
  <c r="AV653" i="1"/>
  <c r="AN653" i="1"/>
  <c r="AY653" i="1"/>
  <c r="AX653" i="1"/>
  <c r="AS653" i="1"/>
  <c r="AU653" i="1"/>
  <c r="AT653" i="1"/>
  <c r="AR653" i="1"/>
  <c r="AQ653" i="1"/>
  <c r="AP653" i="1"/>
  <c r="AF653" i="1"/>
  <c r="AB653" i="1"/>
  <c r="AA653" i="1"/>
  <c r="X653" i="1"/>
  <c r="W653" i="1"/>
  <c r="V653" i="1"/>
  <c r="U653" i="1"/>
  <c r="T653" i="1"/>
  <c r="S653" i="1"/>
  <c r="R653" i="1"/>
  <c r="Q653" i="1"/>
  <c r="BE652" i="1"/>
  <c r="AG652" i="1"/>
  <c r="BD652" i="1"/>
  <c r="AD652" i="1"/>
  <c r="AI652" i="1"/>
  <c r="BC652" i="1"/>
  <c r="BB652" i="1"/>
  <c r="AM652" i="1"/>
  <c r="AE652" i="1"/>
  <c r="AH652" i="1"/>
  <c r="AJ652" i="1"/>
  <c r="AL652" i="1"/>
  <c r="AW652" i="1"/>
  <c r="AK652" i="1"/>
  <c r="AV652" i="1"/>
  <c r="AN652" i="1"/>
  <c r="AY652" i="1"/>
  <c r="AX652" i="1"/>
  <c r="AS652" i="1"/>
  <c r="AU652" i="1"/>
  <c r="AT652" i="1"/>
  <c r="AR652" i="1"/>
  <c r="AQ652" i="1"/>
  <c r="AP652" i="1"/>
  <c r="AF652" i="1"/>
  <c r="AB652" i="1"/>
  <c r="AA652" i="1"/>
  <c r="X652" i="1"/>
  <c r="W652" i="1"/>
  <c r="V652" i="1"/>
  <c r="U652" i="1"/>
  <c r="T652" i="1"/>
  <c r="S652" i="1"/>
  <c r="R652" i="1"/>
  <c r="Q652" i="1"/>
  <c r="BE651" i="1"/>
  <c r="AG651" i="1"/>
  <c r="BD651" i="1"/>
  <c r="AD651" i="1"/>
  <c r="AI651" i="1"/>
  <c r="BC651" i="1"/>
  <c r="BB651" i="1"/>
  <c r="AM651" i="1"/>
  <c r="AE651" i="1"/>
  <c r="AH651" i="1"/>
  <c r="AJ651" i="1"/>
  <c r="AL651" i="1"/>
  <c r="AW651" i="1"/>
  <c r="AK651" i="1"/>
  <c r="AV651" i="1"/>
  <c r="AN651" i="1"/>
  <c r="AY651" i="1"/>
  <c r="AX651" i="1"/>
  <c r="AS651" i="1"/>
  <c r="AU651" i="1"/>
  <c r="AT651" i="1"/>
  <c r="AR651" i="1"/>
  <c r="AQ651" i="1"/>
  <c r="AP651" i="1"/>
  <c r="AF651" i="1"/>
  <c r="AB651" i="1"/>
  <c r="AA651" i="1"/>
  <c r="X651" i="1"/>
  <c r="W651" i="1"/>
  <c r="V651" i="1"/>
  <c r="U651" i="1"/>
  <c r="T651" i="1"/>
  <c r="S651" i="1"/>
  <c r="R651" i="1"/>
  <c r="Q651" i="1"/>
  <c r="BE650" i="1"/>
  <c r="AG650" i="1"/>
  <c r="BD650" i="1"/>
  <c r="AD650" i="1"/>
  <c r="AI650" i="1"/>
  <c r="BC650" i="1"/>
  <c r="BB650" i="1"/>
  <c r="AM650" i="1"/>
  <c r="AE650" i="1"/>
  <c r="AH650" i="1"/>
  <c r="AJ650" i="1"/>
  <c r="AL650" i="1"/>
  <c r="AW650" i="1"/>
  <c r="AK650" i="1"/>
  <c r="AV650" i="1"/>
  <c r="AN650" i="1"/>
  <c r="AY650" i="1"/>
  <c r="AX650" i="1"/>
  <c r="AS650" i="1"/>
  <c r="AU650" i="1"/>
  <c r="AT650" i="1"/>
  <c r="AR650" i="1"/>
  <c r="AQ650" i="1"/>
  <c r="AP650" i="1"/>
  <c r="AF650" i="1"/>
  <c r="AB650" i="1"/>
  <c r="AA650" i="1"/>
  <c r="X650" i="1"/>
  <c r="W650" i="1"/>
  <c r="V650" i="1"/>
  <c r="U650" i="1"/>
  <c r="T650" i="1"/>
  <c r="S650" i="1"/>
  <c r="R650" i="1"/>
  <c r="Q650" i="1"/>
  <c r="BE649" i="1"/>
  <c r="AG649" i="1"/>
  <c r="BD649" i="1"/>
  <c r="AD649" i="1"/>
  <c r="AI649" i="1"/>
  <c r="BC649" i="1"/>
  <c r="BB649" i="1"/>
  <c r="AM649" i="1"/>
  <c r="AE649" i="1"/>
  <c r="AH649" i="1"/>
  <c r="AJ649" i="1"/>
  <c r="AL649" i="1"/>
  <c r="AW649" i="1"/>
  <c r="AK649" i="1"/>
  <c r="AV649" i="1"/>
  <c r="AN649" i="1"/>
  <c r="AY649" i="1"/>
  <c r="AX649" i="1"/>
  <c r="AS649" i="1"/>
  <c r="AU649" i="1"/>
  <c r="AT649" i="1"/>
  <c r="AR649" i="1"/>
  <c r="AQ649" i="1"/>
  <c r="AP649" i="1"/>
  <c r="AF649" i="1"/>
  <c r="AB649" i="1"/>
  <c r="AA649" i="1"/>
  <c r="X649" i="1"/>
  <c r="W649" i="1"/>
  <c r="V649" i="1"/>
  <c r="U649" i="1"/>
  <c r="T649" i="1"/>
  <c r="S649" i="1"/>
  <c r="R649" i="1"/>
  <c r="Q649" i="1"/>
  <c r="BE648" i="1"/>
  <c r="AG648" i="1"/>
  <c r="BD648" i="1"/>
  <c r="AD648" i="1"/>
  <c r="AI648" i="1"/>
  <c r="BC648" i="1"/>
  <c r="BB648" i="1"/>
  <c r="AM648" i="1"/>
  <c r="AE648" i="1"/>
  <c r="AH648" i="1"/>
  <c r="AJ648" i="1"/>
  <c r="AL648" i="1"/>
  <c r="AW648" i="1"/>
  <c r="AK648" i="1"/>
  <c r="AV648" i="1"/>
  <c r="AN648" i="1"/>
  <c r="AY648" i="1"/>
  <c r="AX648" i="1"/>
  <c r="AS648" i="1"/>
  <c r="AU648" i="1"/>
  <c r="AT648" i="1"/>
  <c r="AR648" i="1"/>
  <c r="AQ648" i="1"/>
  <c r="AP648" i="1"/>
  <c r="AF648" i="1"/>
  <c r="AB648" i="1"/>
  <c r="AA648" i="1"/>
  <c r="X648" i="1"/>
  <c r="W648" i="1"/>
  <c r="V648" i="1"/>
  <c r="U648" i="1"/>
  <c r="T648" i="1"/>
  <c r="S648" i="1"/>
  <c r="R648" i="1"/>
  <c r="Q648" i="1"/>
  <c r="BE647" i="1"/>
  <c r="AG647" i="1"/>
  <c r="BD647" i="1"/>
  <c r="AD647" i="1"/>
  <c r="AI647" i="1"/>
  <c r="BC647" i="1"/>
  <c r="BB647" i="1"/>
  <c r="AM647" i="1"/>
  <c r="AE647" i="1"/>
  <c r="AH647" i="1"/>
  <c r="AJ647" i="1"/>
  <c r="AL647" i="1"/>
  <c r="AW647" i="1"/>
  <c r="AK647" i="1"/>
  <c r="AV647" i="1"/>
  <c r="AN647" i="1"/>
  <c r="AY647" i="1"/>
  <c r="AX647" i="1"/>
  <c r="AS647" i="1"/>
  <c r="AU647" i="1"/>
  <c r="AT647" i="1"/>
  <c r="AR647" i="1"/>
  <c r="AQ647" i="1"/>
  <c r="AP647" i="1"/>
  <c r="AF647" i="1"/>
  <c r="AB647" i="1"/>
  <c r="AA647" i="1"/>
  <c r="X647" i="1"/>
  <c r="W647" i="1"/>
  <c r="V647" i="1"/>
  <c r="U647" i="1"/>
  <c r="T647" i="1"/>
  <c r="S647" i="1"/>
  <c r="R647" i="1"/>
  <c r="Q647" i="1"/>
  <c r="BE646" i="1"/>
  <c r="AG646" i="1"/>
  <c r="BD646" i="1"/>
  <c r="AD646" i="1"/>
  <c r="AI646" i="1"/>
  <c r="BC646" i="1"/>
  <c r="BB646" i="1"/>
  <c r="AM646" i="1"/>
  <c r="AE646" i="1"/>
  <c r="AH646" i="1"/>
  <c r="AJ646" i="1"/>
  <c r="AL646" i="1"/>
  <c r="AW646" i="1"/>
  <c r="AK646" i="1"/>
  <c r="AV646" i="1"/>
  <c r="AN646" i="1"/>
  <c r="AY646" i="1"/>
  <c r="AX646" i="1"/>
  <c r="AS646" i="1"/>
  <c r="AU646" i="1"/>
  <c r="AT646" i="1"/>
  <c r="AR646" i="1"/>
  <c r="AQ646" i="1"/>
  <c r="AP646" i="1"/>
  <c r="AF646" i="1"/>
  <c r="AB646" i="1"/>
  <c r="AA646" i="1"/>
  <c r="X646" i="1"/>
  <c r="W646" i="1"/>
  <c r="V646" i="1"/>
  <c r="U646" i="1"/>
  <c r="T646" i="1"/>
  <c r="S646" i="1"/>
  <c r="R646" i="1"/>
  <c r="Q646" i="1"/>
  <c r="BE645" i="1"/>
  <c r="AG645" i="1"/>
  <c r="BD645" i="1"/>
  <c r="AD645" i="1"/>
  <c r="AI645" i="1"/>
  <c r="BC645" i="1"/>
  <c r="BB645" i="1"/>
  <c r="AM645" i="1"/>
  <c r="AE645" i="1"/>
  <c r="AH645" i="1"/>
  <c r="AJ645" i="1"/>
  <c r="AL645" i="1"/>
  <c r="AW645" i="1"/>
  <c r="AK645" i="1"/>
  <c r="AV645" i="1"/>
  <c r="AN645" i="1"/>
  <c r="AY645" i="1"/>
  <c r="AX645" i="1"/>
  <c r="AS645" i="1"/>
  <c r="AU645" i="1"/>
  <c r="AT645" i="1"/>
  <c r="AR645" i="1"/>
  <c r="AQ645" i="1"/>
  <c r="AP645" i="1"/>
  <c r="AF645" i="1"/>
  <c r="AB645" i="1"/>
  <c r="AA645" i="1"/>
  <c r="X645" i="1"/>
  <c r="W645" i="1"/>
  <c r="V645" i="1"/>
  <c r="U645" i="1"/>
  <c r="T645" i="1"/>
  <c r="S645" i="1"/>
  <c r="R645" i="1"/>
  <c r="Q645" i="1"/>
  <c r="BE644" i="1"/>
  <c r="AG644" i="1"/>
  <c r="BD644" i="1"/>
  <c r="AD644" i="1"/>
  <c r="AI644" i="1"/>
  <c r="BC644" i="1"/>
  <c r="BB644" i="1"/>
  <c r="AM644" i="1"/>
  <c r="AE644" i="1"/>
  <c r="AH644" i="1"/>
  <c r="AJ644" i="1"/>
  <c r="AL644" i="1"/>
  <c r="AW644" i="1"/>
  <c r="AK644" i="1"/>
  <c r="AV644" i="1"/>
  <c r="AN644" i="1"/>
  <c r="AY644" i="1"/>
  <c r="AX644" i="1"/>
  <c r="AS644" i="1"/>
  <c r="AU644" i="1"/>
  <c r="AT644" i="1"/>
  <c r="AR644" i="1"/>
  <c r="AQ644" i="1"/>
  <c r="AP644" i="1"/>
  <c r="AF644" i="1"/>
  <c r="AB644" i="1"/>
  <c r="AA644" i="1"/>
  <c r="X644" i="1"/>
  <c r="W644" i="1"/>
  <c r="V644" i="1"/>
  <c r="U644" i="1"/>
  <c r="T644" i="1"/>
  <c r="S644" i="1"/>
  <c r="R644" i="1"/>
  <c r="Q644" i="1"/>
  <c r="BE643" i="1"/>
  <c r="AG643" i="1"/>
  <c r="BD643" i="1"/>
  <c r="AD643" i="1"/>
  <c r="AI643" i="1"/>
  <c r="BC643" i="1"/>
  <c r="BB643" i="1"/>
  <c r="AM643" i="1"/>
  <c r="AE643" i="1"/>
  <c r="AH643" i="1"/>
  <c r="AJ643" i="1"/>
  <c r="AL643" i="1"/>
  <c r="AW643" i="1"/>
  <c r="AK643" i="1"/>
  <c r="AV643" i="1"/>
  <c r="AN643" i="1"/>
  <c r="AY643" i="1"/>
  <c r="AX643" i="1"/>
  <c r="AS643" i="1"/>
  <c r="AU643" i="1"/>
  <c r="AT643" i="1"/>
  <c r="AR643" i="1"/>
  <c r="AQ643" i="1"/>
  <c r="AP643" i="1"/>
  <c r="AF643" i="1"/>
  <c r="AB643" i="1"/>
  <c r="AA643" i="1"/>
  <c r="X643" i="1"/>
  <c r="W643" i="1"/>
  <c r="V643" i="1"/>
  <c r="U643" i="1"/>
  <c r="T643" i="1"/>
  <c r="S643" i="1"/>
  <c r="R643" i="1"/>
  <c r="Q643" i="1"/>
  <c r="BE642" i="1"/>
  <c r="AG642" i="1"/>
  <c r="BD642" i="1"/>
  <c r="AD642" i="1"/>
  <c r="AI642" i="1"/>
  <c r="BC642" i="1"/>
  <c r="BB642" i="1"/>
  <c r="AM642" i="1"/>
  <c r="AE642" i="1"/>
  <c r="AH642" i="1"/>
  <c r="AJ642" i="1"/>
  <c r="AL642" i="1"/>
  <c r="AW642" i="1"/>
  <c r="AK642" i="1"/>
  <c r="AV642" i="1"/>
  <c r="AN642" i="1"/>
  <c r="AY642" i="1"/>
  <c r="AX642" i="1"/>
  <c r="AS642" i="1"/>
  <c r="AU642" i="1"/>
  <c r="AT642" i="1"/>
  <c r="AR642" i="1"/>
  <c r="AQ642" i="1"/>
  <c r="AP642" i="1"/>
  <c r="AF642" i="1"/>
  <c r="AB642" i="1"/>
  <c r="AA642" i="1"/>
  <c r="X642" i="1"/>
  <c r="W642" i="1"/>
  <c r="V642" i="1"/>
  <c r="U642" i="1"/>
  <c r="T642" i="1"/>
  <c r="S642" i="1"/>
  <c r="R642" i="1"/>
  <c r="Q642" i="1"/>
  <c r="BE641" i="1"/>
  <c r="AG641" i="1"/>
  <c r="BD641" i="1"/>
  <c r="AD641" i="1"/>
  <c r="AI641" i="1"/>
  <c r="BC641" i="1"/>
  <c r="BB641" i="1"/>
  <c r="AM641" i="1"/>
  <c r="AE641" i="1"/>
  <c r="AH641" i="1"/>
  <c r="AJ641" i="1"/>
  <c r="AL641" i="1"/>
  <c r="AW641" i="1"/>
  <c r="AK641" i="1"/>
  <c r="AV641" i="1"/>
  <c r="AN641" i="1"/>
  <c r="AY641" i="1"/>
  <c r="AX641" i="1"/>
  <c r="AS641" i="1"/>
  <c r="AU641" i="1"/>
  <c r="AT641" i="1"/>
  <c r="AR641" i="1"/>
  <c r="AQ641" i="1"/>
  <c r="AP641" i="1"/>
  <c r="AF641" i="1"/>
  <c r="AB641" i="1"/>
  <c r="AA641" i="1"/>
  <c r="X641" i="1"/>
  <c r="W641" i="1"/>
  <c r="V641" i="1"/>
  <c r="U641" i="1"/>
  <c r="T641" i="1"/>
  <c r="S641" i="1"/>
  <c r="R641" i="1"/>
  <c r="Q641" i="1"/>
  <c r="BE640" i="1"/>
  <c r="AG640" i="1"/>
  <c r="BD640" i="1"/>
  <c r="AD640" i="1"/>
  <c r="AI640" i="1"/>
  <c r="BC640" i="1"/>
  <c r="BB640" i="1"/>
  <c r="AM640" i="1"/>
  <c r="AE640" i="1"/>
  <c r="AH640" i="1"/>
  <c r="AJ640" i="1"/>
  <c r="AL640" i="1"/>
  <c r="AW640" i="1"/>
  <c r="AK640" i="1"/>
  <c r="AV640" i="1"/>
  <c r="AN640" i="1"/>
  <c r="AY640" i="1"/>
  <c r="AX640" i="1"/>
  <c r="AS640" i="1"/>
  <c r="AU640" i="1"/>
  <c r="AT640" i="1"/>
  <c r="AR640" i="1"/>
  <c r="AQ640" i="1"/>
  <c r="AP640" i="1"/>
  <c r="AF640" i="1"/>
  <c r="AB640" i="1"/>
  <c r="AA640" i="1"/>
  <c r="X640" i="1"/>
  <c r="W640" i="1"/>
  <c r="V640" i="1"/>
  <c r="U640" i="1"/>
  <c r="T640" i="1"/>
  <c r="S640" i="1"/>
  <c r="R640" i="1"/>
  <c r="Q640" i="1"/>
  <c r="BE639" i="1"/>
  <c r="AG639" i="1"/>
  <c r="BD639" i="1"/>
  <c r="AD639" i="1"/>
  <c r="AI639" i="1"/>
  <c r="BC639" i="1"/>
  <c r="BB639" i="1"/>
  <c r="AM639" i="1"/>
  <c r="AE639" i="1"/>
  <c r="AH639" i="1"/>
  <c r="AJ639" i="1"/>
  <c r="AL639" i="1"/>
  <c r="AW639" i="1"/>
  <c r="AK639" i="1"/>
  <c r="AV639" i="1"/>
  <c r="AN639" i="1"/>
  <c r="AY639" i="1"/>
  <c r="AX639" i="1"/>
  <c r="AS639" i="1"/>
  <c r="AU639" i="1"/>
  <c r="AT639" i="1"/>
  <c r="AR639" i="1"/>
  <c r="AQ639" i="1"/>
  <c r="AP639" i="1"/>
  <c r="AF639" i="1"/>
  <c r="AB639" i="1"/>
  <c r="AA639" i="1"/>
  <c r="X639" i="1"/>
  <c r="W639" i="1"/>
  <c r="V639" i="1"/>
  <c r="U639" i="1"/>
  <c r="T639" i="1"/>
  <c r="S639" i="1"/>
  <c r="R639" i="1"/>
  <c r="Q639" i="1"/>
  <c r="BE638" i="1"/>
  <c r="AG638" i="1"/>
  <c r="BD638" i="1"/>
  <c r="AD638" i="1"/>
  <c r="AI638" i="1"/>
  <c r="BC638" i="1"/>
  <c r="BB638" i="1"/>
  <c r="AM638" i="1"/>
  <c r="AE638" i="1"/>
  <c r="AH638" i="1"/>
  <c r="AJ638" i="1"/>
  <c r="AL638" i="1"/>
  <c r="AW638" i="1"/>
  <c r="AK638" i="1"/>
  <c r="AV638" i="1"/>
  <c r="AN638" i="1"/>
  <c r="AY638" i="1"/>
  <c r="AX638" i="1"/>
  <c r="AS638" i="1"/>
  <c r="AU638" i="1"/>
  <c r="AT638" i="1"/>
  <c r="AR638" i="1"/>
  <c r="AQ638" i="1"/>
  <c r="AP638" i="1"/>
  <c r="AF638" i="1"/>
  <c r="AB638" i="1"/>
  <c r="AA638" i="1"/>
  <c r="X638" i="1"/>
  <c r="W638" i="1"/>
  <c r="V638" i="1"/>
  <c r="U638" i="1"/>
  <c r="T638" i="1"/>
  <c r="S638" i="1"/>
  <c r="R638" i="1"/>
  <c r="Q638" i="1"/>
  <c r="BE637" i="1"/>
  <c r="AG637" i="1"/>
  <c r="BD637" i="1"/>
  <c r="AD637" i="1"/>
  <c r="AI637" i="1"/>
  <c r="BC637" i="1"/>
  <c r="BB637" i="1"/>
  <c r="AM637" i="1"/>
  <c r="AE637" i="1"/>
  <c r="AH637" i="1"/>
  <c r="AJ637" i="1"/>
  <c r="AL637" i="1"/>
  <c r="AW637" i="1"/>
  <c r="AK637" i="1"/>
  <c r="AV637" i="1"/>
  <c r="AN637" i="1"/>
  <c r="AY637" i="1"/>
  <c r="AX637" i="1"/>
  <c r="AS637" i="1"/>
  <c r="AU637" i="1"/>
  <c r="AT637" i="1"/>
  <c r="AR637" i="1"/>
  <c r="AQ637" i="1"/>
  <c r="AP637" i="1"/>
  <c r="AF637" i="1"/>
  <c r="AB637" i="1"/>
  <c r="AA637" i="1"/>
  <c r="X637" i="1"/>
  <c r="W637" i="1"/>
  <c r="V637" i="1"/>
  <c r="U637" i="1"/>
  <c r="T637" i="1"/>
  <c r="S637" i="1"/>
  <c r="R637" i="1"/>
  <c r="Q637" i="1"/>
  <c r="BE636" i="1"/>
  <c r="AG636" i="1"/>
  <c r="BD636" i="1"/>
  <c r="AD636" i="1"/>
  <c r="AI636" i="1"/>
  <c r="BC636" i="1"/>
  <c r="BB636" i="1"/>
  <c r="AM636" i="1"/>
  <c r="AE636" i="1"/>
  <c r="AH636" i="1"/>
  <c r="AJ636" i="1"/>
  <c r="AL636" i="1"/>
  <c r="AW636" i="1"/>
  <c r="AK636" i="1"/>
  <c r="AV636" i="1"/>
  <c r="AN636" i="1"/>
  <c r="AY636" i="1"/>
  <c r="AX636" i="1"/>
  <c r="AS636" i="1"/>
  <c r="AU636" i="1"/>
  <c r="AT636" i="1"/>
  <c r="AR636" i="1"/>
  <c r="AQ636" i="1"/>
  <c r="AP636" i="1"/>
  <c r="AF636" i="1"/>
  <c r="AB636" i="1"/>
  <c r="AA636" i="1"/>
  <c r="X636" i="1"/>
  <c r="W636" i="1"/>
  <c r="V636" i="1"/>
  <c r="U636" i="1"/>
  <c r="T636" i="1"/>
  <c r="S636" i="1"/>
  <c r="R636" i="1"/>
  <c r="Q636" i="1"/>
  <c r="BE635" i="1"/>
  <c r="AG635" i="1"/>
  <c r="BD635" i="1"/>
  <c r="AD635" i="1"/>
  <c r="AI635" i="1"/>
  <c r="BC635" i="1"/>
  <c r="BB635" i="1"/>
  <c r="AM635" i="1"/>
  <c r="AE635" i="1"/>
  <c r="AH635" i="1"/>
  <c r="AJ635" i="1"/>
  <c r="AL635" i="1"/>
  <c r="AW635" i="1"/>
  <c r="AK635" i="1"/>
  <c r="AV635" i="1"/>
  <c r="AN635" i="1"/>
  <c r="AY635" i="1"/>
  <c r="AX635" i="1"/>
  <c r="AS635" i="1"/>
  <c r="AU635" i="1"/>
  <c r="AT635" i="1"/>
  <c r="AR635" i="1"/>
  <c r="AQ635" i="1"/>
  <c r="AP635" i="1"/>
  <c r="AF635" i="1"/>
  <c r="AB635" i="1"/>
  <c r="AA635" i="1"/>
  <c r="X635" i="1"/>
  <c r="W635" i="1"/>
  <c r="V635" i="1"/>
  <c r="U635" i="1"/>
  <c r="T635" i="1"/>
  <c r="S635" i="1"/>
  <c r="R635" i="1"/>
  <c r="Q635" i="1"/>
  <c r="BE634" i="1"/>
  <c r="AG634" i="1"/>
  <c r="BD634" i="1"/>
  <c r="AD634" i="1"/>
  <c r="AI634" i="1"/>
  <c r="BC634" i="1"/>
  <c r="BB634" i="1"/>
  <c r="AM634" i="1"/>
  <c r="AE634" i="1"/>
  <c r="AH634" i="1"/>
  <c r="AJ634" i="1"/>
  <c r="AL634" i="1"/>
  <c r="AW634" i="1"/>
  <c r="AK634" i="1"/>
  <c r="AV634" i="1"/>
  <c r="AN634" i="1"/>
  <c r="AY634" i="1"/>
  <c r="AX634" i="1"/>
  <c r="AS634" i="1"/>
  <c r="AU634" i="1"/>
  <c r="AT634" i="1"/>
  <c r="AR634" i="1"/>
  <c r="AQ634" i="1"/>
  <c r="AP634" i="1"/>
  <c r="AF634" i="1"/>
  <c r="AB634" i="1"/>
  <c r="AA634" i="1"/>
  <c r="X634" i="1"/>
  <c r="W634" i="1"/>
  <c r="V634" i="1"/>
  <c r="U634" i="1"/>
  <c r="T634" i="1"/>
  <c r="S634" i="1"/>
  <c r="R634" i="1"/>
  <c r="Q634" i="1"/>
  <c r="BE633" i="1"/>
  <c r="AG633" i="1"/>
  <c r="BD633" i="1"/>
  <c r="AD633" i="1"/>
  <c r="AI633" i="1"/>
  <c r="BC633" i="1"/>
  <c r="BB633" i="1"/>
  <c r="AM633" i="1"/>
  <c r="AE633" i="1"/>
  <c r="AH633" i="1"/>
  <c r="AJ633" i="1"/>
  <c r="AL633" i="1"/>
  <c r="AW633" i="1"/>
  <c r="AK633" i="1"/>
  <c r="AV633" i="1"/>
  <c r="AN633" i="1"/>
  <c r="AY633" i="1"/>
  <c r="AX633" i="1"/>
  <c r="AS633" i="1"/>
  <c r="AU633" i="1"/>
  <c r="AT633" i="1"/>
  <c r="AR633" i="1"/>
  <c r="AQ633" i="1"/>
  <c r="AP633" i="1"/>
  <c r="AF633" i="1"/>
  <c r="AB633" i="1"/>
  <c r="AA633" i="1"/>
  <c r="X633" i="1"/>
  <c r="W633" i="1"/>
  <c r="V633" i="1"/>
  <c r="U633" i="1"/>
  <c r="T633" i="1"/>
  <c r="S633" i="1"/>
  <c r="R633" i="1"/>
  <c r="Q633" i="1"/>
  <c r="BE632" i="1"/>
  <c r="AG632" i="1"/>
  <c r="BD632" i="1"/>
  <c r="AD632" i="1"/>
  <c r="AI632" i="1"/>
  <c r="BC632" i="1"/>
  <c r="BB632" i="1"/>
  <c r="AM632" i="1"/>
  <c r="AE632" i="1"/>
  <c r="AH632" i="1"/>
  <c r="AJ632" i="1"/>
  <c r="AL632" i="1"/>
  <c r="AW632" i="1"/>
  <c r="AK632" i="1"/>
  <c r="AV632" i="1"/>
  <c r="AN632" i="1"/>
  <c r="AY632" i="1"/>
  <c r="AX632" i="1"/>
  <c r="AS632" i="1"/>
  <c r="AU632" i="1"/>
  <c r="AT632" i="1"/>
  <c r="AR632" i="1"/>
  <c r="AQ632" i="1"/>
  <c r="AP632" i="1"/>
  <c r="AF632" i="1"/>
  <c r="AB632" i="1"/>
  <c r="AA632" i="1"/>
  <c r="X632" i="1"/>
  <c r="W632" i="1"/>
  <c r="V632" i="1"/>
  <c r="U632" i="1"/>
  <c r="T632" i="1"/>
  <c r="S632" i="1"/>
  <c r="R632" i="1"/>
  <c r="Q632" i="1"/>
  <c r="BE631" i="1"/>
  <c r="AG631" i="1"/>
  <c r="BD631" i="1"/>
  <c r="AD631" i="1"/>
  <c r="AI631" i="1"/>
  <c r="BC631" i="1"/>
  <c r="BB631" i="1"/>
  <c r="AM631" i="1"/>
  <c r="AE631" i="1"/>
  <c r="AH631" i="1"/>
  <c r="AJ631" i="1"/>
  <c r="AL631" i="1"/>
  <c r="AW631" i="1"/>
  <c r="AK631" i="1"/>
  <c r="AV631" i="1"/>
  <c r="AN631" i="1"/>
  <c r="AY631" i="1"/>
  <c r="AX631" i="1"/>
  <c r="AS631" i="1"/>
  <c r="AU631" i="1"/>
  <c r="AT631" i="1"/>
  <c r="AR631" i="1"/>
  <c r="AQ631" i="1"/>
  <c r="AP631" i="1"/>
  <c r="AF631" i="1"/>
  <c r="AB631" i="1"/>
  <c r="AA631" i="1"/>
  <c r="X631" i="1"/>
  <c r="W631" i="1"/>
  <c r="V631" i="1"/>
  <c r="U631" i="1"/>
  <c r="T631" i="1"/>
  <c r="S631" i="1"/>
  <c r="R631" i="1"/>
  <c r="Q631" i="1"/>
  <c r="BE630" i="1"/>
  <c r="AG630" i="1"/>
  <c r="BD630" i="1"/>
  <c r="AD630" i="1"/>
  <c r="AI630" i="1"/>
  <c r="BC630" i="1"/>
  <c r="BB630" i="1"/>
  <c r="AM630" i="1"/>
  <c r="AE630" i="1"/>
  <c r="AH630" i="1"/>
  <c r="AJ630" i="1"/>
  <c r="AL630" i="1"/>
  <c r="AW630" i="1"/>
  <c r="AK630" i="1"/>
  <c r="AV630" i="1"/>
  <c r="AN630" i="1"/>
  <c r="AY630" i="1"/>
  <c r="AX630" i="1"/>
  <c r="AS630" i="1"/>
  <c r="AU630" i="1"/>
  <c r="AT630" i="1"/>
  <c r="AR630" i="1"/>
  <c r="AQ630" i="1"/>
  <c r="AP630" i="1"/>
  <c r="AF630" i="1"/>
  <c r="AB630" i="1"/>
  <c r="AA630" i="1"/>
  <c r="X630" i="1"/>
  <c r="W630" i="1"/>
  <c r="V630" i="1"/>
  <c r="U630" i="1"/>
  <c r="T630" i="1"/>
  <c r="S630" i="1"/>
  <c r="R630" i="1"/>
  <c r="Q630" i="1"/>
  <c r="BE629" i="1"/>
  <c r="AG629" i="1"/>
  <c r="BD629" i="1"/>
  <c r="AD629" i="1"/>
  <c r="AI629" i="1"/>
  <c r="BC629" i="1"/>
  <c r="BB629" i="1"/>
  <c r="AM629" i="1"/>
  <c r="AE629" i="1"/>
  <c r="AH629" i="1"/>
  <c r="AJ629" i="1"/>
  <c r="AL629" i="1"/>
  <c r="AW629" i="1"/>
  <c r="AK629" i="1"/>
  <c r="AV629" i="1"/>
  <c r="AN629" i="1"/>
  <c r="AY629" i="1"/>
  <c r="AX629" i="1"/>
  <c r="AS629" i="1"/>
  <c r="AU629" i="1"/>
  <c r="AT629" i="1"/>
  <c r="AR629" i="1"/>
  <c r="AQ629" i="1"/>
  <c r="AP629" i="1"/>
  <c r="AF629" i="1"/>
  <c r="AB629" i="1"/>
  <c r="AA629" i="1"/>
  <c r="X629" i="1"/>
  <c r="W629" i="1"/>
  <c r="V629" i="1"/>
  <c r="U629" i="1"/>
  <c r="T629" i="1"/>
  <c r="S629" i="1"/>
  <c r="R629" i="1"/>
  <c r="Q629" i="1"/>
  <c r="BE628" i="1"/>
  <c r="AG628" i="1"/>
  <c r="BD628" i="1"/>
  <c r="AD628" i="1"/>
  <c r="AI628" i="1"/>
  <c r="BC628" i="1"/>
  <c r="BB628" i="1"/>
  <c r="AM628" i="1"/>
  <c r="AE628" i="1"/>
  <c r="AH628" i="1"/>
  <c r="AJ628" i="1"/>
  <c r="AL628" i="1"/>
  <c r="AW628" i="1"/>
  <c r="AK628" i="1"/>
  <c r="AV628" i="1"/>
  <c r="AN628" i="1"/>
  <c r="AY628" i="1"/>
  <c r="AX628" i="1"/>
  <c r="AS628" i="1"/>
  <c r="AU628" i="1"/>
  <c r="AT628" i="1"/>
  <c r="AR628" i="1"/>
  <c r="AQ628" i="1"/>
  <c r="AP628" i="1"/>
  <c r="AF628" i="1"/>
  <c r="AB628" i="1"/>
  <c r="AA628" i="1"/>
  <c r="X628" i="1"/>
  <c r="W628" i="1"/>
  <c r="V628" i="1"/>
  <c r="U628" i="1"/>
  <c r="T628" i="1"/>
  <c r="S628" i="1"/>
  <c r="R628" i="1"/>
  <c r="Q628" i="1"/>
  <c r="BE627" i="1"/>
  <c r="AG627" i="1"/>
  <c r="BD627" i="1"/>
  <c r="AD627" i="1"/>
  <c r="AI627" i="1"/>
  <c r="BC627" i="1"/>
  <c r="BB627" i="1"/>
  <c r="AM627" i="1"/>
  <c r="AE627" i="1"/>
  <c r="AH627" i="1"/>
  <c r="AJ627" i="1"/>
  <c r="AL627" i="1"/>
  <c r="AW627" i="1"/>
  <c r="AK627" i="1"/>
  <c r="AV627" i="1"/>
  <c r="AN627" i="1"/>
  <c r="AY627" i="1"/>
  <c r="AX627" i="1"/>
  <c r="AS627" i="1"/>
  <c r="AU627" i="1"/>
  <c r="AT627" i="1"/>
  <c r="AR627" i="1"/>
  <c r="AQ627" i="1"/>
  <c r="AP627" i="1"/>
  <c r="AF627" i="1"/>
  <c r="AB627" i="1"/>
  <c r="AA627" i="1"/>
  <c r="X627" i="1"/>
  <c r="W627" i="1"/>
  <c r="V627" i="1"/>
  <c r="U627" i="1"/>
  <c r="T627" i="1"/>
  <c r="S627" i="1"/>
  <c r="R627" i="1"/>
  <c r="Q627" i="1"/>
  <c r="BE626" i="1"/>
  <c r="AG626" i="1"/>
  <c r="BD626" i="1"/>
  <c r="AD626" i="1"/>
  <c r="AI626" i="1"/>
  <c r="BC626" i="1"/>
  <c r="BB626" i="1"/>
  <c r="AM626" i="1"/>
  <c r="AE626" i="1"/>
  <c r="AH626" i="1"/>
  <c r="AJ626" i="1"/>
  <c r="AL626" i="1"/>
  <c r="AW626" i="1"/>
  <c r="AK626" i="1"/>
  <c r="AV626" i="1"/>
  <c r="AN626" i="1"/>
  <c r="AY626" i="1"/>
  <c r="AX626" i="1"/>
  <c r="AS626" i="1"/>
  <c r="AU626" i="1"/>
  <c r="AT626" i="1"/>
  <c r="AR626" i="1"/>
  <c r="AQ626" i="1"/>
  <c r="AP626" i="1"/>
  <c r="AF626" i="1"/>
  <c r="AB626" i="1"/>
  <c r="AA626" i="1"/>
  <c r="X626" i="1"/>
  <c r="W626" i="1"/>
  <c r="V626" i="1"/>
  <c r="U626" i="1"/>
  <c r="T626" i="1"/>
  <c r="S626" i="1"/>
  <c r="R626" i="1"/>
  <c r="Q626" i="1"/>
  <c r="BE625" i="1"/>
  <c r="AG625" i="1"/>
  <c r="BD625" i="1"/>
  <c r="AD625" i="1"/>
  <c r="AI625" i="1"/>
  <c r="BC625" i="1"/>
  <c r="BB625" i="1"/>
  <c r="AM625" i="1"/>
  <c r="AE625" i="1"/>
  <c r="AH625" i="1"/>
  <c r="AJ625" i="1"/>
  <c r="AL625" i="1"/>
  <c r="AW625" i="1"/>
  <c r="AK625" i="1"/>
  <c r="AV625" i="1"/>
  <c r="AN625" i="1"/>
  <c r="AY625" i="1"/>
  <c r="AX625" i="1"/>
  <c r="AS625" i="1"/>
  <c r="AU625" i="1"/>
  <c r="AT625" i="1"/>
  <c r="AR625" i="1"/>
  <c r="AQ625" i="1"/>
  <c r="AP625" i="1"/>
  <c r="AF625" i="1"/>
  <c r="AB625" i="1"/>
  <c r="AA625" i="1"/>
  <c r="X625" i="1"/>
  <c r="W625" i="1"/>
  <c r="V625" i="1"/>
  <c r="U625" i="1"/>
  <c r="T625" i="1"/>
  <c r="S625" i="1"/>
  <c r="R625" i="1"/>
  <c r="Q625" i="1"/>
  <c r="BE624" i="1"/>
  <c r="AG624" i="1"/>
  <c r="BD624" i="1"/>
  <c r="AD624" i="1"/>
  <c r="AI624" i="1"/>
  <c r="BC624" i="1"/>
  <c r="BB624" i="1"/>
  <c r="AM624" i="1"/>
  <c r="AE624" i="1"/>
  <c r="AH624" i="1"/>
  <c r="AJ624" i="1"/>
  <c r="AL624" i="1"/>
  <c r="AW624" i="1"/>
  <c r="AK624" i="1"/>
  <c r="AV624" i="1"/>
  <c r="AN624" i="1"/>
  <c r="AY624" i="1"/>
  <c r="AX624" i="1"/>
  <c r="AS624" i="1"/>
  <c r="AU624" i="1"/>
  <c r="AT624" i="1"/>
  <c r="AR624" i="1"/>
  <c r="AQ624" i="1"/>
  <c r="AP624" i="1"/>
  <c r="AF624" i="1"/>
  <c r="AB624" i="1"/>
  <c r="AA624" i="1"/>
  <c r="X624" i="1"/>
  <c r="W624" i="1"/>
  <c r="V624" i="1"/>
  <c r="U624" i="1"/>
  <c r="T624" i="1"/>
  <c r="S624" i="1"/>
  <c r="R624" i="1"/>
  <c r="Q624" i="1"/>
  <c r="BE623" i="1"/>
  <c r="AG623" i="1"/>
  <c r="BD623" i="1"/>
  <c r="AD623" i="1"/>
  <c r="AI623" i="1"/>
  <c r="BC623" i="1"/>
  <c r="BB623" i="1"/>
  <c r="AM623" i="1"/>
  <c r="AE623" i="1"/>
  <c r="AH623" i="1"/>
  <c r="AJ623" i="1"/>
  <c r="AL623" i="1"/>
  <c r="AW623" i="1"/>
  <c r="AK623" i="1"/>
  <c r="AV623" i="1"/>
  <c r="AN623" i="1"/>
  <c r="AY623" i="1"/>
  <c r="AX623" i="1"/>
  <c r="AS623" i="1"/>
  <c r="AU623" i="1"/>
  <c r="AT623" i="1"/>
  <c r="AR623" i="1"/>
  <c r="AQ623" i="1"/>
  <c r="AP623" i="1"/>
  <c r="AF623" i="1"/>
  <c r="AB623" i="1"/>
  <c r="AA623" i="1"/>
  <c r="X623" i="1"/>
  <c r="W623" i="1"/>
  <c r="V623" i="1"/>
  <c r="U623" i="1"/>
  <c r="T623" i="1"/>
  <c r="S623" i="1"/>
  <c r="R623" i="1"/>
  <c r="Q623" i="1"/>
  <c r="BE622" i="1"/>
  <c r="AG622" i="1"/>
  <c r="BD622" i="1"/>
  <c r="AD622" i="1"/>
  <c r="AI622" i="1"/>
  <c r="BC622" i="1"/>
  <c r="BB622" i="1"/>
  <c r="AM622" i="1"/>
  <c r="AE622" i="1"/>
  <c r="AH622" i="1"/>
  <c r="AJ622" i="1"/>
  <c r="AL622" i="1"/>
  <c r="AW622" i="1"/>
  <c r="AK622" i="1"/>
  <c r="AV622" i="1"/>
  <c r="AN622" i="1"/>
  <c r="AY622" i="1"/>
  <c r="AX622" i="1"/>
  <c r="AS622" i="1"/>
  <c r="AU622" i="1"/>
  <c r="AT622" i="1"/>
  <c r="AR622" i="1"/>
  <c r="AQ622" i="1"/>
  <c r="AP622" i="1"/>
  <c r="AF622" i="1"/>
  <c r="AB622" i="1"/>
  <c r="AA622" i="1"/>
  <c r="X622" i="1"/>
  <c r="W622" i="1"/>
  <c r="V622" i="1"/>
  <c r="U622" i="1"/>
  <c r="T622" i="1"/>
  <c r="S622" i="1"/>
  <c r="R622" i="1"/>
  <c r="Q622" i="1"/>
  <c r="BE621" i="1"/>
  <c r="AG621" i="1"/>
  <c r="BD621" i="1"/>
  <c r="AD621" i="1"/>
  <c r="AI621" i="1"/>
  <c r="BC621" i="1"/>
  <c r="BB621" i="1"/>
  <c r="AM621" i="1"/>
  <c r="AE621" i="1"/>
  <c r="AH621" i="1"/>
  <c r="AJ621" i="1"/>
  <c r="AL621" i="1"/>
  <c r="AW621" i="1"/>
  <c r="AK621" i="1"/>
  <c r="AV621" i="1"/>
  <c r="AN621" i="1"/>
  <c r="AY621" i="1"/>
  <c r="AX621" i="1"/>
  <c r="AS621" i="1"/>
  <c r="AU621" i="1"/>
  <c r="AT621" i="1"/>
  <c r="AR621" i="1"/>
  <c r="AQ621" i="1"/>
  <c r="AP621" i="1"/>
  <c r="AF621" i="1"/>
  <c r="AB621" i="1"/>
  <c r="AA621" i="1"/>
  <c r="X621" i="1"/>
  <c r="W621" i="1"/>
  <c r="V621" i="1"/>
  <c r="U621" i="1"/>
  <c r="T621" i="1"/>
  <c r="S621" i="1"/>
  <c r="R621" i="1"/>
  <c r="Q621" i="1"/>
  <c r="BE620" i="1"/>
  <c r="AG620" i="1"/>
  <c r="BD620" i="1"/>
  <c r="AD620" i="1"/>
  <c r="AI620" i="1"/>
  <c r="BC620" i="1"/>
  <c r="BB620" i="1"/>
  <c r="AM620" i="1"/>
  <c r="AE620" i="1"/>
  <c r="AH620" i="1"/>
  <c r="AJ620" i="1"/>
  <c r="AL620" i="1"/>
  <c r="AW620" i="1"/>
  <c r="AK620" i="1"/>
  <c r="AV620" i="1"/>
  <c r="AN620" i="1"/>
  <c r="AY620" i="1"/>
  <c r="AX620" i="1"/>
  <c r="AS620" i="1"/>
  <c r="AU620" i="1"/>
  <c r="AT620" i="1"/>
  <c r="AR620" i="1"/>
  <c r="AQ620" i="1"/>
  <c r="AP620" i="1"/>
  <c r="AF620" i="1"/>
  <c r="AB620" i="1"/>
  <c r="AA620" i="1"/>
  <c r="X620" i="1"/>
  <c r="W620" i="1"/>
  <c r="V620" i="1"/>
  <c r="U620" i="1"/>
  <c r="T620" i="1"/>
  <c r="S620" i="1"/>
  <c r="R620" i="1"/>
  <c r="Q620" i="1"/>
  <c r="BE619" i="1"/>
  <c r="AG619" i="1"/>
  <c r="BD619" i="1"/>
  <c r="AD619" i="1"/>
  <c r="AI619" i="1"/>
  <c r="BC619" i="1"/>
  <c r="BB619" i="1"/>
  <c r="AM619" i="1"/>
  <c r="AE619" i="1"/>
  <c r="AH619" i="1"/>
  <c r="AJ619" i="1"/>
  <c r="AL619" i="1"/>
  <c r="AW619" i="1"/>
  <c r="AK619" i="1"/>
  <c r="AV619" i="1"/>
  <c r="AN619" i="1"/>
  <c r="AY619" i="1"/>
  <c r="AX619" i="1"/>
  <c r="AS619" i="1"/>
  <c r="AU619" i="1"/>
  <c r="AT619" i="1"/>
  <c r="AR619" i="1"/>
  <c r="AQ619" i="1"/>
  <c r="AP619" i="1"/>
  <c r="AF619" i="1"/>
  <c r="AB619" i="1"/>
  <c r="AA619" i="1"/>
  <c r="X619" i="1"/>
  <c r="W619" i="1"/>
  <c r="V619" i="1"/>
  <c r="U619" i="1"/>
  <c r="T619" i="1"/>
  <c r="S619" i="1"/>
  <c r="R619" i="1"/>
  <c r="Q619" i="1"/>
  <c r="BE618" i="1"/>
  <c r="AG618" i="1"/>
  <c r="BD618" i="1"/>
  <c r="AD618" i="1"/>
  <c r="AI618" i="1"/>
  <c r="BC618" i="1"/>
  <c r="BB618" i="1"/>
  <c r="AM618" i="1"/>
  <c r="AE618" i="1"/>
  <c r="AH618" i="1"/>
  <c r="AJ618" i="1"/>
  <c r="AL618" i="1"/>
  <c r="AW618" i="1"/>
  <c r="AK618" i="1"/>
  <c r="AV618" i="1"/>
  <c r="AN618" i="1"/>
  <c r="AY618" i="1"/>
  <c r="AX618" i="1"/>
  <c r="AS618" i="1"/>
  <c r="AU618" i="1"/>
  <c r="AT618" i="1"/>
  <c r="AR618" i="1"/>
  <c r="AQ618" i="1"/>
  <c r="AP618" i="1"/>
  <c r="AF618" i="1"/>
  <c r="AB618" i="1"/>
  <c r="AA618" i="1"/>
  <c r="X618" i="1"/>
  <c r="W618" i="1"/>
  <c r="V618" i="1"/>
  <c r="U618" i="1"/>
  <c r="T618" i="1"/>
  <c r="S618" i="1"/>
  <c r="R618" i="1"/>
  <c r="Q618" i="1"/>
  <c r="BE617" i="1"/>
  <c r="AG617" i="1"/>
  <c r="BD617" i="1"/>
  <c r="AD617" i="1"/>
  <c r="AI617" i="1"/>
  <c r="BC617" i="1"/>
  <c r="BB617" i="1"/>
  <c r="AM617" i="1"/>
  <c r="AE617" i="1"/>
  <c r="AH617" i="1"/>
  <c r="AJ617" i="1"/>
  <c r="AL617" i="1"/>
  <c r="AW617" i="1"/>
  <c r="AK617" i="1"/>
  <c r="AV617" i="1"/>
  <c r="AN617" i="1"/>
  <c r="AY617" i="1"/>
  <c r="AX617" i="1"/>
  <c r="AS617" i="1"/>
  <c r="AU617" i="1"/>
  <c r="AT617" i="1"/>
  <c r="AR617" i="1"/>
  <c r="AQ617" i="1"/>
  <c r="AP617" i="1"/>
  <c r="AF617" i="1"/>
  <c r="AB617" i="1"/>
  <c r="AA617" i="1"/>
  <c r="X617" i="1"/>
  <c r="W617" i="1"/>
  <c r="V617" i="1"/>
  <c r="U617" i="1"/>
  <c r="T617" i="1"/>
  <c r="S617" i="1"/>
  <c r="R617" i="1"/>
  <c r="Q617" i="1"/>
  <c r="BE616" i="1"/>
  <c r="AG616" i="1"/>
  <c r="BD616" i="1"/>
  <c r="AD616" i="1"/>
  <c r="AI616" i="1"/>
  <c r="BC616" i="1"/>
  <c r="BB616" i="1"/>
  <c r="AM616" i="1"/>
  <c r="AE616" i="1"/>
  <c r="AH616" i="1"/>
  <c r="AJ616" i="1"/>
  <c r="AL616" i="1"/>
  <c r="AW616" i="1"/>
  <c r="AK616" i="1"/>
  <c r="AV616" i="1"/>
  <c r="AN616" i="1"/>
  <c r="AY616" i="1"/>
  <c r="AX616" i="1"/>
  <c r="AS616" i="1"/>
  <c r="AU616" i="1"/>
  <c r="AT616" i="1"/>
  <c r="AR616" i="1"/>
  <c r="AQ616" i="1"/>
  <c r="AP616" i="1"/>
  <c r="AF616" i="1"/>
  <c r="AB616" i="1"/>
  <c r="AA616" i="1"/>
  <c r="X616" i="1"/>
  <c r="W616" i="1"/>
  <c r="V616" i="1"/>
  <c r="U616" i="1"/>
  <c r="T616" i="1"/>
  <c r="S616" i="1"/>
  <c r="R616" i="1"/>
  <c r="Q616" i="1"/>
  <c r="BE615" i="1"/>
  <c r="AG615" i="1"/>
  <c r="BD615" i="1"/>
  <c r="AD615" i="1"/>
  <c r="AI615" i="1"/>
  <c r="BC615" i="1"/>
  <c r="BB615" i="1"/>
  <c r="AM615" i="1"/>
  <c r="AE615" i="1"/>
  <c r="AH615" i="1"/>
  <c r="AJ615" i="1"/>
  <c r="AL615" i="1"/>
  <c r="AW615" i="1"/>
  <c r="AK615" i="1"/>
  <c r="AV615" i="1"/>
  <c r="AN615" i="1"/>
  <c r="AY615" i="1"/>
  <c r="AX615" i="1"/>
  <c r="AS615" i="1"/>
  <c r="AU615" i="1"/>
  <c r="AT615" i="1"/>
  <c r="AR615" i="1"/>
  <c r="AQ615" i="1"/>
  <c r="AP615" i="1"/>
  <c r="AF615" i="1"/>
  <c r="AB615" i="1"/>
  <c r="AA615" i="1"/>
  <c r="X615" i="1"/>
  <c r="W615" i="1"/>
  <c r="V615" i="1"/>
  <c r="U615" i="1"/>
  <c r="T615" i="1"/>
  <c r="S615" i="1"/>
  <c r="R615" i="1"/>
  <c r="Q615" i="1"/>
  <c r="BE614" i="1"/>
  <c r="AG614" i="1"/>
  <c r="BD614" i="1"/>
  <c r="AD614" i="1"/>
  <c r="AI614" i="1"/>
  <c r="BC614" i="1"/>
  <c r="BB614" i="1"/>
  <c r="AM614" i="1"/>
  <c r="AE614" i="1"/>
  <c r="AH614" i="1"/>
  <c r="AJ614" i="1"/>
  <c r="AL614" i="1"/>
  <c r="AW614" i="1"/>
  <c r="AK614" i="1"/>
  <c r="AV614" i="1"/>
  <c r="AN614" i="1"/>
  <c r="AY614" i="1"/>
  <c r="AX614" i="1"/>
  <c r="AS614" i="1"/>
  <c r="AU614" i="1"/>
  <c r="AT614" i="1"/>
  <c r="AR614" i="1"/>
  <c r="AQ614" i="1"/>
  <c r="AP614" i="1"/>
  <c r="AF614" i="1"/>
  <c r="AB614" i="1"/>
  <c r="AA614" i="1"/>
  <c r="X614" i="1"/>
  <c r="W614" i="1"/>
  <c r="V614" i="1"/>
  <c r="U614" i="1"/>
  <c r="T614" i="1"/>
  <c r="S614" i="1"/>
  <c r="R614" i="1"/>
  <c r="Q614" i="1"/>
  <c r="BE613" i="1"/>
  <c r="AG613" i="1"/>
  <c r="BD613" i="1"/>
  <c r="AD613" i="1"/>
  <c r="AI613" i="1"/>
  <c r="BC613" i="1"/>
  <c r="BB613" i="1"/>
  <c r="AM613" i="1"/>
  <c r="AE613" i="1"/>
  <c r="AH613" i="1"/>
  <c r="AJ613" i="1"/>
  <c r="AL613" i="1"/>
  <c r="AW613" i="1"/>
  <c r="AK613" i="1"/>
  <c r="AV613" i="1"/>
  <c r="AN613" i="1"/>
  <c r="AY613" i="1"/>
  <c r="AX613" i="1"/>
  <c r="AS613" i="1"/>
  <c r="AU613" i="1"/>
  <c r="AT613" i="1"/>
  <c r="AR613" i="1"/>
  <c r="AQ613" i="1"/>
  <c r="AP613" i="1"/>
  <c r="AF613" i="1"/>
  <c r="AB613" i="1"/>
  <c r="AA613" i="1"/>
  <c r="X613" i="1"/>
  <c r="W613" i="1"/>
  <c r="V613" i="1"/>
  <c r="U613" i="1"/>
  <c r="T613" i="1"/>
  <c r="S613" i="1"/>
  <c r="R613" i="1"/>
  <c r="Q613" i="1"/>
  <c r="BE612" i="1"/>
  <c r="AG612" i="1"/>
  <c r="BD612" i="1"/>
  <c r="AD612" i="1"/>
  <c r="AI612" i="1"/>
  <c r="BC612" i="1"/>
  <c r="BB612" i="1"/>
  <c r="AM612" i="1"/>
  <c r="AE612" i="1"/>
  <c r="AH612" i="1"/>
  <c r="AJ612" i="1"/>
  <c r="AL612" i="1"/>
  <c r="AW612" i="1"/>
  <c r="AK612" i="1"/>
  <c r="AV612" i="1"/>
  <c r="AN612" i="1"/>
  <c r="AY612" i="1"/>
  <c r="AX612" i="1"/>
  <c r="AS612" i="1"/>
  <c r="AU612" i="1"/>
  <c r="AT612" i="1"/>
  <c r="AR612" i="1"/>
  <c r="AQ612" i="1"/>
  <c r="AP612" i="1"/>
  <c r="AF612" i="1"/>
  <c r="AB612" i="1"/>
  <c r="AA612" i="1"/>
  <c r="X612" i="1"/>
  <c r="W612" i="1"/>
  <c r="V612" i="1"/>
  <c r="U612" i="1"/>
  <c r="T612" i="1"/>
  <c r="S612" i="1"/>
  <c r="R612" i="1"/>
  <c r="Q612" i="1"/>
  <c r="BE611" i="1"/>
  <c r="AG611" i="1"/>
  <c r="BD611" i="1"/>
  <c r="AD611" i="1"/>
  <c r="AI611" i="1"/>
  <c r="BC611" i="1"/>
  <c r="BB611" i="1"/>
  <c r="AM611" i="1"/>
  <c r="AE611" i="1"/>
  <c r="AH611" i="1"/>
  <c r="AJ611" i="1"/>
  <c r="AL611" i="1"/>
  <c r="AW611" i="1"/>
  <c r="AK611" i="1"/>
  <c r="AV611" i="1"/>
  <c r="AN611" i="1"/>
  <c r="AY611" i="1"/>
  <c r="AX611" i="1"/>
  <c r="AS611" i="1"/>
  <c r="AU611" i="1"/>
  <c r="AT611" i="1"/>
  <c r="AR611" i="1"/>
  <c r="AQ611" i="1"/>
  <c r="AP611" i="1"/>
  <c r="AF611" i="1"/>
  <c r="AB611" i="1"/>
  <c r="AA611" i="1"/>
  <c r="X611" i="1"/>
  <c r="W611" i="1"/>
  <c r="V611" i="1"/>
  <c r="U611" i="1"/>
  <c r="T611" i="1"/>
  <c r="S611" i="1"/>
  <c r="R611" i="1"/>
  <c r="Q611" i="1"/>
  <c r="BE610" i="1"/>
  <c r="AG610" i="1"/>
  <c r="BD610" i="1"/>
  <c r="AD610" i="1"/>
  <c r="AI610" i="1"/>
  <c r="BC610" i="1"/>
  <c r="BB610" i="1"/>
  <c r="AM610" i="1"/>
  <c r="AE610" i="1"/>
  <c r="AH610" i="1"/>
  <c r="AJ610" i="1"/>
  <c r="AL610" i="1"/>
  <c r="AW610" i="1"/>
  <c r="AK610" i="1"/>
  <c r="AV610" i="1"/>
  <c r="AN610" i="1"/>
  <c r="AY610" i="1"/>
  <c r="AX610" i="1"/>
  <c r="AS610" i="1"/>
  <c r="AU610" i="1"/>
  <c r="AT610" i="1"/>
  <c r="AR610" i="1"/>
  <c r="AQ610" i="1"/>
  <c r="AP610" i="1"/>
  <c r="AF610" i="1"/>
  <c r="AB610" i="1"/>
  <c r="AA610" i="1"/>
  <c r="X610" i="1"/>
  <c r="W610" i="1"/>
  <c r="V610" i="1"/>
  <c r="U610" i="1"/>
  <c r="T610" i="1"/>
  <c r="S610" i="1"/>
  <c r="R610" i="1"/>
  <c r="Q610" i="1"/>
  <c r="BE609" i="1"/>
  <c r="AG609" i="1"/>
  <c r="BD609" i="1"/>
  <c r="AD609" i="1"/>
  <c r="AI609" i="1"/>
  <c r="BC609" i="1"/>
  <c r="BB609" i="1"/>
  <c r="AM609" i="1"/>
  <c r="AE609" i="1"/>
  <c r="AH609" i="1"/>
  <c r="AJ609" i="1"/>
  <c r="AL609" i="1"/>
  <c r="AW609" i="1"/>
  <c r="AK609" i="1"/>
  <c r="AV609" i="1"/>
  <c r="AN609" i="1"/>
  <c r="AY609" i="1"/>
  <c r="AX609" i="1"/>
  <c r="AS609" i="1"/>
  <c r="AU609" i="1"/>
  <c r="AT609" i="1"/>
  <c r="AR609" i="1"/>
  <c r="AQ609" i="1"/>
  <c r="AP609" i="1"/>
  <c r="AF609" i="1"/>
  <c r="AB609" i="1"/>
  <c r="AA609" i="1"/>
  <c r="X609" i="1"/>
  <c r="W609" i="1"/>
  <c r="V609" i="1"/>
  <c r="U609" i="1"/>
  <c r="T609" i="1"/>
  <c r="S609" i="1"/>
  <c r="R609" i="1"/>
  <c r="Q609" i="1"/>
  <c r="BE608" i="1"/>
  <c r="AG608" i="1"/>
  <c r="BD608" i="1"/>
  <c r="AD608" i="1"/>
  <c r="AI608" i="1"/>
  <c r="BC608" i="1"/>
  <c r="BB608" i="1"/>
  <c r="AM608" i="1"/>
  <c r="AE608" i="1"/>
  <c r="AH608" i="1"/>
  <c r="AJ608" i="1"/>
  <c r="AL608" i="1"/>
  <c r="AW608" i="1"/>
  <c r="AK608" i="1"/>
  <c r="AV608" i="1"/>
  <c r="AN608" i="1"/>
  <c r="AY608" i="1"/>
  <c r="AX608" i="1"/>
  <c r="AS608" i="1"/>
  <c r="AU608" i="1"/>
  <c r="AT608" i="1"/>
  <c r="AR608" i="1"/>
  <c r="AQ608" i="1"/>
  <c r="AP608" i="1"/>
  <c r="AF608" i="1"/>
  <c r="AB608" i="1"/>
  <c r="AA608" i="1"/>
  <c r="X608" i="1"/>
  <c r="W608" i="1"/>
  <c r="V608" i="1"/>
  <c r="U608" i="1"/>
  <c r="T608" i="1"/>
  <c r="S608" i="1"/>
  <c r="R608" i="1"/>
  <c r="Q608" i="1"/>
  <c r="BE607" i="1"/>
  <c r="AG607" i="1"/>
  <c r="BD607" i="1"/>
  <c r="AD607" i="1"/>
  <c r="AI607" i="1"/>
  <c r="BC607" i="1"/>
  <c r="BB607" i="1"/>
  <c r="AM607" i="1"/>
  <c r="AE607" i="1"/>
  <c r="AH607" i="1"/>
  <c r="AJ607" i="1"/>
  <c r="AL607" i="1"/>
  <c r="AW607" i="1"/>
  <c r="AK607" i="1"/>
  <c r="AV607" i="1"/>
  <c r="AN607" i="1"/>
  <c r="AY607" i="1"/>
  <c r="AX607" i="1"/>
  <c r="AS607" i="1"/>
  <c r="AU607" i="1"/>
  <c r="AT607" i="1"/>
  <c r="AR607" i="1"/>
  <c r="AQ607" i="1"/>
  <c r="AP607" i="1"/>
  <c r="AF607" i="1"/>
  <c r="AB607" i="1"/>
  <c r="AA607" i="1"/>
  <c r="X607" i="1"/>
  <c r="W607" i="1"/>
  <c r="V607" i="1"/>
  <c r="U607" i="1"/>
  <c r="T607" i="1"/>
  <c r="S607" i="1"/>
  <c r="R607" i="1"/>
  <c r="Q607" i="1"/>
  <c r="BE606" i="1"/>
  <c r="AG606" i="1"/>
  <c r="BD606" i="1"/>
  <c r="AD606" i="1"/>
  <c r="AI606" i="1"/>
  <c r="BC606" i="1"/>
  <c r="BB606" i="1"/>
  <c r="AM606" i="1"/>
  <c r="AE606" i="1"/>
  <c r="AH606" i="1"/>
  <c r="AJ606" i="1"/>
  <c r="AL606" i="1"/>
  <c r="AW606" i="1"/>
  <c r="AK606" i="1"/>
  <c r="AV606" i="1"/>
  <c r="AN606" i="1"/>
  <c r="AY606" i="1"/>
  <c r="AX606" i="1"/>
  <c r="AS606" i="1"/>
  <c r="AU606" i="1"/>
  <c r="AT606" i="1"/>
  <c r="AR606" i="1"/>
  <c r="AQ606" i="1"/>
  <c r="AP606" i="1"/>
  <c r="AF606" i="1"/>
  <c r="AB606" i="1"/>
  <c r="AA606" i="1"/>
  <c r="X606" i="1"/>
  <c r="W606" i="1"/>
  <c r="V606" i="1"/>
  <c r="U606" i="1"/>
  <c r="T606" i="1"/>
  <c r="S606" i="1"/>
  <c r="R606" i="1"/>
  <c r="Q606" i="1"/>
  <c r="BE605" i="1"/>
  <c r="AG605" i="1"/>
  <c r="BD605" i="1"/>
  <c r="AD605" i="1"/>
  <c r="AI605" i="1"/>
  <c r="BC605" i="1"/>
  <c r="BB605" i="1"/>
  <c r="AM605" i="1"/>
  <c r="AE605" i="1"/>
  <c r="AH605" i="1"/>
  <c r="AJ605" i="1"/>
  <c r="AL605" i="1"/>
  <c r="AW605" i="1"/>
  <c r="AK605" i="1"/>
  <c r="AV605" i="1"/>
  <c r="AN605" i="1"/>
  <c r="AY605" i="1"/>
  <c r="AX605" i="1"/>
  <c r="AS605" i="1"/>
  <c r="AU605" i="1"/>
  <c r="AT605" i="1"/>
  <c r="AR605" i="1"/>
  <c r="AQ605" i="1"/>
  <c r="AP605" i="1"/>
  <c r="AF605" i="1"/>
  <c r="AB605" i="1"/>
  <c r="AA605" i="1"/>
  <c r="X605" i="1"/>
  <c r="W605" i="1"/>
  <c r="V605" i="1"/>
  <c r="U605" i="1"/>
  <c r="T605" i="1"/>
  <c r="S605" i="1"/>
  <c r="R605" i="1"/>
  <c r="Q605" i="1"/>
  <c r="BE604" i="1"/>
  <c r="AG604" i="1"/>
  <c r="BD604" i="1"/>
  <c r="AD604" i="1"/>
  <c r="AI604" i="1"/>
  <c r="BC604" i="1"/>
  <c r="BB604" i="1"/>
  <c r="AM604" i="1"/>
  <c r="AE604" i="1"/>
  <c r="AH604" i="1"/>
  <c r="AJ604" i="1"/>
  <c r="AL604" i="1"/>
  <c r="AW604" i="1"/>
  <c r="AK604" i="1"/>
  <c r="AV604" i="1"/>
  <c r="AN604" i="1"/>
  <c r="AY604" i="1"/>
  <c r="AX604" i="1"/>
  <c r="AS604" i="1"/>
  <c r="AU604" i="1"/>
  <c r="AT604" i="1"/>
  <c r="AR604" i="1"/>
  <c r="AQ604" i="1"/>
  <c r="AP604" i="1"/>
  <c r="AF604" i="1"/>
  <c r="AB604" i="1"/>
  <c r="AA604" i="1"/>
  <c r="X604" i="1"/>
  <c r="W604" i="1"/>
  <c r="V604" i="1"/>
  <c r="U604" i="1"/>
  <c r="T604" i="1"/>
  <c r="S604" i="1"/>
  <c r="R604" i="1"/>
  <c r="Q604" i="1"/>
  <c r="BE603" i="1"/>
  <c r="AG603" i="1"/>
  <c r="BD603" i="1"/>
  <c r="AD603" i="1"/>
  <c r="AI603" i="1"/>
  <c r="BC603" i="1"/>
  <c r="BB603" i="1"/>
  <c r="AM603" i="1"/>
  <c r="AE603" i="1"/>
  <c r="AH603" i="1"/>
  <c r="AJ603" i="1"/>
  <c r="AL603" i="1"/>
  <c r="AW603" i="1"/>
  <c r="AK603" i="1"/>
  <c r="AV603" i="1"/>
  <c r="AN603" i="1"/>
  <c r="AY603" i="1"/>
  <c r="AX603" i="1"/>
  <c r="AS603" i="1"/>
  <c r="AU603" i="1"/>
  <c r="AT603" i="1"/>
  <c r="AR603" i="1"/>
  <c r="AQ603" i="1"/>
  <c r="AP603" i="1"/>
  <c r="AF603" i="1"/>
  <c r="AB603" i="1"/>
  <c r="AA603" i="1"/>
  <c r="X603" i="1"/>
  <c r="W603" i="1"/>
  <c r="V603" i="1"/>
  <c r="U603" i="1"/>
  <c r="T603" i="1"/>
  <c r="S603" i="1"/>
  <c r="R603" i="1"/>
  <c r="Q603" i="1"/>
  <c r="BE602" i="1"/>
  <c r="AG602" i="1"/>
  <c r="BD602" i="1"/>
  <c r="AD602" i="1"/>
  <c r="AI602" i="1"/>
  <c r="BC602" i="1"/>
  <c r="BB602" i="1"/>
  <c r="AM602" i="1"/>
  <c r="AE602" i="1"/>
  <c r="AH602" i="1"/>
  <c r="AJ602" i="1"/>
  <c r="AL602" i="1"/>
  <c r="AW602" i="1"/>
  <c r="AK602" i="1"/>
  <c r="AV602" i="1"/>
  <c r="AN602" i="1"/>
  <c r="AY602" i="1"/>
  <c r="AX602" i="1"/>
  <c r="AS602" i="1"/>
  <c r="AU602" i="1"/>
  <c r="AT602" i="1"/>
  <c r="AR602" i="1"/>
  <c r="AQ602" i="1"/>
  <c r="AP602" i="1"/>
  <c r="AF602" i="1"/>
  <c r="AB602" i="1"/>
  <c r="AA602" i="1"/>
  <c r="X602" i="1"/>
  <c r="W602" i="1"/>
  <c r="V602" i="1"/>
  <c r="U602" i="1"/>
  <c r="T602" i="1"/>
  <c r="S602" i="1"/>
  <c r="R602" i="1"/>
  <c r="Q602" i="1"/>
  <c r="BE601" i="1"/>
  <c r="AG601" i="1"/>
  <c r="BD601" i="1"/>
  <c r="AD601" i="1"/>
  <c r="AI601" i="1"/>
  <c r="BC601" i="1"/>
  <c r="BB601" i="1"/>
  <c r="AM601" i="1"/>
  <c r="AE601" i="1"/>
  <c r="AH601" i="1"/>
  <c r="AJ601" i="1"/>
  <c r="AL601" i="1"/>
  <c r="AW601" i="1"/>
  <c r="AK601" i="1"/>
  <c r="AV601" i="1"/>
  <c r="AN601" i="1"/>
  <c r="AY601" i="1"/>
  <c r="AX601" i="1"/>
  <c r="AS601" i="1"/>
  <c r="AU601" i="1"/>
  <c r="AT601" i="1"/>
  <c r="AR601" i="1"/>
  <c r="AQ601" i="1"/>
  <c r="AP601" i="1"/>
  <c r="AF601" i="1"/>
  <c r="AB601" i="1"/>
  <c r="AA601" i="1"/>
  <c r="X601" i="1"/>
  <c r="W601" i="1"/>
  <c r="V601" i="1"/>
  <c r="U601" i="1"/>
  <c r="T601" i="1"/>
  <c r="S601" i="1"/>
  <c r="R601" i="1"/>
  <c r="Q601" i="1"/>
  <c r="BE600" i="1"/>
  <c r="AG600" i="1"/>
  <c r="BD600" i="1"/>
  <c r="AD600" i="1"/>
  <c r="AI600" i="1"/>
  <c r="BC600" i="1"/>
  <c r="BB600" i="1"/>
  <c r="AM600" i="1"/>
  <c r="AE600" i="1"/>
  <c r="AH600" i="1"/>
  <c r="AJ600" i="1"/>
  <c r="AL600" i="1"/>
  <c r="AW600" i="1"/>
  <c r="AK600" i="1"/>
  <c r="AV600" i="1"/>
  <c r="AN600" i="1"/>
  <c r="AY600" i="1"/>
  <c r="AX600" i="1"/>
  <c r="AS600" i="1"/>
  <c r="AU600" i="1"/>
  <c r="AT600" i="1"/>
  <c r="AR600" i="1"/>
  <c r="AQ600" i="1"/>
  <c r="AP600" i="1"/>
  <c r="AF600" i="1"/>
  <c r="AB600" i="1"/>
  <c r="AA600" i="1"/>
  <c r="X600" i="1"/>
  <c r="W600" i="1"/>
  <c r="V600" i="1"/>
  <c r="U600" i="1"/>
  <c r="T600" i="1"/>
  <c r="S600" i="1"/>
  <c r="R600" i="1"/>
  <c r="Q600" i="1"/>
  <c r="BE599" i="1"/>
  <c r="AG599" i="1"/>
  <c r="BD599" i="1"/>
  <c r="AD599" i="1"/>
  <c r="AI599" i="1"/>
  <c r="BC599" i="1"/>
  <c r="BB599" i="1"/>
  <c r="AM599" i="1"/>
  <c r="AE599" i="1"/>
  <c r="AH599" i="1"/>
  <c r="AJ599" i="1"/>
  <c r="AL599" i="1"/>
  <c r="AW599" i="1"/>
  <c r="AK599" i="1"/>
  <c r="AV599" i="1"/>
  <c r="AN599" i="1"/>
  <c r="AY599" i="1"/>
  <c r="AX599" i="1"/>
  <c r="AS599" i="1"/>
  <c r="AU599" i="1"/>
  <c r="AT599" i="1"/>
  <c r="AR599" i="1"/>
  <c r="AQ599" i="1"/>
  <c r="AP599" i="1"/>
  <c r="AF599" i="1"/>
  <c r="AB599" i="1"/>
  <c r="AA599" i="1"/>
  <c r="X599" i="1"/>
  <c r="W599" i="1"/>
  <c r="V599" i="1"/>
  <c r="U599" i="1"/>
  <c r="T599" i="1"/>
  <c r="S599" i="1"/>
  <c r="R599" i="1"/>
  <c r="Q599" i="1"/>
  <c r="BE598" i="1"/>
  <c r="AG598" i="1"/>
  <c r="BD598" i="1"/>
  <c r="AD598" i="1"/>
  <c r="AI598" i="1"/>
  <c r="BC598" i="1"/>
  <c r="BB598" i="1"/>
  <c r="AM598" i="1"/>
  <c r="AE598" i="1"/>
  <c r="AH598" i="1"/>
  <c r="AJ598" i="1"/>
  <c r="AL598" i="1"/>
  <c r="AW598" i="1"/>
  <c r="AK598" i="1"/>
  <c r="AV598" i="1"/>
  <c r="AN598" i="1"/>
  <c r="AY598" i="1"/>
  <c r="AX598" i="1"/>
  <c r="AS598" i="1"/>
  <c r="AU598" i="1"/>
  <c r="AT598" i="1"/>
  <c r="AR598" i="1"/>
  <c r="AQ598" i="1"/>
  <c r="AP598" i="1"/>
  <c r="AF598" i="1"/>
  <c r="AB598" i="1"/>
  <c r="AA598" i="1"/>
  <c r="X598" i="1"/>
  <c r="W598" i="1"/>
  <c r="V598" i="1"/>
  <c r="U598" i="1"/>
  <c r="T598" i="1"/>
  <c r="S598" i="1"/>
  <c r="R598" i="1"/>
  <c r="Q598" i="1"/>
  <c r="BE597" i="1"/>
  <c r="AG597" i="1"/>
  <c r="BD597" i="1"/>
  <c r="AD597" i="1"/>
  <c r="AI597" i="1"/>
  <c r="BC597" i="1"/>
  <c r="BB597" i="1"/>
  <c r="AM597" i="1"/>
  <c r="AE597" i="1"/>
  <c r="AH597" i="1"/>
  <c r="AJ597" i="1"/>
  <c r="AL597" i="1"/>
  <c r="AW597" i="1"/>
  <c r="AK597" i="1"/>
  <c r="AV597" i="1"/>
  <c r="AN597" i="1"/>
  <c r="AY597" i="1"/>
  <c r="AX597" i="1"/>
  <c r="AS597" i="1"/>
  <c r="AU597" i="1"/>
  <c r="AT597" i="1"/>
  <c r="AR597" i="1"/>
  <c r="AQ597" i="1"/>
  <c r="AP597" i="1"/>
  <c r="AF597" i="1"/>
  <c r="AB597" i="1"/>
  <c r="AA597" i="1"/>
  <c r="X597" i="1"/>
  <c r="W597" i="1"/>
  <c r="V597" i="1"/>
  <c r="U597" i="1"/>
  <c r="T597" i="1"/>
  <c r="S597" i="1"/>
  <c r="R597" i="1"/>
  <c r="Q597" i="1"/>
  <c r="BE596" i="1"/>
  <c r="AG596" i="1"/>
  <c r="BD596" i="1"/>
  <c r="AD596" i="1"/>
  <c r="AI596" i="1"/>
  <c r="BC596" i="1"/>
  <c r="BB596" i="1"/>
  <c r="AM596" i="1"/>
  <c r="AE596" i="1"/>
  <c r="AH596" i="1"/>
  <c r="AJ596" i="1"/>
  <c r="AL596" i="1"/>
  <c r="AW596" i="1"/>
  <c r="AK596" i="1"/>
  <c r="AV596" i="1"/>
  <c r="AN596" i="1"/>
  <c r="AY596" i="1"/>
  <c r="AX596" i="1"/>
  <c r="AS596" i="1"/>
  <c r="AU596" i="1"/>
  <c r="AT596" i="1"/>
  <c r="AR596" i="1"/>
  <c r="AQ596" i="1"/>
  <c r="AP596" i="1"/>
  <c r="AF596" i="1"/>
  <c r="AB596" i="1"/>
  <c r="AA596" i="1"/>
  <c r="X596" i="1"/>
  <c r="W596" i="1"/>
  <c r="V596" i="1"/>
  <c r="U596" i="1"/>
  <c r="T596" i="1"/>
  <c r="S596" i="1"/>
  <c r="R596" i="1"/>
  <c r="Q596" i="1"/>
  <c r="BE595" i="1"/>
  <c r="AG595" i="1"/>
  <c r="BD595" i="1"/>
  <c r="AD595" i="1"/>
  <c r="AI595" i="1"/>
  <c r="BC595" i="1"/>
  <c r="BB595" i="1"/>
  <c r="AM595" i="1"/>
  <c r="AE595" i="1"/>
  <c r="AH595" i="1"/>
  <c r="AJ595" i="1"/>
  <c r="AL595" i="1"/>
  <c r="AW595" i="1"/>
  <c r="AK595" i="1"/>
  <c r="AV595" i="1"/>
  <c r="AN595" i="1"/>
  <c r="AY595" i="1"/>
  <c r="AX595" i="1"/>
  <c r="AS595" i="1"/>
  <c r="AU595" i="1"/>
  <c r="AT595" i="1"/>
  <c r="AR595" i="1"/>
  <c r="AQ595" i="1"/>
  <c r="AP595" i="1"/>
  <c r="AF595" i="1"/>
  <c r="AB595" i="1"/>
  <c r="AA595" i="1"/>
  <c r="X595" i="1"/>
  <c r="W595" i="1"/>
  <c r="V595" i="1"/>
  <c r="U595" i="1"/>
  <c r="T595" i="1"/>
  <c r="S595" i="1"/>
  <c r="R595" i="1"/>
  <c r="Q595" i="1"/>
  <c r="BE594" i="1"/>
  <c r="AG594" i="1"/>
  <c r="BD594" i="1"/>
  <c r="AD594" i="1"/>
  <c r="AI594" i="1"/>
  <c r="BC594" i="1"/>
  <c r="BB594" i="1"/>
  <c r="AM594" i="1"/>
  <c r="AE594" i="1"/>
  <c r="AH594" i="1"/>
  <c r="AJ594" i="1"/>
  <c r="AL594" i="1"/>
  <c r="AW594" i="1"/>
  <c r="AK594" i="1"/>
  <c r="AV594" i="1"/>
  <c r="AN594" i="1"/>
  <c r="AY594" i="1"/>
  <c r="AX594" i="1"/>
  <c r="AS594" i="1"/>
  <c r="AU594" i="1"/>
  <c r="AT594" i="1"/>
  <c r="AR594" i="1"/>
  <c r="AQ594" i="1"/>
  <c r="AP594" i="1"/>
  <c r="AF594" i="1"/>
  <c r="AB594" i="1"/>
  <c r="AA594" i="1"/>
  <c r="X594" i="1"/>
  <c r="W594" i="1"/>
  <c r="V594" i="1"/>
  <c r="U594" i="1"/>
  <c r="T594" i="1"/>
  <c r="S594" i="1"/>
  <c r="R594" i="1"/>
  <c r="Q594" i="1"/>
  <c r="BE593" i="1"/>
  <c r="AG593" i="1"/>
  <c r="BD593" i="1"/>
  <c r="AD593" i="1"/>
  <c r="AI593" i="1"/>
  <c r="BC593" i="1"/>
  <c r="BB593" i="1"/>
  <c r="AM593" i="1"/>
  <c r="AE593" i="1"/>
  <c r="AH593" i="1"/>
  <c r="AJ593" i="1"/>
  <c r="AL593" i="1"/>
  <c r="AW593" i="1"/>
  <c r="AK593" i="1"/>
  <c r="AV593" i="1"/>
  <c r="AN593" i="1"/>
  <c r="AY593" i="1"/>
  <c r="AX593" i="1"/>
  <c r="AS593" i="1"/>
  <c r="AU593" i="1"/>
  <c r="AT593" i="1"/>
  <c r="AR593" i="1"/>
  <c r="AQ593" i="1"/>
  <c r="AP593" i="1"/>
  <c r="AF593" i="1"/>
  <c r="AB593" i="1"/>
  <c r="AA593" i="1"/>
  <c r="X593" i="1"/>
  <c r="W593" i="1"/>
  <c r="V593" i="1"/>
  <c r="U593" i="1"/>
  <c r="T593" i="1"/>
  <c r="S593" i="1"/>
  <c r="R593" i="1"/>
  <c r="Q593" i="1"/>
  <c r="BE592" i="1"/>
  <c r="AG592" i="1"/>
  <c r="BD592" i="1"/>
  <c r="AD592" i="1"/>
  <c r="AI592" i="1"/>
  <c r="BC592" i="1"/>
  <c r="BB592" i="1"/>
  <c r="AM592" i="1"/>
  <c r="AE592" i="1"/>
  <c r="AH592" i="1"/>
  <c r="AJ592" i="1"/>
  <c r="AL592" i="1"/>
  <c r="AW592" i="1"/>
  <c r="AK592" i="1"/>
  <c r="AV592" i="1"/>
  <c r="AN592" i="1"/>
  <c r="AY592" i="1"/>
  <c r="AX592" i="1"/>
  <c r="AS592" i="1"/>
  <c r="AU592" i="1"/>
  <c r="AT592" i="1"/>
  <c r="AR592" i="1"/>
  <c r="AQ592" i="1"/>
  <c r="AP592" i="1"/>
  <c r="AF592" i="1"/>
  <c r="AB592" i="1"/>
  <c r="AA592" i="1"/>
  <c r="X592" i="1"/>
  <c r="W592" i="1"/>
  <c r="V592" i="1"/>
  <c r="U592" i="1"/>
  <c r="T592" i="1"/>
  <c r="S592" i="1"/>
  <c r="R592" i="1"/>
  <c r="Q592" i="1"/>
  <c r="BE591" i="1"/>
  <c r="AG591" i="1"/>
  <c r="BD591" i="1"/>
  <c r="AD591" i="1"/>
  <c r="AI591" i="1"/>
  <c r="BC591" i="1"/>
  <c r="BB591" i="1"/>
  <c r="AM591" i="1"/>
  <c r="AE591" i="1"/>
  <c r="AH591" i="1"/>
  <c r="AJ591" i="1"/>
  <c r="AL591" i="1"/>
  <c r="AW591" i="1"/>
  <c r="AK591" i="1"/>
  <c r="AV591" i="1"/>
  <c r="AN591" i="1"/>
  <c r="AY591" i="1"/>
  <c r="AX591" i="1"/>
  <c r="AS591" i="1"/>
  <c r="AU591" i="1"/>
  <c r="AT591" i="1"/>
  <c r="AR591" i="1"/>
  <c r="AQ591" i="1"/>
  <c r="AP591" i="1"/>
  <c r="AF591" i="1"/>
  <c r="AB591" i="1"/>
  <c r="AA591" i="1"/>
  <c r="X591" i="1"/>
  <c r="W591" i="1"/>
  <c r="V591" i="1"/>
  <c r="U591" i="1"/>
  <c r="T591" i="1"/>
  <c r="S591" i="1"/>
  <c r="R591" i="1"/>
  <c r="Q591" i="1"/>
  <c r="BE590" i="1"/>
  <c r="AG590" i="1"/>
  <c r="BD590" i="1"/>
  <c r="AD590" i="1"/>
  <c r="AI590" i="1"/>
  <c r="BC590" i="1"/>
  <c r="BB590" i="1"/>
  <c r="AM590" i="1"/>
  <c r="AE590" i="1"/>
  <c r="AH590" i="1"/>
  <c r="AJ590" i="1"/>
  <c r="AL590" i="1"/>
  <c r="AW590" i="1"/>
  <c r="AK590" i="1"/>
  <c r="AV590" i="1"/>
  <c r="AN590" i="1"/>
  <c r="AY590" i="1"/>
  <c r="AX590" i="1"/>
  <c r="AS590" i="1"/>
  <c r="AU590" i="1"/>
  <c r="AT590" i="1"/>
  <c r="AR590" i="1"/>
  <c r="AQ590" i="1"/>
  <c r="AP590" i="1"/>
  <c r="AF590" i="1"/>
  <c r="AB590" i="1"/>
  <c r="AA590" i="1"/>
  <c r="X590" i="1"/>
  <c r="W590" i="1"/>
  <c r="V590" i="1"/>
  <c r="U590" i="1"/>
  <c r="T590" i="1"/>
  <c r="S590" i="1"/>
  <c r="R590" i="1"/>
  <c r="Q590" i="1"/>
  <c r="BE589" i="1"/>
  <c r="AG589" i="1"/>
  <c r="BD589" i="1"/>
  <c r="AD589" i="1"/>
  <c r="AI589" i="1"/>
  <c r="BC589" i="1"/>
  <c r="BB589" i="1"/>
  <c r="AM589" i="1"/>
  <c r="AE589" i="1"/>
  <c r="AH589" i="1"/>
  <c r="AJ589" i="1"/>
  <c r="AL589" i="1"/>
  <c r="AW589" i="1"/>
  <c r="AK589" i="1"/>
  <c r="AV589" i="1"/>
  <c r="AN589" i="1"/>
  <c r="AY589" i="1"/>
  <c r="AX589" i="1"/>
  <c r="AS589" i="1"/>
  <c r="AU589" i="1"/>
  <c r="AT589" i="1"/>
  <c r="AR589" i="1"/>
  <c r="AQ589" i="1"/>
  <c r="AP589" i="1"/>
  <c r="AF589" i="1"/>
  <c r="AB589" i="1"/>
  <c r="AA589" i="1"/>
  <c r="X589" i="1"/>
  <c r="W589" i="1"/>
  <c r="V589" i="1"/>
  <c r="U589" i="1"/>
  <c r="T589" i="1"/>
  <c r="S589" i="1"/>
  <c r="R589" i="1"/>
  <c r="Q589" i="1"/>
  <c r="BE588" i="1"/>
  <c r="AG588" i="1"/>
  <c r="BD588" i="1"/>
  <c r="AD588" i="1"/>
  <c r="AI588" i="1"/>
  <c r="BC588" i="1"/>
  <c r="BB588" i="1"/>
  <c r="AM588" i="1"/>
  <c r="AE588" i="1"/>
  <c r="AH588" i="1"/>
  <c r="AJ588" i="1"/>
  <c r="AL588" i="1"/>
  <c r="AW588" i="1"/>
  <c r="AK588" i="1"/>
  <c r="AV588" i="1"/>
  <c r="AN588" i="1"/>
  <c r="AY588" i="1"/>
  <c r="AX588" i="1"/>
  <c r="AS588" i="1"/>
  <c r="AU588" i="1"/>
  <c r="AT588" i="1"/>
  <c r="AR588" i="1"/>
  <c r="AQ588" i="1"/>
  <c r="AP588" i="1"/>
  <c r="AF588" i="1"/>
  <c r="AB588" i="1"/>
  <c r="AA588" i="1"/>
  <c r="X588" i="1"/>
  <c r="W588" i="1"/>
  <c r="V588" i="1"/>
  <c r="U588" i="1"/>
  <c r="T588" i="1"/>
  <c r="S588" i="1"/>
  <c r="R588" i="1"/>
  <c r="Q588" i="1"/>
  <c r="BE587" i="1"/>
  <c r="AG587" i="1"/>
  <c r="BD587" i="1"/>
  <c r="AD587" i="1"/>
  <c r="AI587" i="1"/>
  <c r="BC587" i="1"/>
  <c r="BB587" i="1"/>
  <c r="AM587" i="1"/>
  <c r="AE587" i="1"/>
  <c r="AH587" i="1"/>
  <c r="AJ587" i="1"/>
  <c r="AL587" i="1"/>
  <c r="AW587" i="1"/>
  <c r="AK587" i="1"/>
  <c r="AV587" i="1"/>
  <c r="AN587" i="1"/>
  <c r="AY587" i="1"/>
  <c r="AX587" i="1"/>
  <c r="AS587" i="1"/>
  <c r="AU587" i="1"/>
  <c r="AT587" i="1"/>
  <c r="AR587" i="1"/>
  <c r="AQ587" i="1"/>
  <c r="AP587" i="1"/>
  <c r="AF587" i="1"/>
  <c r="AB587" i="1"/>
  <c r="AA587" i="1"/>
  <c r="X587" i="1"/>
  <c r="W587" i="1"/>
  <c r="V587" i="1"/>
  <c r="U587" i="1"/>
  <c r="T587" i="1"/>
  <c r="S587" i="1"/>
  <c r="R587" i="1"/>
  <c r="Q587" i="1"/>
  <c r="BE586" i="1"/>
  <c r="AG586" i="1"/>
  <c r="BD586" i="1"/>
  <c r="AD586" i="1"/>
  <c r="AI586" i="1"/>
  <c r="BC586" i="1"/>
  <c r="BB586" i="1"/>
  <c r="AM586" i="1"/>
  <c r="AE586" i="1"/>
  <c r="AH586" i="1"/>
  <c r="AJ586" i="1"/>
  <c r="AL586" i="1"/>
  <c r="AW586" i="1"/>
  <c r="AK586" i="1"/>
  <c r="AV586" i="1"/>
  <c r="AN586" i="1"/>
  <c r="AY586" i="1"/>
  <c r="AX586" i="1"/>
  <c r="AS586" i="1"/>
  <c r="AU586" i="1"/>
  <c r="AT586" i="1"/>
  <c r="AR586" i="1"/>
  <c r="AQ586" i="1"/>
  <c r="AP586" i="1"/>
  <c r="AF586" i="1"/>
  <c r="AB586" i="1"/>
  <c r="AA586" i="1"/>
  <c r="X586" i="1"/>
  <c r="W586" i="1"/>
  <c r="V586" i="1"/>
  <c r="U586" i="1"/>
  <c r="T586" i="1"/>
  <c r="S586" i="1"/>
  <c r="R586" i="1"/>
  <c r="Q586" i="1"/>
  <c r="BE585" i="1"/>
  <c r="AG585" i="1"/>
  <c r="BD585" i="1"/>
  <c r="AD585" i="1"/>
  <c r="AI585" i="1"/>
  <c r="BC585" i="1"/>
  <c r="BB585" i="1"/>
  <c r="AM585" i="1"/>
  <c r="AE585" i="1"/>
  <c r="AH585" i="1"/>
  <c r="AJ585" i="1"/>
  <c r="AL585" i="1"/>
  <c r="AW585" i="1"/>
  <c r="AK585" i="1"/>
  <c r="AV585" i="1"/>
  <c r="AN585" i="1"/>
  <c r="AY585" i="1"/>
  <c r="AX585" i="1"/>
  <c r="AS585" i="1"/>
  <c r="AU585" i="1"/>
  <c r="AT585" i="1"/>
  <c r="AR585" i="1"/>
  <c r="AQ585" i="1"/>
  <c r="AP585" i="1"/>
  <c r="AF585" i="1"/>
  <c r="AB585" i="1"/>
  <c r="AA585" i="1"/>
  <c r="X585" i="1"/>
  <c r="W585" i="1"/>
  <c r="V585" i="1"/>
  <c r="U585" i="1"/>
  <c r="T585" i="1"/>
  <c r="S585" i="1"/>
  <c r="R585" i="1"/>
  <c r="Q585" i="1"/>
  <c r="BE584" i="1"/>
  <c r="AG584" i="1"/>
  <c r="BD584" i="1"/>
  <c r="AD584" i="1"/>
  <c r="AI584" i="1"/>
  <c r="BC584" i="1"/>
  <c r="BB584" i="1"/>
  <c r="AM584" i="1"/>
  <c r="AE584" i="1"/>
  <c r="AH584" i="1"/>
  <c r="AJ584" i="1"/>
  <c r="AL584" i="1"/>
  <c r="AW584" i="1"/>
  <c r="AK584" i="1"/>
  <c r="AV584" i="1"/>
  <c r="AN584" i="1"/>
  <c r="AY584" i="1"/>
  <c r="AX584" i="1"/>
  <c r="AS584" i="1"/>
  <c r="AU584" i="1"/>
  <c r="AT584" i="1"/>
  <c r="AR584" i="1"/>
  <c r="AQ584" i="1"/>
  <c r="AP584" i="1"/>
  <c r="AF584" i="1"/>
  <c r="AB584" i="1"/>
  <c r="AA584" i="1"/>
  <c r="X584" i="1"/>
  <c r="W584" i="1"/>
  <c r="V584" i="1"/>
  <c r="U584" i="1"/>
  <c r="T584" i="1"/>
  <c r="S584" i="1"/>
  <c r="R584" i="1"/>
  <c r="Q584" i="1"/>
  <c r="BE583" i="1"/>
  <c r="AG583" i="1"/>
  <c r="BD583" i="1"/>
  <c r="AD583" i="1"/>
  <c r="AI583" i="1"/>
  <c r="BC583" i="1"/>
  <c r="BB583" i="1"/>
  <c r="AM583" i="1"/>
  <c r="AE583" i="1"/>
  <c r="AH583" i="1"/>
  <c r="AJ583" i="1"/>
  <c r="AL583" i="1"/>
  <c r="AW583" i="1"/>
  <c r="AK583" i="1"/>
  <c r="AV583" i="1"/>
  <c r="AN583" i="1"/>
  <c r="AY583" i="1"/>
  <c r="AX583" i="1"/>
  <c r="AS583" i="1"/>
  <c r="AU583" i="1"/>
  <c r="AT583" i="1"/>
  <c r="AR583" i="1"/>
  <c r="AQ583" i="1"/>
  <c r="AP583" i="1"/>
  <c r="AF583" i="1"/>
  <c r="AB583" i="1"/>
  <c r="AA583" i="1"/>
  <c r="X583" i="1"/>
  <c r="W583" i="1"/>
  <c r="V583" i="1"/>
  <c r="U583" i="1"/>
  <c r="T583" i="1"/>
  <c r="S583" i="1"/>
  <c r="R583" i="1"/>
  <c r="Q583" i="1"/>
  <c r="BE582" i="1"/>
  <c r="AG582" i="1"/>
  <c r="BD582" i="1"/>
  <c r="AD582" i="1"/>
  <c r="AI582" i="1"/>
  <c r="BC582" i="1"/>
  <c r="BB582" i="1"/>
  <c r="AM582" i="1"/>
  <c r="AE582" i="1"/>
  <c r="AH582" i="1"/>
  <c r="AJ582" i="1"/>
  <c r="AL582" i="1"/>
  <c r="AW582" i="1"/>
  <c r="AK582" i="1"/>
  <c r="AV582" i="1"/>
  <c r="AN582" i="1"/>
  <c r="AY582" i="1"/>
  <c r="AX582" i="1"/>
  <c r="AS582" i="1"/>
  <c r="AU582" i="1"/>
  <c r="AT582" i="1"/>
  <c r="AR582" i="1"/>
  <c r="AQ582" i="1"/>
  <c r="AP582" i="1"/>
  <c r="AF582" i="1"/>
  <c r="AB582" i="1"/>
  <c r="AA582" i="1"/>
  <c r="X582" i="1"/>
  <c r="W582" i="1"/>
  <c r="V582" i="1"/>
  <c r="U582" i="1"/>
  <c r="T582" i="1"/>
  <c r="S582" i="1"/>
  <c r="R582" i="1"/>
  <c r="Q582" i="1"/>
  <c r="BE581" i="1"/>
  <c r="AG581" i="1"/>
  <c r="BD581" i="1"/>
  <c r="AD581" i="1"/>
  <c r="AI581" i="1"/>
  <c r="BC581" i="1"/>
  <c r="BB581" i="1"/>
  <c r="AM581" i="1"/>
  <c r="AE581" i="1"/>
  <c r="AH581" i="1"/>
  <c r="AJ581" i="1"/>
  <c r="AL581" i="1"/>
  <c r="AW581" i="1"/>
  <c r="AK581" i="1"/>
  <c r="AV581" i="1"/>
  <c r="AN581" i="1"/>
  <c r="AY581" i="1"/>
  <c r="AX581" i="1"/>
  <c r="AS581" i="1"/>
  <c r="AU581" i="1"/>
  <c r="AT581" i="1"/>
  <c r="AR581" i="1"/>
  <c r="AQ581" i="1"/>
  <c r="AP581" i="1"/>
  <c r="AF581" i="1"/>
  <c r="AB581" i="1"/>
  <c r="AA581" i="1"/>
  <c r="X581" i="1"/>
  <c r="W581" i="1"/>
  <c r="V581" i="1"/>
  <c r="U581" i="1"/>
  <c r="T581" i="1"/>
  <c r="S581" i="1"/>
  <c r="R581" i="1"/>
  <c r="Q581" i="1"/>
  <c r="BE580" i="1"/>
  <c r="AG580" i="1"/>
  <c r="BD580" i="1"/>
  <c r="AD580" i="1"/>
  <c r="AI580" i="1"/>
  <c r="BC580" i="1"/>
  <c r="BB580" i="1"/>
  <c r="AM580" i="1"/>
  <c r="AE580" i="1"/>
  <c r="AH580" i="1"/>
  <c r="AJ580" i="1"/>
  <c r="AL580" i="1"/>
  <c r="AW580" i="1"/>
  <c r="AK580" i="1"/>
  <c r="AV580" i="1"/>
  <c r="AN580" i="1"/>
  <c r="AY580" i="1"/>
  <c r="AX580" i="1"/>
  <c r="AS580" i="1"/>
  <c r="AU580" i="1"/>
  <c r="AT580" i="1"/>
  <c r="AR580" i="1"/>
  <c r="AQ580" i="1"/>
  <c r="AP580" i="1"/>
  <c r="AF580" i="1"/>
  <c r="AB580" i="1"/>
  <c r="AA580" i="1"/>
  <c r="X580" i="1"/>
  <c r="W580" i="1"/>
  <c r="V580" i="1"/>
  <c r="U580" i="1"/>
  <c r="T580" i="1"/>
  <c r="S580" i="1"/>
  <c r="R580" i="1"/>
  <c r="Q580" i="1"/>
  <c r="BE579" i="1"/>
  <c r="AG579" i="1"/>
  <c r="BD579" i="1"/>
  <c r="AD579" i="1"/>
  <c r="AI579" i="1"/>
  <c r="BC579" i="1"/>
  <c r="BB579" i="1"/>
  <c r="AM579" i="1"/>
  <c r="AE579" i="1"/>
  <c r="AH579" i="1"/>
  <c r="AJ579" i="1"/>
  <c r="AL579" i="1"/>
  <c r="AW579" i="1"/>
  <c r="AK579" i="1"/>
  <c r="AV579" i="1"/>
  <c r="AN579" i="1"/>
  <c r="AY579" i="1"/>
  <c r="AX579" i="1"/>
  <c r="AS579" i="1"/>
  <c r="AU579" i="1"/>
  <c r="AT579" i="1"/>
  <c r="AR579" i="1"/>
  <c r="AQ579" i="1"/>
  <c r="AP579" i="1"/>
  <c r="AF579" i="1"/>
  <c r="AB579" i="1"/>
  <c r="AA579" i="1"/>
  <c r="X579" i="1"/>
  <c r="W579" i="1"/>
  <c r="V579" i="1"/>
  <c r="U579" i="1"/>
  <c r="T579" i="1"/>
  <c r="S579" i="1"/>
  <c r="R579" i="1"/>
  <c r="Q579" i="1"/>
  <c r="BE578" i="1"/>
  <c r="AG578" i="1"/>
  <c r="BD578" i="1"/>
  <c r="AD578" i="1"/>
  <c r="AI578" i="1"/>
  <c r="BC578" i="1"/>
  <c r="BB578" i="1"/>
  <c r="AM578" i="1"/>
  <c r="AE578" i="1"/>
  <c r="AH578" i="1"/>
  <c r="AJ578" i="1"/>
  <c r="AL578" i="1"/>
  <c r="AW578" i="1"/>
  <c r="AK578" i="1"/>
  <c r="AV578" i="1"/>
  <c r="AN578" i="1"/>
  <c r="AY578" i="1"/>
  <c r="AX578" i="1"/>
  <c r="AS578" i="1"/>
  <c r="AU578" i="1"/>
  <c r="AT578" i="1"/>
  <c r="AR578" i="1"/>
  <c r="AQ578" i="1"/>
  <c r="AP578" i="1"/>
  <c r="AF578" i="1"/>
  <c r="AB578" i="1"/>
  <c r="AA578" i="1"/>
  <c r="X578" i="1"/>
  <c r="W578" i="1"/>
  <c r="V578" i="1"/>
  <c r="U578" i="1"/>
  <c r="T578" i="1"/>
  <c r="S578" i="1"/>
  <c r="R578" i="1"/>
  <c r="Q578" i="1"/>
  <c r="BE577" i="1"/>
  <c r="AG577" i="1"/>
  <c r="BD577" i="1"/>
  <c r="AD577" i="1"/>
  <c r="AI577" i="1"/>
  <c r="BC577" i="1"/>
  <c r="BB577" i="1"/>
  <c r="AM577" i="1"/>
  <c r="AE577" i="1"/>
  <c r="AH577" i="1"/>
  <c r="AJ577" i="1"/>
  <c r="AL577" i="1"/>
  <c r="AW577" i="1"/>
  <c r="AK577" i="1"/>
  <c r="AV577" i="1"/>
  <c r="AN577" i="1"/>
  <c r="AY577" i="1"/>
  <c r="AX577" i="1"/>
  <c r="AS577" i="1"/>
  <c r="AU577" i="1"/>
  <c r="AT577" i="1"/>
  <c r="AR577" i="1"/>
  <c r="AQ577" i="1"/>
  <c r="AP577" i="1"/>
  <c r="AF577" i="1"/>
  <c r="AB577" i="1"/>
  <c r="AA577" i="1"/>
  <c r="X577" i="1"/>
  <c r="W577" i="1"/>
  <c r="V577" i="1"/>
  <c r="U577" i="1"/>
  <c r="T577" i="1"/>
  <c r="S577" i="1"/>
  <c r="R577" i="1"/>
  <c r="Q577" i="1"/>
  <c r="BE576" i="1"/>
  <c r="AG576" i="1"/>
  <c r="BD576" i="1"/>
  <c r="AD576" i="1"/>
  <c r="AI576" i="1"/>
  <c r="BC576" i="1"/>
  <c r="BB576" i="1"/>
  <c r="AM576" i="1"/>
  <c r="AE576" i="1"/>
  <c r="AH576" i="1"/>
  <c r="AJ576" i="1"/>
  <c r="AL576" i="1"/>
  <c r="AW576" i="1"/>
  <c r="AK576" i="1"/>
  <c r="AV576" i="1"/>
  <c r="AN576" i="1"/>
  <c r="AY576" i="1"/>
  <c r="AX576" i="1"/>
  <c r="AS576" i="1"/>
  <c r="AU576" i="1"/>
  <c r="AT576" i="1"/>
  <c r="AR576" i="1"/>
  <c r="AQ576" i="1"/>
  <c r="AP576" i="1"/>
  <c r="AF576" i="1"/>
  <c r="AB576" i="1"/>
  <c r="AA576" i="1"/>
  <c r="X576" i="1"/>
  <c r="W576" i="1"/>
  <c r="V576" i="1"/>
  <c r="U576" i="1"/>
  <c r="T576" i="1"/>
  <c r="S576" i="1"/>
  <c r="R576" i="1"/>
  <c r="Q576" i="1"/>
  <c r="BE575" i="1"/>
  <c r="AG575" i="1"/>
  <c r="BD575" i="1"/>
  <c r="AD575" i="1"/>
  <c r="AI575" i="1"/>
  <c r="BC575" i="1"/>
  <c r="BB575" i="1"/>
  <c r="AM575" i="1"/>
  <c r="AE575" i="1"/>
  <c r="AH575" i="1"/>
  <c r="AJ575" i="1"/>
  <c r="AL575" i="1"/>
  <c r="AW575" i="1"/>
  <c r="AK575" i="1"/>
  <c r="AV575" i="1"/>
  <c r="AN575" i="1"/>
  <c r="AY575" i="1"/>
  <c r="AX575" i="1"/>
  <c r="AS575" i="1"/>
  <c r="AU575" i="1"/>
  <c r="AT575" i="1"/>
  <c r="AR575" i="1"/>
  <c r="AQ575" i="1"/>
  <c r="AP575" i="1"/>
  <c r="AF575" i="1"/>
  <c r="AB575" i="1"/>
  <c r="AA575" i="1"/>
  <c r="X575" i="1"/>
  <c r="W575" i="1"/>
  <c r="V575" i="1"/>
  <c r="U575" i="1"/>
  <c r="T575" i="1"/>
  <c r="S575" i="1"/>
  <c r="R575" i="1"/>
  <c r="Q575" i="1"/>
  <c r="BE574" i="1"/>
  <c r="AG574" i="1"/>
  <c r="BD574" i="1"/>
  <c r="AD574" i="1"/>
  <c r="AI574" i="1"/>
  <c r="BC574" i="1"/>
  <c r="BB574" i="1"/>
  <c r="AM574" i="1"/>
  <c r="AE574" i="1"/>
  <c r="AH574" i="1"/>
  <c r="AJ574" i="1"/>
  <c r="AL574" i="1"/>
  <c r="AW574" i="1"/>
  <c r="AK574" i="1"/>
  <c r="AV574" i="1"/>
  <c r="AN574" i="1"/>
  <c r="AY574" i="1"/>
  <c r="AX574" i="1"/>
  <c r="AS574" i="1"/>
  <c r="AU574" i="1"/>
  <c r="AT574" i="1"/>
  <c r="AR574" i="1"/>
  <c r="AQ574" i="1"/>
  <c r="AP574" i="1"/>
  <c r="AF574" i="1"/>
  <c r="AB574" i="1"/>
  <c r="AA574" i="1"/>
  <c r="X574" i="1"/>
  <c r="W574" i="1"/>
  <c r="V574" i="1"/>
  <c r="U574" i="1"/>
  <c r="T574" i="1"/>
  <c r="S574" i="1"/>
  <c r="R574" i="1"/>
  <c r="Q574" i="1"/>
  <c r="BE573" i="1"/>
  <c r="AG573" i="1"/>
  <c r="BD573" i="1"/>
  <c r="AD573" i="1"/>
  <c r="AI573" i="1"/>
  <c r="BC573" i="1"/>
  <c r="BB573" i="1"/>
  <c r="AM573" i="1"/>
  <c r="AE573" i="1"/>
  <c r="AH573" i="1"/>
  <c r="AJ573" i="1"/>
  <c r="AL573" i="1"/>
  <c r="AW573" i="1"/>
  <c r="AK573" i="1"/>
  <c r="AV573" i="1"/>
  <c r="AN573" i="1"/>
  <c r="AY573" i="1"/>
  <c r="AX573" i="1"/>
  <c r="AS573" i="1"/>
  <c r="AU573" i="1"/>
  <c r="AT573" i="1"/>
  <c r="AR573" i="1"/>
  <c r="AQ573" i="1"/>
  <c r="AP573" i="1"/>
  <c r="AF573" i="1"/>
  <c r="AB573" i="1"/>
  <c r="AA573" i="1"/>
  <c r="X573" i="1"/>
  <c r="W573" i="1"/>
  <c r="V573" i="1"/>
  <c r="U573" i="1"/>
  <c r="T573" i="1"/>
  <c r="S573" i="1"/>
  <c r="R573" i="1"/>
  <c r="Q573" i="1"/>
  <c r="BE572" i="1"/>
  <c r="AG572" i="1"/>
  <c r="BD572" i="1"/>
  <c r="AD572" i="1"/>
  <c r="AI572" i="1"/>
  <c r="BC572" i="1"/>
  <c r="BB572" i="1"/>
  <c r="AM572" i="1"/>
  <c r="AE572" i="1"/>
  <c r="AH572" i="1"/>
  <c r="AJ572" i="1"/>
  <c r="AL572" i="1"/>
  <c r="AW572" i="1"/>
  <c r="AK572" i="1"/>
  <c r="AV572" i="1"/>
  <c r="AN572" i="1"/>
  <c r="AY572" i="1"/>
  <c r="AX572" i="1"/>
  <c r="AS572" i="1"/>
  <c r="AU572" i="1"/>
  <c r="AT572" i="1"/>
  <c r="AR572" i="1"/>
  <c r="AQ572" i="1"/>
  <c r="AP572" i="1"/>
  <c r="AF572" i="1"/>
  <c r="AB572" i="1"/>
  <c r="AA572" i="1"/>
  <c r="X572" i="1"/>
  <c r="W572" i="1"/>
  <c r="V572" i="1"/>
  <c r="U572" i="1"/>
  <c r="T572" i="1"/>
  <c r="S572" i="1"/>
  <c r="R572" i="1"/>
  <c r="Q572" i="1"/>
  <c r="BE571" i="1"/>
  <c r="AG571" i="1"/>
  <c r="BD571" i="1"/>
  <c r="AD571" i="1"/>
  <c r="AI571" i="1"/>
  <c r="BC571" i="1"/>
  <c r="BB571" i="1"/>
  <c r="AM571" i="1"/>
  <c r="AE571" i="1"/>
  <c r="AH571" i="1"/>
  <c r="AJ571" i="1"/>
  <c r="AL571" i="1"/>
  <c r="AW571" i="1"/>
  <c r="AK571" i="1"/>
  <c r="AV571" i="1"/>
  <c r="AN571" i="1"/>
  <c r="AY571" i="1"/>
  <c r="AX571" i="1"/>
  <c r="AS571" i="1"/>
  <c r="AU571" i="1"/>
  <c r="AT571" i="1"/>
  <c r="AR571" i="1"/>
  <c r="AQ571" i="1"/>
  <c r="AP571" i="1"/>
  <c r="AF571" i="1"/>
  <c r="AB571" i="1"/>
  <c r="AA571" i="1"/>
  <c r="X571" i="1"/>
  <c r="W571" i="1"/>
  <c r="V571" i="1"/>
  <c r="U571" i="1"/>
  <c r="T571" i="1"/>
  <c r="S571" i="1"/>
  <c r="R571" i="1"/>
  <c r="Q571" i="1"/>
  <c r="BE570" i="1"/>
  <c r="AG570" i="1"/>
  <c r="BD570" i="1"/>
  <c r="AD570" i="1"/>
  <c r="AI570" i="1"/>
  <c r="BC570" i="1"/>
  <c r="BB570" i="1"/>
  <c r="AM570" i="1"/>
  <c r="AE570" i="1"/>
  <c r="AH570" i="1"/>
  <c r="AJ570" i="1"/>
  <c r="AL570" i="1"/>
  <c r="AW570" i="1"/>
  <c r="AK570" i="1"/>
  <c r="AV570" i="1"/>
  <c r="AN570" i="1"/>
  <c r="AY570" i="1"/>
  <c r="AX570" i="1"/>
  <c r="AS570" i="1"/>
  <c r="AU570" i="1"/>
  <c r="AT570" i="1"/>
  <c r="AR570" i="1"/>
  <c r="AQ570" i="1"/>
  <c r="AP570" i="1"/>
  <c r="AF570" i="1"/>
  <c r="AB570" i="1"/>
  <c r="AA570" i="1"/>
  <c r="X570" i="1"/>
  <c r="W570" i="1"/>
  <c r="V570" i="1"/>
  <c r="U570" i="1"/>
  <c r="T570" i="1"/>
  <c r="S570" i="1"/>
  <c r="R570" i="1"/>
  <c r="Q570" i="1"/>
  <c r="BE569" i="1"/>
  <c r="AG569" i="1"/>
  <c r="BD569" i="1"/>
  <c r="AD569" i="1"/>
  <c r="AI569" i="1"/>
  <c r="BC569" i="1"/>
  <c r="BB569" i="1"/>
  <c r="AM569" i="1"/>
  <c r="AE569" i="1"/>
  <c r="AH569" i="1"/>
  <c r="AJ569" i="1"/>
  <c r="AL569" i="1"/>
  <c r="AW569" i="1"/>
  <c r="AK569" i="1"/>
  <c r="AV569" i="1"/>
  <c r="AN569" i="1"/>
  <c r="AY569" i="1"/>
  <c r="AX569" i="1"/>
  <c r="AS569" i="1"/>
  <c r="AU569" i="1"/>
  <c r="AT569" i="1"/>
  <c r="AR569" i="1"/>
  <c r="AQ569" i="1"/>
  <c r="AP569" i="1"/>
  <c r="AF569" i="1"/>
  <c r="AB569" i="1"/>
  <c r="AA569" i="1"/>
  <c r="X569" i="1"/>
  <c r="W569" i="1"/>
  <c r="V569" i="1"/>
  <c r="U569" i="1"/>
  <c r="T569" i="1"/>
  <c r="S569" i="1"/>
  <c r="R569" i="1"/>
  <c r="Q569" i="1"/>
  <c r="BE568" i="1"/>
  <c r="AG568" i="1"/>
  <c r="BD568" i="1"/>
  <c r="AD568" i="1"/>
  <c r="AI568" i="1"/>
  <c r="BC568" i="1"/>
  <c r="BB568" i="1"/>
  <c r="AM568" i="1"/>
  <c r="AE568" i="1"/>
  <c r="AH568" i="1"/>
  <c r="AJ568" i="1"/>
  <c r="AL568" i="1"/>
  <c r="AW568" i="1"/>
  <c r="AK568" i="1"/>
  <c r="AV568" i="1"/>
  <c r="AN568" i="1"/>
  <c r="AY568" i="1"/>
  <c r="AX568" i="1"/>
  <c r="AS568" i="1"/>
  <c r="AU568" i="1"/>
  <c r="AT568" i="1"/>
  <c r="AR568" i="1"/>
  <c r="AQ568" i="1"/>
  <c r="AP568" i="1"/>
  <c r="AF568" i="1"/>
  <c r="AB568" i="1"/>
  <c r="AA568" i="1"/>
  <c r="X568" i="1"/>
  <c r="W568" i="1"/>
  <c r="V568" i="1"/>
  <c r="U568" i="1"/>
  <c r="T568" i="1"/>
  <c r="S568" i="1"/>
  <c r="R568" i="1"/>
  <c r="Q568" i="1"/>
  <c r="BE567" i="1"/>
  <c r="AG567" i="1"/>
  <c r="BD567" i="1"/>
  <c r="AD567" i="1"/>
  <c r="AI567" i="1"/>
  <c r="BC567" i="1"/>
  <c r="BB567" i="1"/>
  <c r="AM567" i="1"/>
  <c r="AE567" i="1"/>
  <c r="AH567" i="1"/>
  <c r="AJ567" i="1"/>
  <c r="AL567" i="1"/>
  <c r="AW567" i="1"/>
  <c r="AK567" i="1"/>
  <c r="AV567" i="1"/>
  <c r="AN567" i="1"/>
  <c r="AY567" i="1"/>
  <c r="AX567" i="1"/>
  <c r="AS567" i="1"/>
  <c r="AU567" i="1"/>
  <c r="AT567" i="1"/>
  <c r="AR567" i="1"/>
  <c r="AQ567" i="1"/>
  <c r="AP567" i="1"/>
  <c r="AF567" i="1"/>
  <c r="AB567" i="1"/>
  <c r="AA567" i="1"/>
  <c r="X567" i="1"/>
  <c r="W567" i="1"/>
  <c r="V567" i="1"/>
  <c r="U567" i="1"/>
  <c r="T567" i="1"/>
  <c r="S567" i="1"/>
  <c r="R567" i="1"/>
  <c r="Q567" i="1"/>
  <c r="BE566" i="1"/>
  <c r="AG566" i="1"/>
  <c r="BD566" i="1"/>
  <c r="AD566" i="1"/>
  <c r="AI566" i="1"/>
  <c r="BC566" i="1"/>
  <c r="BB566" i="1"/>
  <c r="AM566" i="1"/>
  <c r="AE566" i="1"/>
  <c r="AH566" i="1"/>
  <c r="AJ566" i="1"/>
  <c r="AL566" i="1"/>
  <c r="AW566" i="1"/>
  <c r="AK566" i="1"/>
  <c r="AV566" i="1"/>
  <c r="AN566" i="1"/>
  <c r="AY566" i="1"/>
  <c r="AX566" i="1"/>
  <c r="AS566" i="1"/>
  <c r="AU566" i="1"/>
  <c r="AT566" i="1"/>
  <c r="AR566" i="1"/>
  <c r="AQ566" i="1"/>
  <c r="AP566" i="1"/>
  <c r="AF566" i="1"/>
  <c r="AB566" i="1"/>
  <c r="AA566" i="1"/>
  <c r="X566" i="1"/>
  <c r="W566" i="1"/>
  <c r="V566" i="1"/>
  <c r="U566" i="1"/>
  <c r="T566" i="1"/>
  <c r="S566" i="1"/>
  <c r="R566" i="1"/>
  <c r="Q566" i="1"/>
  <c r="BE565" i="1"/>
  <c r="AG565" i="1"/>
  <c r="BD565" i="1"/>
  <c r="AD565" i="1"/>
  <c r="AI565" i="1"/>
  <c r="BC565" i="1"/>
  <c r="BB565" i="1"/>
  <c r="AM565" i="1"/>
  <c r="AE565" i="1"/>
  <c r="AH565" i="1"/>
  <c r="AJ565" i="1"/>
  <c r="AL565" i="1"/>
  <c r="AW565" i="1"/>
  <c r="AK565" i="1"/>
  <c r="AV565" i="1"/>
  <c r="AN565" i="1"/>
  <c r="AY565" i="1"/>
  <c r="AX565" i="1"/>
  <c r="AS565" i="1"/>
  <c r="AU565" i="1"/>
  <c r="AT565" i="1"/>
  <c r="AR565" i="1"/>
  <c r="AQ565" i="1"/>
  <c r="AP565" i="1"/>
  <c r="AF565" i="1"/>
  <c r="AB565" i="1"/>
  <c r="AA565" i="1"/>
  <c r="X565" i="1"/>
  <c r="W565" i="1"/>
  <c r="V565" i="1"/>
  <c r="U565" i="1"/>
  <c r="T565" i="1"/>
  <c r="S565" i="1"/>
  <c r="R565" i="1"/>
  <c r="Q565" i="1"/>
  <c r="BE564" i="1"/>
  <c r="AG564" i="1"/>
  <c r="BD564" i="1"/>
  <c r="AD564" i="1"/>
  <c r="AI564" i="1"/>
  <c r="BC564" i="1"/>
  <c r="BB564" i="1"/>
  <c r="AM564" i="1"/>
  <c r="AE564" i="1"/>
  <c r="AH564" i="1"/>
  <c r="AJ564" i="1"/>
  <c r="AL564" i="1"/>
  <c r="AW564" i="1"/>
  <c r="AK564" i="1"/>
  <c r="AV564" i="1"/>
  <c r="AN564" i="1"/>
  <c r="AY564" i="1"/>
  <c r="AX564" i="1"/>
  <c r="AS564" i="1"/>
  <c r="AU564" i="1"/>
  <c r="AT564" i="1"/>
  <c r="AR564" i="1"/>
  <c r="AQ564" i="1"/>
  <c r="AP564" i="1"/>
  <c r="AF564" i="1"/>
  <c r="AB564" i="1"/>
  <c r="AA564" i="1"/>
  <c r="X564" i="1"/>
  <c r="W564" i="1"/>
  <c r="V564" i="1"/>
  <c r="U564" i="1"/>
  <c r="T564" i="1"/>
  <c r="S564" i="1"/>
  <c r="R564" i="1"/>
  <c r="Q564" i="1"/>
  <c r="BE563" i="1"/>
  <c r="AG563" i="1"/>
  <c r="BD563" i="1"/>
  <c r="AD563" i="1"/>
  <c r="AI563" i="1"/>
  <c r="BC563" i="1"/>
  <c r="BB563" i="1"/>
  <c r="AM563" i="1"/>
  <c r="AE563" i="1"/>
  <c r="AH563" i="1"/>
  <c r="AJ563" i="1"/>
  <c r="AL563" i="1"/>
  <c r="AW563" i="1"/>
  <c r="AK563" i="1"/>
  <c r="AV563" i="1"/>
  <c r="AN563" i="1"/>
  <c r="AY563" i="1"/>
  <c r="AX563" i="1"/>
  <c r="AS563" i="1"/>
  <c r="AU563" i="1"/>
  <c r="AT563" i="1"/>
  <c r="AR563" i="1"/>
  <c r="AQ563" i="1"/>
  <c r="AP563" i="1"/>
  <c r="AF563" i="1"/>
  <c r="AB563" i="1"/>
  <c r="AA563" i="1"/>
  <c r="X563" i="1"/>
  <c r="W563" i="1"/>
  <c r="V563" i="1"/>
  <c r="U563" i="1"/>
  <c r="T563" i="1"/>
  <c r="S563" i="1"/>
  <c r="R563" i="1"/>
  <c r="Q563" i="1"/>
  <c r="BE562" i="1"/>
  <c r="AG562" i="1"/>
  <c r="BD562" i="1"/>
  <c r="AD562" i="1"/>
  <c r="AI562" i="1"/>
  <c r="BC562" i="1"/>
  <c r="BB562" i="1"/>
  <c r="AM562" i="1"/>
  <c r="AE562" i="1"/>
  <c r="AH562" i="1"/>
  <c r="AJ562" i="1"/>
  <c r="AL562" i="1"/>
  <c r="AW562" i="1"/>
  <c r="AK562" i="1"/>
  <c r="AV562" i="1"/>
  <c r="AN562" i="1"/>
  <c r="AY562" i="1"/>
  <c r="AX562" i="1"/>
  <c r="AS562" i="1"/>
  <c r="AU562" i="1"/>
  <c r="AT562" i="1"/>
  <c r="AR562" i="1"/>
  <c r="AQ562" i="1"/>
  <c r="AP562" i="1"/>
  <c r="AF562" i="1"/>
  <c r="AB562" i="1"/>
  <c r="AA562" i="1"/>
  <c r="X562" i="1"/>
  <c r="W562" i="1"/>
  <c r="V562" i="1"/>
  <c r="U562" i="1"/>
  <c r="T562" i="1"/>
  <c r="S562" i="1"/>
  <c r="R562" i="1"/>
  <c r="Q562" i="1"/>
  <c r="BE561" i="1"/>
  <c r="AG561" i="1"/>
  <c r="BD561" i="1"/>
  <c r="AD561" i="1"/>
  <c r="AI561" i="1"/>
  <c r="BC561" i="1"/>
  <c r="BB561" i="1"/>
  <c r="AM561" i="1"/>
  <c r="AE561" i="1"/>
  <c r="AH561" i="1"/>
  <c r="AJ561" i="1"/>
  <c r="AL561" i="1"/>
  <c r="AW561" i="1"/>
  <c r="AK561" i="1"/>
  <c r="AV561" i="1"/>
  <c r="AN561" i="1"/>
  <c r="AY561" i="1"/>
  <c r="AX561" i="1"/>
  <c r="AS561" i="1"/>
  <c r="AU561" i="1"/>
  <c r="AT561" i="1"/>
  <c r="AR561" i="1"/>
  <c r="AQ561" i="1"/>
  <c r="AP561" i="1"/>
  <c r="AF561" i="1"/>
  <c r="AB561" i="1"/>
  <c r="AA561" i="1"/>
  <c r="X561" i="1"/>
  <c r="W561" i="1"/>
  <c r="V561" i="1"/>
  <c r="U561" i="1"/>
  <c r="T561" i="1"/>
  <c r="S561" i="1"/>
  <c r="R561" i="1"/>
  <c r="Q561" i="1"/>
  <c r="BE560" i="1"/>
  <c r="AG560" i="1"/>
  <c r="BD560" i="1"/>
  <c r="AD560" i="1"/>
  <c r="AI560" i="1"/>
  <c r="BC560" i="1"/>
  <c r="BB560" i="1"/>
  <c r="AM560" i="1"/>
  <c r="AE560" i="1"/>
  <c r="AH560" i="1"/>
  <c r="AJ560" i="1"/>
  <c r="AL560" i="1"/>
  <c r="AW560" i="1"/>
  <c r="AK560" i="1"/>
  <c r="AV560" i="1"/>
  <c r="AN560" i="1"/>
  <c r="AY560" i="1"/>
  <c r="AX560" i="1"/>
  <c r="AS560" i="1"/>
  <c r="AU560" i="1"/>
  <c r="AT560" i="1"/>
  <c r="AR560" i="1"/>
  <c r="AQ560" i="1"/>
  <c r="AP560" i="1"/>
  <c r="AF560" i="1"/>
  <c r="AB560" i="1"/>
  <c r="AA560" i="1"/>
  <c r="X560" i="1"/>
  <c r="W560" i="1"/>
  <c r="V560" i="1"/>
  <c r="U560" i="1"/>
  <c r="T560" i="1"/>
  <c r="S560" i="1"/>
  <c r="R560" i="1"/>
  <c r="Q560" i="1"/>
  <c r="BE559" i="1"/>
  <c r="AG559" i="1"/>
  <c r="BD559" i="1"/>
  <c r="AD559" i="1"/>
  <c r="AI559" i="1"/>
  <c r="BC559" i="1"/>
  <c r="BB559" i="1"/>
  <c r="AM559" i="1"/>
  <c r="AE559" i="1"/>
  <c r="AH559" i="1"/>
  <c r="AJ559" i="1"/>
  <c r="AL559" i="1"/>
  <c r="AW559" i="1"/>
  <c r="AK559" i="1"/>
  <c r="AV559" i="1"/>
  <c r="AN559" i="1"/>
  <c r="AY559" i="1"/>
  <c r="AX559" i="1"/>
  <c r="AS559" i="1"/>
  <c r="AU559" i="1"/>
  <c r="AT559" i="1"/>
  <c r="AR559" i="1"/>
  <c r="AQ559" i="1"/>
  <c r="AP559" i="1"/>
  <c r="AF559" i="1"/>
  <c r="AB559" i="1"/>
  <c r="AA559" i="1"/>
  <c r="X559" i="1"/>
  <c r="W559" i="1"/>
  <c r="V559" i="1"/>
  <c r="U559" i="1"/>
  <c r="T559" i="1"/>
  <c r="S559" i="1"/>
  <c r="R559" i="1"/>
  <c r="Q559" i="1"/>
  <c r="BE558" i="1"/>
  <c r="AG558" i="1"/>
  <c r="BD558" i="1"/>
  <c r="AD558" i="1"/>
  <c r="AI558" i="1"/>
  <c r="BC558" i="1"/>
  <c r="BB558" i="1"/>
  <c r="AM558" i="1"/>
  <c r="AE558" i="1"/>
  <c r="AH558" i="1"/>
  <c r="AJ558" i="1"/>
  <c r="AL558" i="1"/>
  <c r="AW558" i="1"/>
  <c r="AK558" i="1"/>
  <c r="AV558" i="1"/>
  <c r="AN558" i="1"/>
  <c r="AY558" i="1"/>
  <c r="AX558" i="1"/>
  <c r="AS558" i="1"/>
  <c r="AU558" i="1"/>
  <c r="AT558" i="1"/>
  <c r="AR558" i="1"/>
  <c r="AQ558" i="1"/>
  <c r="AP558" i="1"/>
  <c r="AF558" i="1"/>
  <c r="AB558" i="1"/>
  <c r="AA558" i="1"/>
  <c r="X558" i="1"/>
  <c r="W558" i="1"/>
  <c r="V558" i="1"/>
  <c r="U558" i="1"/>
  <c r="T558" i="1"/>
  <c r="S558" i="1"/>
  <c r="R558" i="1"/>
  <c r="Q558" i="1"/>
  <c r="BE557" i="1"/>
  <c r="AG557" i="1"/>
  <c r="BD557" i="1"/>
  <c r="AD557" i="1"/>
  <c r="AI557" i="1"/>
  <c r="BC557" i="1"/>
  <c r="BB557" i="1"/>
  <c r="AM557" i="1"/>
  <c r="AE557" i="1"/>
  <c r="AH557" i="1"/>
  <c r="AJ557" i="1"/>
  <c r="AL557" i="1"/>
  <c r="AW557" i="1"/>
  <c r="AK557" i="1"/>
  <c r="AV557" i="1"/>
  <c r="AN557" i="1"/>
  <c r="AY557" i="1"/>
  <c r="AX557" i="1"/>
  <c r="AS557" i="1"/>
  <c r="AU557" i="1"/>
  <c r="AT557" i="1"/>
  <c r="AR557" i="1"/>
  <c r="AQ557" i="1"/>
  <c r="AP557" i="1"/>
  <c r="AF557" i="1"/>
  <c r="AB557" i="1"/>
  <c r="AA557" i="1"/>
  <c r="X557" i="1"/>
  <c r="W557" i="1"/>
  <c r="V557" i="1"/>
  <c r="U557" i="1"/>
  <c r="T557" i="1"/>
  <c r="S557" i="1"/>
  <c r="R557" i="1"/>
  <c r="Q557" i="1"/>
  <c r="BE556" i="1"/>
  <c r="AG556" i="1"/>
  <c r="BD556" i="1"/>
  <c r="AD556" i="1"/>
  <c r="AI556" i="1"/>
  <c r="BC556" i="1"/>
  <c r="BB556" i="1"/>
  <c r="AM556" i="1"/>
  <c r="AE556" i="1"/>
  <c r="AH556" i="1"/>
  <c r="AJ556" i="1"/>
  <c r="AL556" i="1"/>
  <c r="AW556" i="1"/>
  <c r="AK556" i="1"/>
  <c r="AV556" i="1"/>
  <c r="AN556" i="1"/>
  <c r="AY556" i="1"/>
  <c r="AX556" i="1"/>
  <c r="AS556" i="1"/>
  <c r="AU556" i="1"/>
  <c r="AT556" i="1"/>
  <c r="AR556" i="1"/>
  <c r="AQ556" i="1"/>
  <c r="AP556" i="1"/>
  <c r="AF556" i="1"/>
  <c r="AB556" i="1"/>
  <c r="AA556" i="1"/>
  <c r="X556" i="1"/>
  <c r="W556" i="1"/>
  <c r="V556" i="1"/>
  <c r="U556" i="1"/>
  <c r="T556" i="1"/>
  <c r="S556" i="1"/>
  <c r="R556" i="1"/>
  <c r="Q556" i="1"/>
  <c r="BE555" i="1"/>
  <c r="AG555" i="1"/>
  <c r="BD555" i="1"/>
  <c r="AD555" i="1"/>
  <c r="AI555" i="1"/>
  <c r="BC555" i="1"/>
  <c r="BB555" i="1"/>
  <c r="AM555" i="1"/>
  <c r="AE555" i="1"/>
  <c r="AH555" i="1"/>
  <c r="AJ555" i="1"/>
  <c r="AL555" i="1"/>
  <c r="AW555" i="1"/>
  <c r="AK555" i="1"/>
  <c r="AV555" i="1"/>
  <c r="AN555" i="1"/>
  <c r="AY555" i="1"/>
  <c r="AX555" i="1"/>
  <c r="AS555" i="1"/>
  <c r="AU555" i="1"/>
  <c r="AT555" i="1"/>
  <c r="AR555" i="1"/>
  <c r="AQ555" i="1"/>
  <c r="AP555" i="1"/>
  <c r="AF555" i="1"/>
  <c r="AB555" i="1"/>
  <c r="AA555" i="1"/>
  <c r="X555" i="1"/>
  <c r="W555" i="1"/>
  <c r="V555" i="1"/>
  <c r="U555" i="1"/>
  <c r="T555" i="1"/>
  <c r="S555" i="1"/>
  <c r="R555" i="1"/>
  <c r="Q555" i="1"/>
  <c r="BE554" i="1"/>
  <c r="AG554" i="1"/>
  <c r="BD554" i="1"/>
  <c r="AD554" i="1"/>
  <c r="AI554" i="1"/>
  <c r="BC554" i="1"/>
  <c r="BB554" i="1"/>
  <c r="AM554" i="1"/>
  <c r="AE554" i="1"/>
  <c r="AH554" i="1"/>
  <c r="AJ554" i="1"/>
  <c r="AL554" i="1"/>
  <c r="AW554" i="1"/>
  <c r="AK554" i="1"/>
  <c r="AV554" i="1"/>
  <c r="AN554" i="1"/>
  <c r="AY554" i="1"/>
  <c r="AX554" i="1"/>
  <c r="AS554" i="1"/>
  <c r="AU554" i="1"/>
  <c r="AT554" i="1"/>
  <c r="AR554" i="1"/>
  <c r="AQ554" i="1"/>
  <c r="AP554" i="1"/>
  <c r="AF554" i="1"/>
  <c r="AB554" i="1"/>
  <c r="AA554" i="1"/>
  <c r="X554" i="1"/>
  <c r="W554" i="1"/>
  <c r="V554" i="1"/>
  <c r="U554" i="1"/>
  <c r="T554" i="1"/>
  <c r="S554" i="1"/>
  <c r="R554" i="1"/>
  <c r="Q554" i="1"/>
  <c r="BE553" i="1"/>
  <c r="AG553" i="1"/>
  <c r="BD553" i="1"/>
  <c r="AD553" i="1"/>
  <c r="AI553" i="1"/>
  <c r="BC553" i="1"/>
  <c r="BB553" i="1"/>
  <c r="AM553" i="1"/>
  <c r="AE553" i="1"/>
  <c r="AH553" i="1"/>
  <c r="AJ553" i="1"/>
  <c r="AL553" i="1"/>
  <c r="AW553" i="1"/>
  <c r="AK553" i="1"/>
  <c r="AV553" i="1"/>
  <c r="AN553" i="1"/>
  <c r="AY553" i="1"/>
  <c r="AX553" i="1"/>
  <c r="AS553" i="1"/>
  <c r="AU553" i="1"/>
  <c r="AT553" i="1"/>
  <c r="AR553" i="1"/>
  <c r="AQ553" i="1"/>
  <c r="AP553" i="1"/>
  <c r="AF553" i="1"/>
  <c r="AB553" i="1"/>
  <c r="AA553" i="1"/>
  <c r="X553" i="1"/>
  <c r="W553" i="1"/>
  <c r="V553" i="1"/>
  <c r="U553" i="1"/>
  <c r="T553" i="1"/>
  <c r="S553" i="1"/>
  <c r="R553" i="1"/>
  <c r="Q553" i="1"/>
  <c r="BE552" i="1"/>
  <c r="AG552" i="1"/>
  <c r="BD552" i="1"/>
  <c r="AD552" i="1"/>
  <c r="AI552" i="1"/>
  <c r="BC552" i="1"/>
  <c r="BB552" i="1"/>
  <c r="AM552" i="1"/>
  <c r="AE552" i="1"/>
  <c r="AH552" i="1"/>
  <c r="AJ552" i="1"/>
  <c r="AL552" i="1"/>
  <c r="AW552" i="1"/>
  <c r="AK552" i="1"/>
  <c r="AV552" i="1"/>
  <c r="AN552" i="1"/>
  <c r="AY552" i="1"/>
  <c r="AX552" i="1"/>
  <c r="AS552" i="1"/>
  <c r="AU552" i="1"/>
  <c r="AT552" i="1"/>
  <c r="AR552" i="1"/>
  <c r="AQ552" i="1"/>
  <c r="AP552" i="1"/>
  <c r="AF552" i="1"/>
  <c r="AB552" i="1"/>
  <c r="AA552" i="1"/>
  <c r="X552" i="1"/>
  <c r="W552" i="1"/>
  <c r="V552" i="1"/>
  <c r="U552" i="1"/>
  <c r="T552" i="1"/>
  <c r="S552" i="1"/>
  <c r="R552" i="1"/>
  <c r="Q552" i="1"/>
  <c r="BE551" i="1"/>
  <c r="AG551" i="1"/>
  <c r="BD551" i="1"/>
  <c r="AD551" i="1"/>
  <c r="AI551" i="1"/>
  <c r="BC551" i="1"/>
  <c r="BB551" i="1"/>
  <c r="AM551" i="1"/>
  <c r="AE551" i="1"/>
  <c r="AH551" i="1"/>
  <c r="AJ551" i="1"/>
  <c r="AL551" i="1"/>
  <c r="AW551" i="1"/>
  <c r="AK551" i="1"/>
  <c r="AV551" i="1"/>
  <c r="AN551" i="1"/>
  <c r="AY551" i="1"/>
  <c r="AX551" i="1"/>
  <c r="AS551" i="1"/>
  <c r="AU551" i="1"/>
  <c r="AT551" i="1"/>
  <c r="AR551" i="1"/>
  <c r="AQ551" i="1"/>
  <c r="AP551" i="1"/>
  <c r="AF551" i="1"/>
  <c r="AB551" i="1"/>
  <c r="AA551" i="1"/>
  <c r="X551" i="1"/>
  <c r="W551" i="1"/>
  <c r="V551" i="1"/>
  <c r="U551" i="1"/>
  <c r="T551" i="1"/>
  <c r="S551" i="1"/>
  <c r="R551" i="1"/>
  <c r="Q551" i="1"/>
  <c r="BE550" i="1"/>
  <c r="AG550" i="1"/>
  <c r="BD550" i="1"/>
  <c r="AD550" i="1"/>
  <c r="AI550" i="1"/>
  <c r="BC550" i="1"/>
  <c r="BB550" i="1"/>
  <c r="AM550" i="1"/>
  <c r="AE550" i="1"/>
  <c r="AH550" i="1"/>
  <c r="AJ550" i="1"/>
  <c r="AL550" i="1"/>
  <c r="AW550" i="1"/>
  <c r="AK550" i="1"/>
  <c r="AV550" i="1"/>
  <c r="AN550" i="1"/>
  <c r="AY550" i="1"/>
  <c r="AX550" i="1"/>
  <c r="AS550" i="1"/>
  <c r="AU550" i="1"/>
  <c r="AT550" i="1"/>
  <c r="AR550" i="1"/>
  <c r="AQ550" i="1"/>
  <c r="AP550" i="1"/>
  <c r="AF550" i="1"/>
  <c r="AB550" i="1"/>
  <c r="AA550" i="1"/>
  <c r="X550" i="1"/>
  <c r="W550" i="1"/>
  <c r="V550" i="1"/>
  <c r="U550" i="1"/>
  <c r="T550" i="1"/>
  <c r="S550" i="1"/>
  <c r="R550" i="1"/>
  <c r="Q550" i="1"/>
  <c r="BE549" i="1"/>
  <c r="AG549" i="1"/>
  <c r="BD549" i="1"/>
  <c r="AD549" i="1"/>
  <c r="AI549" i="1"/>
  <c r="BC549" i="1"/>
  <c r="BB549" i="1"/>
  <c r="AM549" i="1"/>
  <c r="AE549" i="1"/>
  <c r="AH549" i="1"/>
  <c r="AJ549" i="1"/>
  <c r="AL549" i="1"/>
  <c r="AW549" i="1"/>
  <c r="AK549" i="1"/>
  <c r="AV549" i="1"/>
  <c r="AN549" i="1"/>
  <c r="AY549" i="1"/>
  <c r="AX549" i="1"/>
  <c r="AS549" i="1"/>
  <c r="AU549" i="1"/>
  <c r="AT549" i="1"/>
  <c r="AR549" i="1"/>
  <c r="AQ549" i="1"/>
  <c r="AP549" i="1"/>
  <c r="AF549" i="1"/>
  <c r="AB549" i="1"/>
  <c r="AA549" i="1"/>
  <c r="X549" i="1"/>
  <c r="W549" i="1"/>
  <c r="V549" i="1"/>
  <c r="U549" i="1"/>
  <c r="T549" i="1"/>
  <c r="S549" i="1"/>
  <c r="R549" i="1"/>
  <c r="Q549" i="1"/>
  <c r="BE548" i="1"/>
  <c r="AG548" i="1"/>
  <c r="BD548" i="1"/>
  <c r="AD548" i="1"/>
  <c r="AI548" i="1"/>
  <c r="BC548" i="1"/>
  <c r="BB548" i="1"/>
  <c r="AM548" i="1"/>
  <c r="AE548" i="1"/>
  <c r="AH548" i="1"/>
  <c r="AJ548" i="1"/>
  <c r="AL548" i="1"/>
  <c r="AW548" i="1"/>
  <c r="AK548" i="1"/>
  <c r="AV548" i="1"/>
  <c r="AN548" i="1"/>
  <c r="AY548" i="1"/>
  <c r="AX548" i="1"/>
  <c r="AS548" i="1"/>
  <c r="AU548" i="1"/>
  <c r="AT548" i="1"/>
  <c r="AR548" i="1"/>
  <c r="AQ548" i="1"/>
  <c r="AP548" i="1"/>
  <c r="AF548" i="1"/>
  <c r="AB548" i="1"/>
  <c r="AA548" i="1"/>
  <c r="X548" i="1"/>
  <c r="W548" i="1"/>
  <c r="V548" i="1"/>
  <c r="U548" i="1"/>
  <c r="T548" i="1"/>
  <c r="S548" i="1"/>
  <c r="R548" i="1"/>
  <c r="Q548" i="1"/>
  <c r="BE547" i="1"/>
  <c r="AG547" i="1"/>
  <c r="BD547" i="1"/>
  <c r="AD547" i="1"/>
  <c r="AI547" i="1"/>
  <c r="BC547" i="1"/>
  <c r="BB547" i="1"/>
  <c r="AM547" i="1"/>
  <c r="AE547" i="1"/>
  <c r="AH547" i="1"/>
  <c r="AJ547" i="1"/>
  <c r="AL547" i="1"/>
  <c r="AW547" i="1"/>
  <c r="AK547" i="1"/>
  <c r="AV547" i="1"/>
  <c r="AN547" i="1"/>
  <c r="AY547" i="1"/>
  <c r="AX547" i="1"/>
  <c r="AS547" i="1"/>
  <c r="AU547" i="1"/>
  <c r="AT547" i="1"/>
  <c r="AR547" i="1"/>
  <c r="AQ547" i="1"/>
  <c r="AP547" i="1"/>
  <c r="AF547" i="1"/>
  <c r="AB547" i="1"/>
  <c r="AA547" i="1"/>
  <c r="X547" i="1"/>
  <c r="W547" i="1"/>
  <c r="V547" i="1"/>
  <c r="U547" i="1"/>
  <c r="T547" i="1"/>
  <c r="S547" i="1"/>
  <c r="R547" i="1"/>
  <c r="Q547" i="1"/>
  <c r="BE546" i="1"/>
  <c r="AG546" i="1"/>
  <c r="BD546" i="1"/>
  <c r="AD546" i="1"/>
  <c r="AI546" i="1"/>
  <c r="BC546" i="1"/>
  <c r="BB546" i="1"/>
  <c r="AM546" i="1"/>
  <c r="AE546" i="1"/>
  <c r="AH546" i="1"/>
  <c r="AJ546" i="1"/>
  <c r="AL546" i="1"/>
  <c r="AW546" i="1"/>
  <c r="AK546" i="1"/>
  <c r="AV546" i="1"/>
  <c r="AN546" i="1"/>
  <c r="AY546" i="1"/>
  <c r="AX546" i="1"/>
  <c r="AS546" i="1"/>
  <c r="AU546" i="1"/>
  <c r="AT546" i="1"/>
  <c r="AR546" i="1"/>
  <c r="AQ546" i="1"/>
  <c r="AP546" i="1"/>
  <c r="AF546" i="1"/>
  <c r="AB546" i="1"/>
  <c r="AA546" i="1"/>
  <c r="X546" i="1"/>
  <c r="W546" i="1"/>
  <c r="V546" i="1"/>
  <c r="U546" i="1"/>
  <c r="T546" i="1"/>
  <c r="S546" i="1"/>
  <c r="R546" i="1"/>
  <c r="Q546" i="1"/>
  <c r="BE545" i="1"/>
  <c r="AG545" i="1"/>
  <c r="BD545" i="1"/>
  <c r="AD545" i="1"/>
  <c r="AI545" i="1"/>
  <c r="BC545" i="1"/>
  <c r="BB545" i="1"/>
  <c r="AM545" i="1"/>
  <c r="AE545" i="1"/>
  <c r="AH545" i="1"/>
  <c r="AJ545" i="1"/>
  <c r="AL545" i="1"/>
  <c r="AW545" i="1"/>
  <c r="AK545" i="1"/>
  <c r="AV545" i="1"/>
  <c r="AN545" i="1"/>
  <c r="AY545" i="1"/>
  <c r="AX545" i="1"/>
  <c r="AS545" i="1"/>
  <c r="AU545" i="1"/>
  <c r="AT545" i="1"/>
  <c r="AR545" i="1"/>
  <c r="AQ545" i="1"/>
  <c r="AP545" i="1"/>
  <c r="AF545" i="1"/>
  <c r="AB545" i="1"/>
  <c r="AA545" i="1"/>
  <c r="X545" i="1"/>
  <c r="W545" i="1"/>
  <c r="V545" i="1"/>
  <c r="U545" i="1"/>
  <c r="T545" i="1"/>
  <c r="S545" i="1"/>
  <c r="R545" i="1"/>
  <c r="Q545" i="1"/>
  <c r="BE544" i="1"/>
  <c r="AG544" i="1"/>
  <c r="BD544" i="1"/>
  <c r="AD544" i="1"/>
  <c r="AI544" i="1"/>
  <c r="BC544" i="1"/>
  <c r="BB544" i="1"/>
  <c r="AM544" i="1"/>
  <c r="AE544" i="1"/>
  <c r="AH544" i="1"/>
  <c r="AJ544" i="1"/>
  <c r="AL544" i="1"/>
  <c r="AW544" i="1"/>
  <c r="AK544" i="1"/>
  <c r="AV544" i="1"/>
  <c r="AN544" i="1"/>
  <c r="AY544" i="1"/>
  <c r="AX544" i="1"/>
  <c r="AS544" i="1"/>
  <c r="AU544" i="1"/>
  <c r="AT544" i="1"/>
  <c r="AR544" i="1"/>
  <c r="AQ544" i="1"/>
  <c r="AP544" i="1"/>
  <c r="AF544" i="1"/>
  <c r="AB544" i="1"/>
  <c r="AA544" i="1"/>
  <c r="X544" i="1"/>
  <c r="W544" i="1"/>
  <c r="V544" i="1"/>
  <c r="U544" i="1"/>
  <c r="T544" i="1"/>
  <c r="S544" i="1"/>
  <c r="R544" i="1"/>
  <c r="Q544" i="1"/>
  <c r="BE543" i="1"/>
  <c r="AG543" i="1"/>
  <c r="BD543" i="1"/>
  <c r="AD543" i="1"/>
  <c r="AI543" i="1"/>
  <c r="BC543" i="1"/>
  <c r="BB543" i="1"/>
  <c r="AM543" i="1"/>
  <c r="AE543" i="1"/>
  <c r="AH543" i="1"/>
  <c r="AJ543" i="1"/>
  <c r="AL543" i="1"/>
  <c r="AW543" i="1"/>
  <c r="AK543" i="1"/>
  <c r="AV543" i="1"/>
  <c r="AN543" i="1"/>
  <c r="AY543" i="1"/>
  <c r="AX543" i="1"/>
  <c r="AS543" i="1"/>
  <c r="AU543" i="1"/>
  <c r="AT543" i="1"/>
  <c r="AR543" i="1"/>
  <c r="AQ543" i="1"/>
  <c r="AP543" i="1"/>
  <c r="AF543" i="1"/>
  <c r="AB543" i="1"/>
  <c r="AA543" i="1"/>
  <c r="X543" i="1"/>
  <c r="W543" i="1"/>
  <c r="V543" i="1"/>
  <c r="U543" i="1"/>
  <c r="T543" i="1"/>
  <c r="S543" i="1"/>
  <c r="R543" i="1"/>
  <c r="Q543" i="1"/>
  <c r="BE542" i="1"/>
  <c r="AG542" i="1"/>
  <c r="BD542" i="1"/>
  <c r="AD542" i="1"/>
  <c r="AI542" i="1"/>
  <c r="BC542" i="1"/>
  <c r="BB542" i="1"/>
  <c r="AM542" i="1"/>
  <c r="AE542" i="1"/>
  <c r="AH542" i="1"/>
  <c r="AJ542" i="1"/>
  <c r="AL542" i="1"/>
  <c r="AW542" i="1"/>
  <c r="AK542" i="1"/>
  <c r="AV542" i="1"/>
  <c r="AN542" i="1"/>
  <c r="AY542" i="1"/>
  <c r="AX542" i="1"/>
  <c r="AS542" i="1"/>
  <c r="AU542" i="1"/>
  <c r="AT542" i="1"/>
  <c r="AR542" i="1"/>
  <c r="AQ542" i="1"/>
  <c r="AP542" i="1"/>
  <c r="AF542" i="1"/>
  <c r="AB542" i="1"/>
  <c r="AA542" i="1"/>
  <c r="X542" i="1"/>
  <c r="W542" i="1"/>
  <c r="V542" i="1"/>
  <c r="U542" i="1"/>
  <c r="T542" i="1"/>
  <c r="S542" i="1"/>
  <c r="R542" i="1"/>
  <c r="Q542" i="1"/>
  <c r="BE541" i="1"/>
  <c r="AG541" i="1"/>
  <c r="BD541" i="1"/>
  <c r="AD541" i="1"/>
  <c r="AI541" i="1"/>
  <c r="BC541" i="1"/>
  <c r="BB541" i="1"/>
  <c r="AM541" i="1"/>
  <c r="AE541" i="1"/>
  <c r="AH541" i="1"/>
  <c r="AJ541" i="1"/>
  <c r="AL541" i="1"/>
  <c r="AW541" i="1"/>
  <c r="AK541" i="1"/>
  <c r="AV541" i="1"/>
  <c r="AN541" i="1"/>
  <c r="AY541" i="1"/>
  <c r="AX541" i="1"/>
  <c r="AS541" i="1"/>
  <c r="AU541" i="1"/>
  <c r="AT541" i="1"/>
  <c r="AR541" i="1"/>
  <c r="AQ541" i="1"/>
  <c r="AP541" i="1"/>
  <c r="AF541" i="1"/>
  <c r="AB541" i="1"/>
  <c r="AA541" i="1"/>
  <c r="X541" i="1"/>
  <c r="W541" i="1"/>
  <c r="V541" i="1"/>
  <c r="U541" i="1"/>
  <c r="T541" i="1"/>
  <c r="S541" i="1"/>
  <c r="R541" i="1"/>
  <c r="Q541" i="1"/>
  <c r="BE540" i="1"/>
  <c r="AG540" i="1"/>
  <c r="BD540" i="1"/>
  <c r="AD540" i="1"/>
  <c r="AI540" i="1"/>
  <c r="BC540" i="1"/>
  <c r="BB540" i="1"/>
  <c r="AM540" i="1"/>
  <c r="AE540" i="1"/>
  <c r="AH540" i="1"/>
  <c r="AJ540" i="1"/>
  <c r="AL540" i="1"/>
  <c r="AW540" i="1"/>
  <c r="AK540" i="1"/>
  <c r="AV540" i="1"/>
  <c r="AN540" i="1"/>
  <c r="AY540" i="1"/>
  <c r="AX540" i="1"/>
  <c r="AS540" i="1"/>
  <c r="AU540" i="1"/>
  <c r="AT540" i="1"/>
  <c r="AR540" i="1"/>
  <c r="AQ540" i="1"/>
  <c r="AP540" i="1"/>
  <c r="AF540" i="1"/>
  <c r="AB540" i="1"/>
  <c r="AA540" i="1"/>
  <c r="X540" i="1"/>
  <c r="W540" i="1"/>
  <c r="V540" i="1"/>
  <c r="U540" i="1"/>
  <c r="T540" i="1"/>
  <c r="S540" i="1"/>
  <c r="R540" i="1"/>
  <c r="Q540" i="1"/>
  <c r="BE539" i="1"/>
  <c r="AG539" i="1"/>
  <c r="BD539" i="1"/>
  <c r="AD539" i="1"/>
  <c r="AI539" i="1"/>
  <c r="BC539" i="1"/>
  <c r="BB539" i="1"/>
  <c r="AM539" i="1"/>
  <c r="AE539" i="1"/>
  <c r="AH539" i="1"/>
  <c r="AJ539" i="1"/>
  <c r="AL539" i="1"/>
  <c r="AW539" i="1"/>
  <c r="AK539" i="1"/>
  <c r="AV539" i="1"/>
  <c r="AN539" i="1"/>
  <c r="AY539" i="1"/>
  <c r="AX539" i="1"/>
  <c r="AS539" i="1"/>
  <c r="AU539" i="1"/>
  <c r="AT539" i="1"/>
  <c r="AR539" i="1"/>
  <c r="AQ539" i="1"/>
  <c r="AP539" i="1"/>
  <c r="AF539" i="1"/>
  <c r="AB539" i="1"/>
  <c r="AA539" i="1"/>
  <c r="X539" i="1"/>
  <c r="W539" i="1"/>
  <c r="V539" i="1"/>
  <c r="U539" i="1"/>
  <c r="T539" i="1"/>
  <c r="S539" i="1"/>
  <c r="R539" i="1"/>
  <c r="Q539" i="1"/>
  <c r="BE538" i="1"/>
  <c r="AG538" i="1"/>
  <c r="BD538" i="1"/>
  <c r="AD538" i="1"/>
  <c r="AI538" i="1"/>
  <c r="BC538" i="1"/>
  <c r="BB538" i="1"/>
  <c r="AM538" i="1"/>
  <c r="AE538" i="1"/>
  <c r="AH538" i="1"/>
  <c r="AJ538" i="1"/>
  <c r="AL538" i="1"/>
  <c r="AW538" i="1"/>
  <c r="AK538" i="1"/>
  <c r="AV538" i="1"/>
  <c r="AN538" i="1"/>
  <c r="AY538" i="1"/>
  <c r="AX538" i="1"/>
  <c r="AS538" i="1"/>
  <c r="AU538" i="1"/>
  <c r="AT538" i="1"/>
  <c r="AR538" i="1"/>
  <c r="AQ538" i="1"/>
  <c r="AP538" i="1"/>
  <c r="AF538" i="1"/>
  <c r="AB538" i="1"/>
  <c r="AA538" i="1"/>
  <c r="X538" i="1"/>
  <c r="W538" i="1"/>
  <c r="V538" i="1"/>
  <c r="U538" i="1"/>
  <c r="T538" i="1"/>
  <c r="S538" i="1"/>
  <c r="R538" i="1"/>
  <c r="Q538" i="1"/>
  <c r="BE537" i="1"/>
  <c r="AG537" i="1"/>
  <c r="BD537" i="1"/>
  <c r="AD537" i="1"/>
  <c r="AI537" i="1"/>
  <c r="BC537" i="1"/>
  <c r="BB537" i="1"/>
  <c r="AM537" i="1"/>
  <c r="AE537" i="1"/>
  <c r="AH537" i="1"/>
  <c r="AJ537" i="1"/>
  <c r="AL537" i="1"/>
  <c r="AW537" i="1"/>
  <c r="AK537" i="1"/>
  <c r="AV537" i="1"/>
  <c r="AN537" i="1"/>
  <c r="AY537" i="1"/>
  <c r="AX537" i="1"/>
  <c r="AS537" i="1"/>
  <c r="AU537" i="1"/>
  <c r="AT537" i="1"/>
  <c r="AR537" i="1"/>
  <c r="AQ537" i="1"/>
  <c r="AP537" i="1"/>
  <c r="AF537" i="1"/>
  <c r="AB537" i="1"/>
  <c r="AA537" i="1"/>
  <c r="X537" i="1"/>
  <c r="W537" i="1"/>
  <c r="V537" i="1"/>
  <c r="U537" i="1"/>
  <c r="T537" i="1"/>
  <c r="S537" i="1"/>
  <c r="R537" i="1"/>
  <c r="Q537" i="1"/>
  <c r="BE536" i="1"/>
  <c r="AG536" i="1"/>
  <c r="BD536" i="1"/>
  <c r="AD536" i="1"/>
  <c r="AI536" i="1"/>
  <c r="BC536" i="1"/>
  <c r="BB536" i="1"/>
  <c r="AM536" i="1"/>
  <c r="AE536" i="1"/>
  <c r="AH536" i="1"/>
  <c r="AJ536" i="1"/>
  <c r="AL536" i="1"/>
  <c r="AW536" i="1"/>
  <c r="AK536" i="1"/>
  <c r="AV536" i="1"/>
  <c r="AN536" i="1"/>
  <c r="AY536" i="1"/>
  <c r="AX536" i="1"/>
  <c r="AS536" i="1"/>
  <c r="AU536" i="1"/>
  <c r="AT536" i="1"/>
  <c r="AR536" i="1"/>
  <c r="AQ536" i="1"/>
  <c r="AP536" i="1"/>
  <c r="AF536" i="1"/>
  <c r="AB536" i="1"/>
  <c r="AA536" i="1"/>
  <c r="X536" i="1"/>
  <c r="W536" i="1"/>
  <c r="V536" i="1"/>
  <c r="U536" i="1"/>
  <c r="T536" i="1"/>
  <c r="S536" i="1"/>
  <c r="R536" i="1"/>
  <c r="Q536" i="1"/>
  <c r="BE535" i="1"/>
  <c r="AG535" i="1"/>
  <c r="BD535" i="1"/>
  <c r="AD535" i="1"/>
  <c r="AI535" i="1"/>
  <c r="BC535" i="1"/>
  <c r="BB535" i="1"/>
  <c r="AM535" i="1"/>
  <c r="AE535" i="1"/>
  <c r="AH535" i="1"/>
  <c r="AJ535" i="1"/>
  <c r="AL535" i="1"/>
  <c r="AW535" i="1"/>
  <c r="AK535" i="1"/>
  <c r="AV535" i="1"/>
  <c r="AN535" i="1"/>
  <c r="AY535" i="1"/>
  <c r="AX535" i="1"/>
  <c r="AS535" i="1"/>
  <c r="AU535" i="1"/>
  <c r="AT535" i="1"/>
  <c r="AR535" i="1"/>
  <c r="AQ535" i="1"/>
  <c r="AP535" i="1"/>
  <c r="AF535" i="1"/>
  <c r="AB535" i="1"/>
  <c r="AA535" i="1"/>
  <c r="X535" i="1"/>
  <c r="W535" i="1"/>
  <c r="V535" i="1"/>
  <c r="U535" i="1"/>
  <c r="T535" i="1"/>
  <c r="S535" i="1"/>
  <c r="R535" i="1"/>
  <c r="Q535" i="1"/>
  <c r="BE534" i="1"/>
  <c r="AG534" i="1"/>
  <c r="BD534" i="1"/>
  <c r="AD534" i="1"/>
  <c r="AI534" i="1"/>
  <c r="BC534" i="1"/>
  <c r="BB534" i="1"/>
  <c r="AM534" i="1"/>
  <c r="AE534" i="1"/>
  <c r="AH534" i="1"/>
  <c r="AJ534" i="1"/>
  <c r="AL534" i="1"/>
  <c r="AW534" i="1"/>
  <c r="AK534" i="1"/>
  <c r="AV534" i="1"/>
  <c r="AN534" i="1"/>
  <c r="AY534" i="1"/>
  <c r="AX534" i="1"/>
  <c r="AS534" i="1"/>
  <c r="AU534" i="1"/>
  <c r="AT534" i="1"/>
  <c r="AR534" i="1"/>
  <c r="AQ534" i="1"/>
  <c r="AP534" i="1"/>
  <c r="AF534" i="1"/>
  <c r="AB534" i="1"/>
  <c r="AA534" i="1"/>
  <c r="X534" i="1"/>
  <c r="W534" i="1"/>
  <c r="V534" i="1"/>
  <c r="U534" i="1"/>
  <c r="T534" i="1"/>
  <c r="S534" i="1"/>
  <c r="R534" i="1"/>
  <c r="Q534" i="1"/>
  <c r="BE533" i="1"/>
  <c r="AG533" i="1"/>
  <c r="BD533" i="1"/>
  <c r="AD533" i="1"/>
  <c r="AI533" i="1"/>
  <c r="BC533" i="1"/>
  <c r="BB533" i="1"/>
  <c r="AM533" i="1"/>
  <c r="AE533" i="1"/>
  <c r="AH533" i="1"/>
  <c r="AJ533" i="1"/>
  <c r="AL533" i="1"/>
  <c r="AW533" i="1"/>
  <c r="AK533" i="1"/>
  <c r="AV533" i="1"/>
  <c r="AN533" i="1"/>
  <c r="AY533" i="1"/>
  <c r="AX533" i="1"/>
  <c r="AS533" i="1"/>
  <c r="AU533" i="1"/>
  <c r="AT533" i="1"/>
  <c r="AR533" i="1"/>
  <c r="AQ533" i="1"/>
  <c r="AP533" i="1"/>
  <c r="AF533" i="1"/>
  <c r="AB533" i="1"/>
  <c r="AA533" i="1"/>
  <c r="X533" i="1"/>
  <c r="W533" i="1"/>
  <c r="V533" i="1"/>
  <c r="U533" i="1"/>
  <c r="T533" i="1"/>
  <c r="S533" i="1"/>
  <c r="R533" i="1"/>
  <c r="Q533" i="1"/>
  <c r="BE532" i="1"/>
  <c r="AG532" i="1"/>
  <c r="BD532" i="1"/>
  <c r="AD532" i="1"/>
  <c r="AI532" i="1"/>
  <c r="BC532" i="1"/>
  <c r="BB532" i="1"/>
  <c r="AM532" i="1"/>
  <c r="AE532" i="1"/>
  <c r="AH532" i="1"/>
  <c r="AJ532" i="1"/>
  <c r="AL532" i="1"/>
  <c r="AW532" i="1"/>
  <c r="AK532" i="1"/>
  <c r="AV532" i="1"/>
  <c r="AN532" i="1"/>
  <c r="AY532" i="1"/>
  <c r="AX532" i="1"/>
  <c r="AS532" i="1"/>
  <c r="AU532" i="1"/>
  <c r="AT532" i="1"/>
  <c r="AR532" i="1"/>
  <c r="AQ532" i="1"/>
  <c r="AP532" i="1"/>
  <c r="AF532" i="1"/>
  <c r="AB532" i="1"/>
  <c r="AA532" i="1"/>
  <c r="X532" i="1"/>
  <c r="W532" i="1"/>
  <c r="V532" i="1"/>
  <c r="U532" i="1"/>
  <c r="T532" i="1"/>
  <c r="S532" i="1"/>
  <c r="R532" i="1"/>
  <c r="Q532" i="1"/>
  <c r="BE531" i="1"/>
  <c r="AG531" i="1"/>
  <c r="BD531" i="1"/>
  <c r="AD531" i="1"/>
  <c r="AI531" i="1"/>
  <c r="BC531" i="1"/>
  <c r="BB531" i="1"/>
  <c r="AM531" i="1"/>
  <c r="AE531" i="1"/>
  <c r="AH531" i="1"/>
  <c r="AJ531" i="1"/>
  <c r="AL531" i="1"/>
  <c r="AW531" i="1"/>
  <c r="AK531" i="1"/>
  <c r="AV531" i="1"/>
  <c r="AN531" i="1"/>
  <c r="AY531" i="1"/>
  <c r="AX531" i="1"/>
  <c r="AS531" i="1"/>
  <c r="AU531" i="1"/>
  <c r="AT531" i="1"/>
  <c r="AR531" i="1"/>
  <c r="AQ531" i="1"/>
  <c r="AP531" i="1"/>
  <c r="AF531" i="1"/>
  <c r="AB531" i="1"/>
  <c r="AA531" i="1"/>
  <c r="X531" i="1"/>
  <c r="W531" i="1"/>
  <c r="V531" i="1"/>
  <c r="U531" i="1"/>
  <c r="T531" i="1"/>
  <c r="S531" i="1"/>
  <c r="R531" i="1"/>
  <c r="Q531" i="1"/>
  <c r="BE530" i="1"/>
  <c r="AG530" i="1"/>
  <c r="BD530" i="1"/>
  <c r="AD530" i="1"/>
  <c r="AI530" i="1"/>
  <c r="BC530" i="1"/>
  <c r="BB530" i="1"/>
  <c r="AM530" i="1"/>
  <c r="AE530" i="1"/>
  <c r="AH530" i="1"/>
  <c r="AJ530" i="1"/>
  <c r="AL530" i="1"/>
  <c r="AW530" i="1"/>
  <c r="AK530" i="1"/>
  <c r="AV530" i="1"/>
  <c r="AN530" i="1"/>
  <c r="AY530" i="1"/>
  <c r="AX530" i="1"/>
  <c r="AS530" i="1"/>
  <c r="AU530" i="1"/>
  <c r="AT530" i="1"/>
  <c r="AR530" i="1"/>
  <c r="AQ530" i="1"/>
  <c r="AP530" i="1"/>
  <c r="AF530" i="1"/>
  <c r="AB530" i="1"/>
  <c r="AA530" i="1"/>
  <c r="X530" i="1"/>
  <c r="W530" i="1"/>
  <c r="V530" i="1"/>
  <c r="U530" i="1"/>
  <c r="T530" i="1"/>
  <c r="S530" i="1"/>
  <c r="R530" i="1"/>
  <c r="Q530" i="1"/>
  <c r="BE529" i="1"/>
  <c r="AG529" i="1"/>
  <c r="BD529" i="1"/>
  <c r="AD529" i="1"/>
  <c r="AI529" i="1"/>
  <c r="BC529" i="1"/>
  <c r="BB529" i="1"/>
  <c r="AM529" i="1"/>
  <c r="AE529" i="1"/>
  <c r="AH529" i="1"/>
  <c r="AJ529" i="1"/>
  <c r="AL529" i="1"/>
  <c r="AW529" i="1"/>
  <c r="AK529" i="1"/>
  <c r="AV529" i="1"/>
  <c r="AN529" i="1"/>
  <c r="AY529" i="1"/>
  <c r="AX529" i="1"/>
  <c r="AS529" i="1"/>
  <c r="AU529" i="1"/>
  <c r="AT529" i="1"/>
  <c r="AR529" i="1"/>
  <c r="AQ529" i="1"/>
  <c r="AP529" i="1"/>
  <c r="AF529" i="1"/>
  <c r="AB529" i="1"/>
  <c r="AA529" i="1"/>
  <c r="X529" i="1"/>
  <c r="W529" i="1"/>
  <c r="V529" i="1"/>
  <c r="U529" i="1"/>
  <c r="T529" i="1"/>
  <c r="S529" i="1"/>
  <c r="R529" i="1"/>
  <c r="Q529" i="1"/>
  <c r="BE528" i="1"/>
  <c r="AG528" i="1"/>
  <c r="BD528" i="1"/>
  <c r="AD528" i="1"/>
  <c r="AI528" i="1"/>
  <c r="BC528" i="1"/>
  <c r="BB528" i="1"/>
  <c r="AM528" i="1"/>
  <c r="AE528" i="1"/>
  <c r="AH528" i="1"/>
  <c r="AJ528" i="1"/>
  <c r="AL528" i="1"/>
  <c r="AW528" i="1"/>
  <c r="AK528" i="1"/>
  <c r="AV528" i="1"/>
  <c r="AN528" i="1"/>
  <c r="AY528" i="1"/>
  <c r="AX528" i="1"/>
  <c r="AS528" i="1"/>
  <c r="AU528" i="1"/>
  <c r="AT528" i="1"/>
  <c r="AR528" i="1"/>
  <c r="AQ528" i="1"/>
  <c r="AP528" i="1"/>
  <c r="AF528" i="1"/>
  <c r="AB528" i="1"/>
  <c r="AA528" i="1"/>
  <c r="X528" i="1"/>
  <c r="W528" i="1"/>
  <c r="V528" i="1"/>
  <c r="U528" i="1"/>
  <c r="T528" i="1"/>
  <c r="S528" i="1"/>
  <c r="R528" i="1"/>
  <c r="Q528" i="1"/>
  <c r="BE527" i="1"/>
  <c r="AG527" i="1"/>
  <c r="BD527" i="1"/>
  <c r="AD527" i="1"/>
  <c r="AI527" i="1"/>
  <c r="BC527" i="1"/>
  <c r="BB527" i="1"/>
  <c r="AM527" i="1"/>
  <c r="AE527" i="1"/>
  <c r="AH527" i="1"/>
  <c r="AJ527" i="1"/>
  <c r="AL527" i="1"/>
  <c r="AW527" i="1"/>
  <c r="AK527" i="1"/>
  <c r="AV527" i="1"/>
  <c r="AN527" i="1"/>
  <c r="AY527" i="1"/>
  <c r="AX527" i="1"/>
  <c r="AS527" i="1"/>
  <c r="AU527" i="1"/>
  <c r="AT527" i="1"/>
  <c r="AR527" i="1"/>
  <c r="AQ527" i="1"/>
  <c r="AP527" i="1"/>
  <c r="AF527" i="1"/>
  <c r="AB527" i="1"/>
  <c r="AA527" i="1"/>
  <c r="X527" i="1"/>
  <c r="W527" i="1"/>
  <c r="V527" i="1"/>
  <c r="U527" i="1"/>
  <c r="T527" i="1"/>
  <c r="S527" i="1"/>
  <c r="R527" i="1"/>
  <c r="Q527" i="1"/>
  <c r="BE526" i="1"/>
  <c r="AG526" i="1"/>
  <c r="BD526" i="1"/>
  <c r="AD526" i="1"/>
  <c r="AI526" i="1"/>
  <c r="BC526" i="1"/>
  <c r="BB526" i="1"/>
  <c r="AM526" i="1"/>
  <c r="AE526" i="1"/>
  <c r="AH526" i="1"/>
  <c r="AJ526" i="1"/>
  <c r="AL526" i="1"/>
  <c r="AW526" i="1"/>
  <c r="AK526" i="1"/>
  <c r="AV526" i="1"/>
  <c r="AN526" i="1"/>
  <c r="AY526" i="1"/>
  <c r="AX526" i="1"/>
  <c r="AS526" i="1"/>
  <c r="AU526" i="1"/>
  <c r="AT526" i="1"/>
  <c r="AR526" i="1"/>
  <c r="AQ526" i="1"/>
  <c r="AP526" i="1"/>
  <c r="AF526" i="1"/>
  <c r="AB526" i="1"/>
  <c r="AA526" i="1"/>
  <c r="X526" i="1"/>
  <c r="W526" i="1"/>
  <c r="V526" i="1"/>
  <c r="U526" i="1"/>
  <c r="T526" i="1"/>
  <c r="S526" i="1"/>
  <c r="R526" i="1"/>
  <c r="Q526" i="1"/>
  <c r="BE525" i="1"/>
  <c r="AG525" i="1"/>
  <c r="BD525" i="1"/>
  <c r="AD525" i="1"/>
  <c r="AI525" i="1"/>
  <c r="BC525" i="1"/>
  <c r="BB525" i="1"/>
  <c r="AM525" i="1"/>
  <c r="AE525" i="1"/>
  <c r="AH525" i="1"/>
  <c r="AJ525" i="1"/>
  <c r="AL525" i="1"/>
  <c r="AW525" i="1"/>
  <c r="AK525" i="1"/>
  <c r="AV525" i="1"/>
  <c r="AN525" i="1"/>
  <c r="AY525" i="1"/>
  <c r="AX525" i="1"/>
  <c r="AS525" i="1"/>
  <c r="AU525" i="1"/>
  <c r="AT525" i="1"/>
  <c r="AR525" i="1"/>
  <c r="AQ525" i="1"/>
  <c r="AP525" i="1"/>
  <c r="AF525" i="1"/>
  <c r="AB525" i="1"/>
  <c r="AA525" i="1"/>
  <c r="X525" i="1"/>
  <c r="W525" i="1"/>
  <c r="V525" i="1"/>
  <c r="U525" i="1"/>
  <c r="T525" i="1"/>
  <c r="S525" i="1"/>
  <c r="R525" i="1"/>
  <c r="Q525" i="1"/>
  <c r="BE524" i="1"/>
  <c r="AG524" i="1"/>
  <c r="BD524" i="1"/>
  <c r="AD524" i="1"/>
  <c r="AI524" i="1"/>
  <c r="BC524" i="1"/>
  <c r="BB524" i="1"/>
  <c r="AM524" i="1"/>
  <c r="AE524" i="1"/>
  <c r="AH524" i="1"/>
  <c r="AJ524" i="1"/>
  <c r="AL524" i="1"/>
  <c r="AW524" i="1"/>
  <c r="AK524" i="1"/>
  <c r="AV524" i="1"/>
  <c r="AN524" i="1"/>
  <c r="AY524" i="1"/>
  <c r="AX524" i="1"/>
  <c r="AS524" i="1"/>
  <c r="AU524" i="1"/>
  <c r="AT524" i="1"/>
  <c r="AR524" i="1"/>
  <c r="AQ524" i="1"/>
  <c r="AP524" i="1"/>
  <c r="AF524" i="1"/>
  <c r="AB524" i="1"/>
  <c r="AA524" i="1"/>
  <c r="X524" i="1"/>
  <c r="W524" i="1"/>
  <c r="V524" i="1"/>
  <c r="U524" i="1"/>
  <c r="T524" i="1"/>
  <c r="S524" i="1"/>
  <c r="R524" i="1"/>
  <c r="Q524" i="1"/>
  <c r="BE523" i="1"/>
  <c r="AG523" i="1"/>
  <c r="BD523" i="1"/>
  <c r="AD523" i="1"/>
  <c r="AI523" i="1"/>
  <c r="BC523" i="1"/>
  <c r="BB523" i="1"/>
  <c r="AM523" i="1"/>
  <c r="AE523" i="1"/>
  <c r="AH523" i="1"/>
  <c r="AJ523" i="1"/>
  <c r="AL523" i="1"/>
  <c r="AW523" i="1"/>
  <c r="AK523" i="1"/>
  <c r="AV523" i="1"/>
  <c r="AN523" i="1"/>
  <c r="AY523" i="1"/>
  <c r="AX523" i="1"/>
  <c r="AS523" i="1"/>
  <c r="AU523" i="1"/>
  <c r="AT523" i="1"/>
  <c r="AR523" i="1"/>
  <c r="AQ523" i="1"/>
  <c r="AP523" i="1"/>
  <c r="AF523" i="1"/>
  <c r="AB523" i="1"/>
  <c r="AA523" i="1"/>
  <c r="X523" i="1"/>
  <c r="W523" i="1"/>
  <c r="V523" i="1"/>
  <c r="U523" i="1"/>
  <c r="T523" i="1"/>
  <c r="S523" i="1"/>
  <c r="R523" i="1"/>
  <c r="Q523" i="1"/>
  <c r="BE522" i="1"/>
  <c r="AG522" i="1"/>
  <c r="BD522" i="1"/>
  <c r="AD522" i="1"/>
  <c r="AI522" i="1"/>
  <c r="BC522" i="1"/>
  <c r="BB522" i="1"/>
  <c r="AM522" i="1"/>
  <c r="AE522" i="1"/>
  <c r="AH522" i="1"/>
  <c r="AJ522" i="1"/>
  <c r="AL522" i="1"/>
  <c r="AW522" i="1"/>
  <c r="AK522" i="1"/>
  <c r="AV522" i="1"/>
  <c r="AN522" i="1"/>
  <c r="AY522" i="1"/>
  <c r="AX522" i="1"/>
  <c r="AS522" i="1"/>
  <c r="AU522" i="1"/>
  <c r="AT522" i="1"/>
  <c r="AR522" i="1"/>
  <c r="AQ522" i="1"/>
  <c r="AP522" i="1"/>
  <c r="AF522" i="1"/>
  <c r="AB522" i="1"/>
  <c r="AA522" i="1"/>
  <c r="X522" i="1"/>
  <c r="W522" i="1"/>
  <c r="V522" i="1"/>
  <c r="U522" i="1"/>
  <c r="T522" i="1"/>
  <c r="S522" i="1"/>
  <c r="R522" i="1"/>
  <c r="Q522" i="1"/>
  <c r="BE521" i="1"/>
  <c r="AG521" i="1"/>
  <c r="BD521" i="1"/>
  <c r="AD521" i="1"/>
  <c r="AI521" i="1"/>
  <c r="BC521" i="1"/>
  <c r="BB521" i="1"/>
  <c r="AM521" i="1"/>
  <c r="AE521" i="1"/>
  <c r="AH521" i="1"/>
  <c r="AJ521" i="1"/>
  <c r="AL521" i="1"/>
  <c r="AW521" i="1"/>
  <c r="AK521" i="1"/>
  <c r="AV521" i="1"/>
  <c r="AN521" i="1"/>
  <c r="AY521" i="1"/>
  <c r="AX521" i="1"/>
  <c r="AS521" i="1"/>
  <c r="AU521" i="1"/>
  <c r="AT521" i="1"/>
  <c r="AR521" i="1"/>
  <c r="AQ521" i="1"/>
  <c r="AP521" i="1"/>
  <c r="AF521" i="1"/>
  <c r="AB521" i="1"/>
  <c r="AA521" i="1"/>
  <c r="X521" i="1"/>
  <c r="W521" i="1"/>
  <c r="V521" i="1"/>
  <c r="U521" i="1"/>
  <c r="T521" i="1"/>
  <c r="S521" i="1"/>
  <c r="R521" i="1"/>
  <c r="Q521" i="1"/>
  <c r="BE520" i="1"/>
  <c r="AG520" i="1"/>
  <c r="BD520" i="1"/>
  <c r="AD520" i="1"/>
  <c r="AI520" i="1"/>
  <c r="BC520" i="1"/>
  <c r="BB520" i="1"/>
  <c r="AM520" i="1"/>
  <c r="AE520" i="1"/>
  <c r="AH520" i="1"/>
  <c r="AJ520" i="1"/>
  <c r="AL520" i="1"/>
  <c r="AW520" i="1"/>
  <c r="AK520" i="1"/>
  <c r="AV520" i="1"/>
  <c r="AN520" i="1"/>
  <c r="AY520" i="1"/>
  <c r="AX520" i="1"/>
  <c r="AS520" i="1"/>
  <c r="AU520" i="1"/>
  <c r="AT520" i="1"/>
  <c r="AR520" i="1"/>
  <c r="AQ520" i="1"/>
  <c r="AP520" i="1"/>
  <c r="AF520" i="1"/>
  <c r="AB520" i="1"/>
  <c r="AA520" i="1"/>
  <c r="X520" i="1"/>
  <c r="W520" i="1"/>
  <c r="V520" i="1"/>
  <c r="U520" i="1"/>
  <c r="T520" i="1"/>
  <c r="S520" i="1"/>
  <c r="R520" i="1"/>
  <c r="Q520" i="1"/>
  <c r="BE519" i="1"/>
  <c r="AG519" i="1"/>
  <c r="BD519" i="1"/>
  <c r="AD519" i="1"/>
  <c r="AI519" i="1"/>
  <c r="BC519" i="1"/>
  <c r="BB519" i="1"/>
  <c r="AM519" i="1"/>
  <c r="AE519" i="1"/>
  <c r="AH519" i="1"/>
  <c r="AJ519" i="1"/>
  <c r="AL519" i="1"/>
  <c r="AW519" i="1"/>
  <c r="AK519" i="1"/>
  <c r="AV519" i="1"/>
  <c r="AN519" i="1"/>
  <c r="AY519" i="1"/>
  <c r="AX519" i="1"/>
  <c r="AS519" i="1"/>
  <c r="AU519" i="1"/>
  <c r="AT519" i="1"/>
  <c r="AR519" i="1"/>
  <c r="AQ519" i="1"/>
  <c r="AP519" i="1"/>
  <c r="AF519" i="1"/>
  <c r="AB519" i="1"/>
  <c r="AA519" i="1"/>
  <c r="X519" i="1"/>
  <c r="W519" i="1"/>
  <c r="V519" i="1"/>
  <c r="U519" i="1"/>
  <c r="T519" i="1"/>
  <c r="S519" i="1"/>
  <c r="R519" i="1"/>
  <c r="Q519" i="1"/>
  <c r="BE518" i="1"/>
  <c r="AG518" i="1"/>
  <c r="BD518" i="1"/>
  <c r="AD518" i="1"/>
  <c r="AI518" i="1"/>
  <c r="BC518" i="1"/>
  <c r="BB518" i="1"/>
  <c r="AM518" i="1"/>
  <c r="AE518" i="1"/>
  <c r="AH518" i="1"/>
  <c r="AJ518" i="1"/>
  <c r="AL518" i="1"/>
  <c r="AW518" i="1"/>
  <c r="AK518" i="1"/>
  <c r="AV518" i="1"/>
  <c r="AN518" i="1"/>
  <c r="AY518" i="1"/>
  <c r="AX518" i="1"/>
  <c r="AS518" i="1"/>
  <c r="AU518" i="1"/>
  <c r="AT518" i="1"/>
  <c r="AR518" i="1"/>
  <c r="AQ518" i="1"/>
  <c r="AP518" i="1"/>
  <c r="AF518" i="1"/>
  <c r="AB518" i="1"/>
  <c r="AA518" i="1"/>
  <c r="X518" i="1"/>
  <c r="W518" i="1"/>
  <c r="V518" i="1"/>
  <c r="U518" i="1"/>
  <c r="T518" i="1"/>
  <c r="S518" i="1"/>
  <c r="R518" i="1"/>
  <c r="Q518" i="1"/>
  <c r="BE517" i="1"/>
  <c r="AG517" i="1"/>
  <c r="BD517" i="1"/>
  <c r="AD517" i="1"/>
  <c r="AI517" i="1"/>
  <c r="BC517" i="1"/>
  <c r="BB517" i="1"/>
  <c r="AM517" i="1"/>
  <c r="AE517" i="1"/>
  <c r="AH517" i="1"/>
  <c r="AJ517" i="1"/>
  <c r="AL517" i="1"/>
  <c r="AW517" i="1"/>
  <c r="AK517" i="1"/>
  <c r="AV517" i="1"/>
  <c r="AN517" i="1"/>
  <c r="AY517" i="1"/>
  <c r="AX517" i="1"/>
  <c r="AS517" i="1"/>
  <c r="AU517" i="1"/>
  <c r="AT517" i="1"/>
  <c r="AR517" i="1"/>
  <c r="AQ517" i="1"/>
  <c r="AP517" i="1"/>
  <c r="AF517" i="1"/>
  <c r="AB517" i="1"/>
  <c r="AA517" i="1"/>
  <c r="X517" i="1"/>
  <c r="W517" i="1"/>
  <c r="V517" i="1"/>
  <c r="U517" i="1"/>
  <c r="T517" i="1"/>
  <c r="S517" i="1"/>
  <c r="R517" i="1"/>
  <c r="Q517" i="1"/>
  <c r="S164" i="5"/>
  <c r="G162" i="5"/>
  <c r="I162" i="5"/>
  <c r="J162" i="5"/>
  <c r="G163" i="5"/>
  <c r="I163" i="5"/>
  <c r="J163" i="5"/>
  <c r="G164" i="5"/>
  <c r="I164" i="5"/>
  <c r="J164" i="5"/>
  <c r="G161" i="5"/>
  <c r="I161" i="5"/>
  <c r="J161" i="5"/>
  <c r="G9" i="5"/>
  <c r="I9" i="5"/>
  <c r="J9" i="5"/>
  <c r="G10" i="5"/>
  <c r="I10" i="5"/>
  <c r="J10" i="5"/>
  <c r="G11" i="5"/>
  <c r="I11" i="5"/>
  <c r="J11" i="5"/>
  <c r="G12" i="5"/>
  <c r="I12" i="5"/>
  <c r="J12" i="5"/>
  <c r="G13" i="5"/>
  <c r="I13" i="5"/>
  <c r="J13" i="5"/>
  <c r="G14" i="5"/>
  <c r="I14" i="5"/>
  <c r="J14" i="5"/>
  <c r="G15" i="5"/>
  <c r="I15" i="5"/>
  <c r="J15" i="5"/>
  <c r="G16" i="5"/>
  <c r="I16" i="5"/>
  <c r="J16" i="5"/>
  <c r="G17" i="5"/>
  <c r="I17" i="5"/>
  <c r="J17" i="5"/>
  <c r="G18" i="5"/>
  <c r="I18" i="5"/>
  <c r="J18" i="5"/>
  <c r="G19" i="5"/>
  <c r="I19" i="5"/>
  <c r="J19" i="5"/>
  <c r="G20" i="5"/>
  <c r="I20" i="5"/>
  <c r="J20" i="5"/>
  <c r="G21" i="5"/>
  <c r="I21" i="5"/>
  <c r="J21" i="5"/>
  <c r="G22" i="5"/>
  <c r="I22" i="5"/>
  <c r="J22" i="5"/>
  <c r="G23" i="5"/>
  <c r="I23" i="5"/>
  <c r="J23" i="5"/>
  <c r="G24" i="5"/>
  <c r="I24" i="5"/>
  <c r="J24" i="5"/>
  <c r="G25" i="5"/>
  <c r="I25" i="5"/>
  <c r="J25" i="5"/>
  <c r="G26" i="5"/>
  <c r="I26" i="5"/>
  <c r="J26" i="5"/>
  <c r="G27" i="5"/>
  <c r="I27" i="5"/>
  <c r="J27" i="5"/>
  <c r="G28" i="5"/>
  <c r="I28" i="5"/>
  <c r="J28" i="5"/>
  <c r="G29" i="5"/>
  <c r="I29" i="5"/>
  <c r="J29" i="5"/>
  <c r="G30" i="5"/>
  <c r="I30" i="5"/>
  <c r="J30" i="5"/>
  <c r="G31" i="5"/>
  <c r="I31" i="5"/>
  <c r="J31" i="5"/>
  <c r="G32" i="5"/>
  <c r="I32" i="5"/>
  <c r="J32" i="5"/>
  <c r="G33" i="5"/>
  <c r="I33" i="5"/>
  <c r="J33" i="5"/>
  <c r="G34" i="5"/>
  <c r="I34" i="5"/>
  <c r="J34" i="5"/>
  <c r="G35" i="5"/>
  <c r="I35" i="5"/>
  <c r="J35" i="5"/>
  <c r="G36" i="5"/>
  <c r="I36" i="5"/>
  <c r="J36" i="5"/>
  <c r="G37" i="5"/>
  <c r="I37" i="5"/>
  <c r="J37" i="5"/>
  <c r="G38" i="5"/>
  <c r="I38" i="5"/>
  <c r="J38" i="5"/>
  <c r="G39" i="5"/>
  <c r="I39" i="5"/>
  <c r="J39" i="5"/>
  <c r="G40" i="5"/>
  <c r="I40" i="5"/>
  <c r="J40" i="5"/>
  <c r="G41" i="5"/>
  <c r="I41" i="5"/>
  <c r="J41" i="5"/>
  <c r="G42" i="5"/>
  <c r="I42" i="5"/>
  <c r="J42" i="5"/>
  <c r="G43" i="5"/>
  <c r="I43" i="5"/>
  <c r="J43" i="5"/>
  <c r="G44" i="5"/>
  <c r="I44" i="5"/>
  <c r="J44" i="5"/>
  <c r="G45" i="5"/>
  <c r="I45" i="5"/>
  <c r="J45" i="5"/>
  <c r="G46" i="5"/>
  <c r="I46" i="5"/>
  <c r="J46" i="5"/>
  <c r="G47" i="5"/>
  <c r="I47" i="5"/>
  <c r="J47" i="5"/>
  <c r="G48" i="5"/>
  <c r="I48" i="5"/>
  <c r="J48" i="5"/>
  <c r="G49" i="5"/>
  <c r="I49" i="5"/>
  <c r="J49" i="5"/>
  <c r="G50" i="5"/>
  <c r="I50" i="5"/>
  <c r="J50" i="5"/>
  <c r="G51" i="5"/>
  <c r="I51" i="5"/>
  <c r="J51" i="5"/>
  <c r="G52" i="5"/>
  <c r="I52" i="5"/>
  <c r="J52" i="5"/>
  <c r="G53" i="5"/>
  <c r="I53" i="5"/>
  <c r="J53" i="5"/>
  <c r="G54" i="5"/>
  <c r="I54" i="5"/>
  <c r="J54" i="5"/>
  <c r="G55" i="5"/>
  <c r="I55" i="5"/>
  <c r="J55" i="5"/>
  <c r="G56" i="5"/>
  <c r="I56" i="5"/>
  <c r="J56" i="5"/>
  <c r="G57" i="5"/>
  <c r="I57" i="5"/>
  <c r="J57" i="5"/>
  <c r="G58" i="5"/>
  <c r="I58" i="5"/>
  <c r="J58" i="5"/>
  <c r="G59" i="5"/>
  <c r="I59" i="5"/>
  <c r="J59" i="5"/>
  <c r="G60" i="5"/>
  <c r="I60" i="5"/>
  <c r="J60" i="5"/>
  <c r="G61" i="5"/>
  <c r="I61" i="5"/>
  <c r="J61" i="5"/>
  <c r="G62" i="5"/>
  <c r="I62" i="5"/>
  <c r="J62" i="5"/>
  <c r="G63" i="5"/>
  <c r="I63" i="5"/>
  <c r="J63" i="5"/>
  <c r="G64" i="5"/>
  <c r="I64" i="5"/>
  <c r="J64" i="5"/>
  <c r="G65" i="5"/>
  <c r="I65" i="5"/>
  <c r="J65" i="5"/>
  <c r="G66" i="5"/>
  <c r="I66" i="5"/>
  <c r="J66" i="5"/>
  <c r="G67" i="5"/>
  <c r="I67" i="5"/>
  <c r="J67" i="5"/>
  <c r="G68" i="5"/>
  <c r="I68" i="5"/>
  <c r="J68" i="5"/>
  <c r="G69" i="5"/>
  <c r="I69" i="5"/>
  <c r="J69" i="5"/>
  <c r="G70" i="5"/>
  <c r="I70" i="5"/>
  <c r="J70" i="5"/>
  <c r="G71" i="5"/>
  <c r="I71" i="5"/>
  <c r="J71" i="5"/>
  <c r="G72" i="5"/>
  <c r="I72" i="5"/>
  <c r="J72" i="5"/>
  <c r="G73" i="5"/>
  <c r="I73" i="5"/>
  <c r="J73" i="5"/>
  <c r="G74" i="5"/>
  <c r="I74" i="5"/>
  <c r="J74" i="5"/>
  <c r="G75" i="5"/>
  <c r="I75" i="5"/>
  <c r="J75" i="5"/>
  <c r="G76" i="5"/>
  <c r="I76" i="5"/>
  <c r="J76" i="5"/>
  <c r="G77" i="5"/>
  <c r="I77" i="5"/>
  <c r="J77" i="5"/>
  <c r="G78" i="5"/>
  <c r="I78" i="5"/>
  <c r="J78" i="5"/>
  <c r="G79" i="5"/>
  <c r="I79" i="5"/>
  <c r="J79" i="5"/>
  <c r="G80" i="5"/>
  <c r="I80" i="5"/>
  <c r="J80" i="5"/>
  <c r="G81" i="5"/>
  <c r="I81" i="5"/>
  <c r="J81" i="5"/>
  <c r="G82" i="5"/>
  <c r="I82" i="5"/>
  <c r="J82" i="5"/>
  <c r="G83" i="5"/>
  <c r="I83" i="5"/>
  <c r="J83" i="5"/>
  <c r="G84" i="5"/>
  <c r="I84" i="5"/>
  <c r="J84" i="5"/>
  <c r="G85" i="5"/>
  <c r="I85" i="5"/>
  <c r="J85" i="5"/>
  <c r="G86" i="5"/>
  <c r="I86" i="5"/>
  <c r="J86" i="5"/>
  <c r="G87" i="5"/>
  <c r="I87" i="5"/>
  <c r="J87" i="5"/>
  <c r="G88" i="5"/>
  <c r="I88" i="5"/>
  <c r="J88" i="5"/>
  <c r="G89" i="5"/>
  <c r="I89" i="5"/>
  <c r="J89" i="5"/>
  <c r="G90" i="5"/>
  <c r="I90" i="5"/>
  <c r="J90" i="5"/>
  <c r="G91" i="5"/>
  <c r="I91" i="5"/>
  <c r="J91" i="5"/>
  <c r="G92" i="5"/>
  <c r="I92" i="5"/>
  <c r="J92" i="5"/>
  <c r="G93" i="5"/>
  <c r="I93" i="5"/>
  <c r="J93" i="5"/>
  <c r="G94" i="5"/>
  <c r="I94" i="5"/>
  <c r="J94" i="5"/>
  <c r="G95" i="5"/>
  <c r="I95" i="5"/>
  <c r="J95" i="5"/>
  <c r="G96" i="5"/>
  <c r="I96" i="5"/>
  <c r="J96" i="5"/>
  <c r="G97" i="5"/>
  <c r="I97" i="5"/>
  <c r="J97" i="5"/>
  <c r="G98" i="5"/>
  <c r="I98" i="5"/>
  <c r="J98" i="5"/>
  <c r="G99" i="5"/>
  <c r="I99" i="5"/>
  <c r="J99" i="5"/>
  <c r="G100" i="5"/>
  <c r="I100" i="5"/>
  <c r="J100" i="5"/>
  <c r="G101" i="5"/>
  <c r="I101" i="5"/>
  <c r="J101" i="5"/>
  <c r="G102" i="5"/>
  <c r="I102" i="5"/>
  <c r="J102" i="5"/>
  <c r="G103" i="5"/>
  <c r="I103" i="5"/>
  <c r="J103" i="5"/>
  <c r="G104" i="5"/>
  <c r="I104" i="5"/>
  <c r="J104" i="5"/>
  <c r="G105" i="5"/>
  <c r="I105" i="5"/>
  <c r="J105" i="5"/>
  <c r="G106" i="5"/>
  <c r="I106" i="5"/>
  <c r="J106" i="5"/>
  <c r="G107" i="5"/>
  <c r="I107" i="5"/>
  <c r="J107" i="5"/>
  <c r="G108" i="5"/>
  <c r="I108" i="5"/>
  <c r="J108" i="5"/>
  <c r="G109" i="5"/>
  <c r="I109" i="5"/>
  <c r="J109" i="5"/>
  <c r="G110" i="5"/>
  <c r="I110" i="5"/>
  <c r="J110" i="5"/>
  <c r="G111" i="5"/>
  <c r="I111" i="5"/>
  <c r="J111" i="5"/>
  <c r="G112" i="5"/>
  <c r="I112" i="5"/>
  <c r="J112" i="5"/>
  <c r="G113" i="5"/>
  <c r="I113" i="5"/>
  <c r="J113" i="5"/>
  <c r="G114" i="5"/>
  <c r="I114" i="5"/>
  <c r="J114" i="5"/>
  <c r="G115" i="5"/>
  <c r="I115" i="5"/>
  <c r="J115" i="5"/>
  <c r="G116" i="5"/>
  <c r="I116" i="5"/>
  <c r="J116" i="5"/>
  <c r="G117" i="5"/>
  <c r="I117" i="5"/>
  <c r="J117" i="5"/>
  <c r="G118" i="5"/>
  <c r="I118" i="5"/>
  <c r="J118" i="5"/>
  <c r="G119" i="5"/>
  <c r="I119" i="5"/>
  <c r="J119" i="5"/>
  <c r="G120" i="5"/>
  <c r="I120" i="5"/>
  <c r="J120" i="5"/>
  <c r="G121" i="5"/>
  <c r="I121" i="5"/>
  <c r="J121" i="5"/>
  <c r="G122" i="5"/>
  <c r="I122" i="5"/>
  <c r="J122" i="5"/>
  <c r="G123" i="5"/>
  <c r="I123" i="5"/>
  <c r="J123" i="5"/>
  <c r="G124" i="5"/>
  <c r="I124" i="5"/>
  <c r="J124" i="5"/>
  <c r="G125" i="5"/>
  <c r="I125" i="5"/>
  <c r="J125" i="5"/>
  <c r="G126" i="5"/>
  <c r="I126" i="5"/>
  <c r="J126" i="5"/>
  <c r="G127" i="5"/>
  <c r="I127" i="5"/>
  <c r="J127" i="5"/>
  <c r="G128" i="5"/>
  <c r="I128" i="5"/>
  <c r="J128" i="5"/>
  <c r="G129" i="5"/>
  <c r="I129" i="5"/>
  <c r="J129" i="5"/>
  <c r="G130" i="5"/>
  <c r="I130" i="5"/>
  <c r="J130" i="5"/>
  <c r="G131" i="5"/>
  <c r="I131" i="5"/>
  <c r="J131" i="5"/>
  <c r="G132" i="5"/>
  <c r="I132" i="5"/>
  <c r="J132" i="5"/>
  <c r="G133" i="5"/>
  <c r="I133" i="5"/>
  <c r="J133" i="5"/>
  <c r="G134" i="5"/>
  <c r="I134" i="5"/>
  <c r="J134" i="5"/>
  <c r="G135" i="5"/>
  <c r="I135" i="5"/>
  <c r="J135" i="5"/>
  <c r="G136" i="5"/>
  <c r="I136" i="5"/>
  <c r="J136" i="5"/>
  <c r="G137" i="5"/>
  <c r="I137" i="5"/>
  <c r="J137" i="5"/>
  <c r="G138" i="5"/>
  <c r="I138" i="5"/>
  <c r="J138" i="5"/>
  <c r="G139" i="5"/>
  <c r="I139" i="5"/>
  <c r="J139" i="5"/>
  <c r="G140" i="5"/>
  <c r="I140" i="5"/>
  <c r="J140" i="5"/>
  <c r="G141" i="5"/>
  <c r="I141" i="5"/>
  <c r="J141" i="5"/>
  <c r="G142" i="5"/>
  <c r="I142" i="5"/>
  <c r="J142" i="5"/>
  <c r="G143" i="5"/>
  <c r="I143" i="5"/>
  <c r="J143" i="5"/>
  <c r="G144" i="5"/>
  <c r="I144" i="5"/>
  <c r="J144" i="5"/>
  <c r="G145" i="5"/>
  <c r="I145" i="5"/>
  <c r="J145" i="5"/>
  <c r="G146" i="5"/>
  <c r="I146" i="5"/>
  <c r="J146" i="5"/>
  <c r="G147" i="5"/>
  <c r="I147" i="5"/>
  <c r="J147" i="5"/>
  <c r="G148" i="5"/>
  <c r="I148" i="5"/>
  <c r="J148" i="5"/>
  <c r="G149" i="5"/>
  <c r="I149" i="5"/>
  <c r="J149" i="5"/>
  <c r="G150" i="5"/>
  <c r="I150" i="5"/>
  <c r="J150" i="5"/>
  <c r="G151" i="5"/>
  <c r="I151" i="5"/>
  <c r="J151" i="5"/>
  <c r="G152" i="5"/>
  <c r="I152" i="5"/>
  <c r="J152" i="5"/>
  <c r="G153" i="5"/>
  <c r="I153" i="5"/>
  <c r="J153" i="5"/>
  <c r="G154" i="5"/>
  <c r="I154" i="5"/>
  <c r="J154" i="5"/>
  <c r="G155" i="5"/>
  <c r="I155" i="5"/>
  <c r="J155" i="5"/>
  <c r="G156" i="5"/>
  <c r="I156" i="5"/>
  <c r="J156" i="5"/>
  <c r="G157" i="5"/>
  <c r="I157" i="5"/>
  <c r="J157" i="5"/>
  <c r="G158" i="5"/>
  <c r="I158" i="5"/>
  <c r="J158" i="5"/>
  <c r="G159" i="5"/>
  <c r="I159" i="5"/>
  <c r="J159" i="5"/>
  <c r="G160" i="5"/>
  <c r="I160" i="5"/>
  <c r="J160" i="5"/>
  <c r="G165" i="5"/>
  <c r="I165" i="5"/>
  <c r="J165" i="5"/>
  <c r="G166" i="5"/>
  <c r="I166" i="5"/>
  <c r="J166" i="5"/>
  <c r="G167" i="5"/>
  <c r="I167" i="5"/>
  <c r="J167" i="5"/>
  <c r="G168" i="5"/>
  <c r="I168" i="5"/>
  <c r="J168" i="5"/>
  <c r="G169" i="5"/>
  <c r="I169" i="5"/>
  <c r="J169" i="5"/>
  <c r="G170" i="5"/>
  <c r="I170" i="5"/>
  <c r="J170" i="5"/>
  <c r="G171" i="5"/>
  <c r="I171" i="5"/>
  <c r="J171" i="5"/>
  <c r="G172" i="5"/>
  <c r="I172" i="5"/>
  <c r="J172" i="5"/>
  <c r="G173" i="5"/>
  <c r="I173" i="5"/>
  <c r="J173" i="5"/>
  <c r="G174" i="5"/>
  <c r="I174" i="5"/>
  <c r="J174" i="5"/>
  <c r="G175" i="5"/>
  <c r="I175" i="5"/>
  <c r="J175" i="5"/>
  <c r="G176" i="5"/>
  <c r="I176" i="5"/>
  <c r="J176" i="5"/>
  <c r="G177" i="5"/>
  <c r="I177" i="5"/>
  <c r="J177" i="5"/>
  <c r="G178" i="5"/>
  <c r="I178" i="5"/>
  <c r="J178" i="5"/>
  <c r="G179" i="5"/>
  <c r="I179" i="5"/>
  <c r="J179" i="5"/>
  <c r="G180" i="5"/>
  <c r="I180" i="5"/>
  <c r="J180" i="5"/>
  <c r="G181" i="5"/>
  <c r="I181" i="5"/>
  <c r="J181" i="5"/>
  <c r="G182" i="5"/>
  <c r="I182" i="5"/>
  <c r="J182" i="5"/>
  <c r="G183" i="5"/>
  <c r="I183" i="5"/>
  <c r="J183" i="5"/>
  <c r="G184" i="5"/>
  <c r="I184" i="5"/>
  <c r="J184" i="5"/>
  <c r="G185" i="5"/>
  <c r="I185" i="5"/>
  <c r="J185" i="5"/>
  <c r="G186" i="5"/>
  <c r="I186" i="5"/>
  <c r="J186" i="5"/>
  <c r="G187" i="5"/>
  <c r="I187" i="5"/>
  <c r="J187" i="5"/>
  <c r="G188" i="5"/>
  <c r="I188" i="5"/>
  <c r="J188" i="5"/>
  <c r="G189" i="5"/>
  <c r="I189" i="5"/>
  <c r="J189" i="5"/>
  <c r="G190" i="5"/>
  <c r="I190" i="5"/>
  <c r="J190" i="5"/>
  <c r="G191" i="5"/>
  <c r="I191" i="5"/>
  <c r="J191" i="5"/>
  <c r="G192" i="5"/>
  <c r="I192" i="5"/>
  <c r="J192" i="5"/>
  <c r="G193" i="5"/>
  <c r="I193" i="5"/>
  <c r="J193" i="5"/>
  <c r="G194" i="5"/>
  <c r="I194" i="5"/>
  <c r="J194" i="5"/>
  <c r="G195" i="5"/>
  <c r="I195" i="5"/>
  <c r="J195" i="5"/>
  <c r="G196" i="5"/>
  <c r="I196" i="5"/>
  <c r="J196" i="5"/>
  <c r="G197" i="5"/>
  <c r="I197" i="5"/>
  <c r="J197" i="5"/>
  <c r="G198" i="5"/>
  <c r="I198" i="5"/>
  <c r="J198" i="5"/>
  <c r="G199" i="5"/>
  <c r="I199" i="5"/>
  <c r="J199" i="5"/>
  <c r="G200" i="5"/>
  <c r="I200" i="5"/>
  <c r="J200" i="5"/>
  <c r="G201" i="5"/>
  <c r="I201" i="5"/>
  <c r="J201" i="5"/>
  <c r="G202" i="5"/>
  <c r="I202" i="5"/>
  <c r="J202" i="5"/>
  <c r="G203" i="5"/>
  <c r="I203" i="5"/>
  <c r="J203" i="5"/>
  <c r="G204" i="5"/>
  <c r="I204" i="5"/>
  <c r="J204" i="5"/>
  <c r="G205" i="5"/>
  <c r="I205" i="5"/>
  <c r="J205" i="5"/>
  <c r="G206" i="5"/>
  <c r="I206" i="5"/>
  <c r="J206" i="5"/>
  <c r="G207" i="5"/>
  <c r="I207" i="5"/>
  <c r="J207" i="5"/>
  <c r="G208" i="5"/>
  <c r="I208" i="5"/>
  <c r="J208" i="5"/>
  <c r="G209" i="5"/>
  <c r="I209" i="5"/>
  <c r="J209" i="5"/>
  <c r="G210" i="5"/>
  <c r="I210" i="5"/>
  <c r="J210" i="5"/>
  <c r="G211" i="5"/>
  <c r="I211" i="5"/>
  <c r="J211" i="5"/>
  <c r="G212" i="5"/>
  <c r="I212" i="5"/>
  <c r="J212" i="5"/>
  <c r="G213" i="5"/>
  <c r="I213" i="5"/>
  <c r="J213" i="5"/>
  <c r="G214" i="5"/>
  <c r="I214" i="5"/>
  <c r="J214" i="5"/>
  <c r="G215" i="5"/>
  <c r="I215" i="5"/>
  <c r="J215" i="5"/>
  <c r="G216" i="5"/>
  <c r="I216" i="5"/>
  <c r="J216" i="5"/>
  <c r="G217" i="5"/>
  <c r="I217" i="5"/>
  <c r="J217" i="5"/>
  <c r="G218" i="5"/>
  <c r="I218" i="5"/>
  <c r="J218" i="5"/>
  <c r="G219" i="5"/>
  <c r="I219" i="5"/>
  <c r="J219" i="5"/>
  <c r="G220" i="5"/>
  <c r="I220" i="5"/>
  <c r="J220" i="5"/>
  <c r="G221" i="5"/>
  <c r="I221" i="5"/>
  <c r="J221" i="5"/>
  <c r="G222" i="5"/>
  <c r="I222" i="5"/>
  <c r="J222" i="5"/>
  <c r="G223" i="5"/>
  <c r="I223" i="5"/>
  <c r="J223" i="5"/>
  <c r="G224" i="5"/>
  <c r="I224" i="5"/>
  <c r="J224" i="5"/>
  <c r="G225" i="5"/>
  <c r="I225" i="5"/>
  <c r="J225" i="5"/>
  <c r="G226" i="5"/>
  <c r="I226" i="5"/>
  <c r="J226" i="5"/>
  <c r="G227" i="5"/>
  <c r="I227" i="5"/>
  <c r="J227" i="5"/>
  <c r="G228" i="5"/>
  <c r="I228" i="5"/>
  <c r="J228" i="5"/>
  <c r="G229" i="5"/>
  <c r="I229" i="5"/>
  <c r="J229" i="5"/>
  <c r="G230" i="5"/>
  <c r="I230" i="5"/>
  <c r="J230" i="5"/>
  <c r="G231" i="5"/>
  <c r="I231" i="5"/>
  <c r="J231" i="5"/>
  <c r="G232" i="5"/>
  <c r="I232" i="5"/>
  <c r="J232" i="5"/>
  <c r="G233" i="5"/>
  <c r="I233" i="5"/>
  <c r="J233" i="5"/>
  <c r="G234" i="5"/>
  <c r="I234" i="5"/>
  <c r="J234" i="5"/>
  <c r="G235" i="5"/>
  <c r="I235" i="5"/>
  <c r="J235" i="5"/>
  <c r="G236" i="5"/>
  <c r="I236" i="5"/>
  <c r="J236" i="5"/>
  <c r="G237" i="5"/>
  <c r="I237" i="5"/>
  <c r="J237" i="5"/>
  <c r="G238" i="5"/>
  <c r="I238" i="5"/>
  <c r="J238" i="5"/>
  <c r="G239" i="5"/>
  <c r="I239" i="5"/>
  <c r="J239" i="5"/>
  <c r="G240" i="5"/>
  <c r="I240" i="5"/>
  <c r="J240" i="5"/>
  <c r="G241" i="5"/>
  <c r="I241" i="5"/>
  <c r="J241" i="5"/>
  <c r="G242" i="5"/>
  <c r="I242" i="5"/>
  <c r="J242" i="5"/>
  <c r="G243" i="5"/>
  <c r="I243" i="5"/>
  <c r="J243" i="5"/>
  <c r="G244" i="5"/>
  <c r="I244" i="5"/>
  <c r="J244" i="5"/>
  <c r="G245" i="5"/>
  <c r="I245" i="5"/>
  <c r="J245" i="5"/>
  <c r="G246" i="5"/>
  <c r="I246" i="5"/>
  <c r="J246" i="5"/>
  <c r="G247" i="5"/>
  <c r="I247" i="5"/>
  <c r="J247" i="5"/>
  <c r="G248" i="5"/>
  <c r="I248" i="5"/>
  <c r="J248" i="5"/>
  <c r="G249" i="5"/>
  <c r="I249" i="5"/>
  <c r="J249" i="5"/>
  <c r="G250" i="5"/>
  <c r="I250" i="5"/>
  <c r="J250" i="5"/>
  <c r="G251" i="5"/>
  <c r="I251" i="5"/>
  <c r="J251" i="5"/>
  <c r="G252" i="5"/>
  <c r="I252" i="5"/>
  <c r="J252" i="5"/>
  <c r="G253" i="5"/>
  <c r="I253" i="5"/>
  <c r="J253" i="5"/>
  <c r="G254" i="5"/>
  <c r="I254" i="5"/>
  <c r="J254" i="5"/>
  <c r="G255" i="5"/>
  <c r="I255" i="5"/>
  <c r="J255" i="5"/>
  <c r="G256" i="5"/>
  <c r="I256" i="5"/>
  <c r="J256" i="5"/>
  <c r="G257" i="5"/>
  <c r="I257" i="5"/>
  <c r="J257" i="5"/>
  <c r="G258" i="5"/>
  <c r="I258" i="5"/>
  <c r="J258" i="5"/>
  <c r="G259" i="5"/>
  <c r="I259" i="5"/>
  <c r="J259" i="5"/>
  <c r="G260" i="5"/>
  <c r="I260" i="5"/>
  <c r="J260" i="5"/>
  <c r="G261" i="5"/>
  <c r="I261" i="5"/>
  <c r="J261" i="5"/>
  <c r="G262" i="5"/>
  <c r="I262" i="5"/>
  <c r="J262" i="5"/>
  <c r="G263" i="5"/>
  <c r="I263" i="5"/>
  <c r="J263" i="5"/>
  <c r="G264" i="5"/>
  <c r="I264" i="5"/>
  <c r="J264" i="5"/>
  <c r="G265" i="5"/>
  <c r="I265" i="5"/>
  <c r="J265" i="5"/>
  <c r="G266" i="5"/>
  <c r="I266" i="5"/>
  <c r="J266" i="5"/>
  <c r="G267" i="5"/>
  <c r="I267" i="5"/>
  <c r="J267" i="5"/>
  <c r="G268" i="5"/>
  <c r="I268" i="5"/>
  <c r="J268" i="5"/>
  <c r="G269" i="5"/>
  <c r="I269" i="5"/>
  <c r="J269" i="5"/>
  <c r="G270" i="5"/>
  <c r="I270" i="5"/>
  <c r="J270" i="5"/>
  <c r="G271" i="5"/>
  <c r="I271" i="5"/>
  <c r="J271" i="5"/>
  <c r="G272" i="5"/>
  <c r="I272" i="5"/>
  <c r="J272" i="5"/>
  <c r="G273" i="5"/>
  <c r="I273" i="5"/>
  <c r="J273" i="5"/>
  <c r="G274" i="5"/>
  <c r="I274" i="5"/>
  <c r="J274" i="5"/>
  <c r="G275" i="5"/>
  <c r="I275" i="5"/>
  <c r="J275" i="5"/>
  <c r="G276" i="5"/>
  <c r="I276" i="5"/>
  <c r="J276" i="5"/>
  <c r="G277" i="5"/>
  <c r="I277" i="5"/>
  <c r="J277" i="5"/>
  <c r="G278" i="5"/>
  <c r="I278" i="5"/>
  <c r="J278" i="5"/>
  <c r="G279" i="5"/>
  <c r="I279" i="5"/>
  <c r="J279" i="5"/>
  <c r="G280" i="5"/>
  <c r="I280" i="5"/>
  <c r="J280" i="5"/>
  <c r="G281" i="5"/>
  <c r="I281" i="5"/>
  <c r="J281" i="5"/>
  <c r="G282" i="5"/>
  <c r="I282" i="5"/>
  <c r="J282" i="5"/>
  <c r="G283" i="5"/>
  <c r="I283" i="5"/>
  <c r="J283" i="5"/>
  <c r="G284" i="5"/>
  <c r="I284" i="5"/>
  <c r="J284" i="5"/>
  <c r="G285" i="5"/>
  <c r="I285" i="5"/>
  <c r="J285" i="5"/>
  <c r="G286" i="5"/>
  <c r="I286" i="5"/>
  <c r="J286" i="5"/>
  <c r="G287" i="5"/>
  <c r="I287" i="5"/>
  <c r="J287" i="5"/>
  <c r="G288" i="5"/>
  <c r="I288" i="5"/>
  <c r="J288" i="5"/>
  <c r="G289" i="5"/>
  <c r="I289" i="5"/>
  <c r="J289" i="5"/>
  <c r="G290" i="5"/>
  <c r="I290" i="5"/>
  <c r="J290" i="5"/>
  <c r="G291" i="5"/>
  <c r="I291" i="5"/>
  <c r="J291" i="5"/>
  <c r="G292" i="5"/>
  <c r="I292" i="5"/>
  <c r="J292" i="5"/>
  <c r="G293" i="5"/>
  <c r="I293" i="5"/>
  <c r="J293" i="5"/>
  <c r="G294" i="5"/>
  <c r="I294" i="5"/>
  <c r="J294" i="5"/>
  <c r="G295" i="5"/>
  <c r="I295" i="5"/>
  <c r="J295" i="5"/>
  <c r="G296" i="5"/>
  <c r="I296" i="5"/>
  <c r="J296" i="5"/>
  <c r="G297" i="5"/>
  <c r="I297" i="5"/>
  <c r="J297" i="5"/>
  <c r="G298" i="5"/>
  <c r="I298" i="5"/>
  <c r="J298" i="5"/>
  <c r="G299" i="5"/>
  <c r="I299" i="5"/>
  <c r="J299" i="5"/>
  <c r="G300" i="5"/>
  <c r="I300" i="5"/>
  <c r="J300" i="5"/>
  <c r="G301" i="5"/>
  <c r="I301" i="5"/>
  <c r="J301" i="5"/>
  <c r="G302" i="5"/>
  <c r="I302" i="5"/>
  <c r="J302" i="5"/>
  <c r="G303" i="5"/>
  <c r="I303" i="5"/>
  <c r="J303" i="5"/>
  <c r="G304" i="5"/>
  <c r="I304" i="5"/>
  <c r="J304" i="5"/>
  <c r="G305" i="5"/>
  <c r="I305" i="5"/>
  <c r="J305" i="5"/>
  <c r="G306" i="5"/>
  <c r="I306" i="5"/>
  <c r="J306" i="5"/>
  <c r="G307" i="5"/>
  <c r="I307" i="5"/>
  <c r="J307" i="5"/>
  <c r="G308" i="5"/>
  <c r="I308" i="5"/>
  <c r="J308" i="5"/>
  <c r="G309" i="5"/>
  <c r="I309" i="5"/>
  <c r="J309" i="5"/>
  <c r="G310" i="5"/>
  <c r="I310" i="5"/>
  <c r="J310" i="5"/>
  <c r="G311" i="5"/>
  <c r="I311" i="5"/>
  <c r="J311" i="5"/>
  <c r="G312" i="5"/>
  <c r="I312" i="5"/>
  <c r="J312" i="5"/>
  <c r="G313" i="5"/>
  <c r="I313" i="5"/>
  <c r="J313" i="5"/>
  <c r="G314" i="5"/>
  <c r="I314" i="5"/>
  <c r="J314" i="5"/>
  <c r="G315" i="5"/>
  <c r="I315" i="5"/>
  <c r="J315" i="5"/>
  <c r="G316" i="5"/>
  <c r="I316" i="5"/>
  <c r="J316" i="5"/>
  <c r="G317" i="5"/>
  <c r="I317" i="5"/>
  <c r="J317" i="5"/>
  <c r="G318" i="5"/>
  <c r="I318" i="5"/>
  <c r="J318" i="5"/>
  <c r="G319" i="5"/>
  <c r="I319" i="5"/>
  <c r="J319" i="5"/>
  <c r="G320" i="5"/>
  <c r="I320" i="5"/>
  <c r="J320" i="5"/>
  <c r="G321" i="5"/>
  <c r="I321" i="5"/>
  <c r="J321" i="5"/>
  <c r="G322" i="5"/>
  <c r="I322" i="5"/>
  <c r="J322" i="5"/>
  <c r="G323" i="5"/>
  <c r="I323" i="5"/>
  <c r="J323" i="5"/>
  <c r="G324" i="5"/>
  <c r="I324" i="5"/>
  <c r="J324" i="5"/>
  <c r="G325" i="5"/>
  <c r="I325" i="5"/>
  <c r="J325" i="5"/>
  <c r="G326" i="5"/>
  <c r="I326" i="5"/>
  <c r="J326" i="5"/>
  <c r="G327" i="5"/>
  <c r="I327" i="5"/>
  <c r="J327" i="5"/>
  <c r="G328" i="5"/>
  <c r="I328" i="5"/>
  <c r="J328" i="5"/>
  <c r="G329" i="5"/>
  <c r="I329" i="5"/>
  <c r="J329" i="5"/>
  <c r="G330" i="5"/>
  <c r="I330" i="5"/>
  <c r="J330" i="5"/>
  <c r="G331" i="5"/>
  <c r="I331" i="5"/>
  <c r="J331" i="5"/>
  <c r="G332" i="5"/>
  <c r="I332" i="5"/>
  <c r="J332" i="5"/>
  <c r="G333" i="5"/>
  <c r="I333" i="5"/>
  <c r="J333" i="5"/>
  <c r="G334" i="5"/>
  <c r="I334" i="5"/>
  <c r="J334" i="5"/>
  <c r="G335" i="5"/>
  <c r="I335" i="5"/>
  <c r="J335" i="5"/>
  <c r="G336" i="5"/>
  <c r="I336" i="5"/>
  <c r="J336" i="5"/>
  <c r="G337" i="5"/>
  <c r="I337" i="5"/>
  <c r="J337" i="5"/>
  <c r="G338" i="5"/>
  <c r="I338" i="5"/>
  <c r="J338" i="5"/>
  <c r="G339" i="5"/>
  <c r="I339" i="5"/>
  <c r="J339" i="5"/>
  <c r="G340" i="5"/>
  <c r="I340" i="5"/>
  <c r="J340" i="5"/>
  <c r="G341" i="5"/>
  <c r="I341" i="5"/>
  <c r="J341" i="5"/>
  <c r="G342" i="5"/>
  <c r="I342" i="5"/>
  <c r="J342" i="5"/>
  <c r="G343" i="5"/>
  <c r="I343" i="5"/>
  <c r="J343" i="5"/>
  <c r="G344" i="5"/>
  <c r="I344" i="5"/>
  <c r="J344" i="5"/>
  <c r="G345" i="5"/>
  <c r="I345" i="5"/>
  <c r="J345" i="5"/>
  <c r="G346" i="5"/>
  <c r="I346" i="5"/>
  <c r="J346" i="5"/>
  <c r="G347" i="5"/>
  <c r="I347" i="5"/>
  <c r="J347" i="5"/>
  <c r="G348" i="5"/>
  <c r="I348" i="5"/>
  <c r="J348" i="5"/>
  <c r="G349" i="5"/>
  <c r="I349" i="5"/>
  <c r="J349" i="5"/>
  <c r="G350" i="5"/>
  <c r="I350" i="5"/>
  <c r="J350" i="5"/>
  <c r="G351" i="5"/>
  <c r="I351" i="5"/>
  <c r="J351" i="5"/>
  <c r="G352" i="5"/>
  <c r="I352" i="5"/>
  <c r="J352" i="5"/>
  <c r="G353" i="5"/>
  <c r="I353" i="5"/>
  <c r="J353" i="5"/>
  <c r="G354" i="5"/>
  <c r="I354" i="5"/>
  <c r="J354" i="5"/>
  <c r="G355" i="5"/>
  <c r="I355" i="5"/>
  <c r="J355" i="5"/>
  <c r="G356" i="5"/>
  <c r="I356" i="5"/>
  <c r="J356" i="5"/>
  <c r="G357" i="5"/>
  <c r="I357" i="5"/>
  <c r="J357" i="5"/>
  <c r="G358" i="5"/>
  <c r="I358" i="5"/>
  <c r="J358" i="5"/>
  <c r="G359" i="5"/>
  <c r="I359" i="5"/>
  <c r="J359" i="5"/>
  <c r="G360" i="5"/>
  <c r="I360" i="5"/>
  <c r="J360" i="5"/>
  <c r="G361" i="5"/>
  <c r="I361" i="5"/>
  <c r="J361" i="5"/>
  <c r="G362" i="5"/>
  <c r="I362" i="5"/>
  <c r="J362" i="5"/>
  <c r="G363" i="5"/>
  <c r="I363" i="5"/>
  <c r="J363" i="5"/>
  <c r="G364" i="5"/>
  <c r="I364" i="5"/>
  <c r="J364" i="5"/>
  <c r="G365" i="5"/>
  <c r="I365" i="5"/>
  <c r="J365" i="5"/>
  <c r="G366" i="5"/>
  <c r="I366" i="5"/>
  <c r="J366" i="5"/>
  <c r="G367" i="5"/>
  <c r="I367" i="5"/>
  <c r="J367" i="5"/>
  <c r="G368" i="5"/>
  <c r="I368" i="5"/>
  <c r="J368" i="5"/>
  <c r="G369" i="5"/>
  <c r="I369" i="5"/>
  <c r="J369" i="5"/>
  <c r="G370" i="5"/>
  <c r="I370" i="5"/>
  <c r="J370" i="5"/>
  <c r="G371" i="5"/>
  <c r="I371" i="5"/>
  <c r="J371" i="5"/>
  <c r="G372" i="5"/>
  <c r="I372" i="5"/>
  <c r="J372" i="5"/>
  <c r="G373" i="5"/>
  <c r="I373" i="5"/>
  <c r="J373" i="5"/>
  <c r="G374" i="5"/>
  <c r="I374" i="5"/>
  <c r="J374" i="5"/>
  <c r="G375" i="5"/>
  <c r="I375" i="5"/>
  <c r="J375" i="5"/>
  <c r="G376" i="5"/>
  <c r="I376" i="5"/>
  <c r="J376" i="5"/>
  <c r="G377" i="5"/>
  <c r="I377" i="5"/>
  <c r="J377" i="5"/>
  <c r="G378" i="5"/>
  <c r="I378" i="5"/>
  <c r="J378" i="5"/>
  <c r="G379" i="5"/>
  <c r="I379" i="5"/>
  <c r="J379" i="5"/>
  <c r="G380" i="5"/>
  <c r="I380" i="5"/>
  <c r="J380" i="5"/>
  <c r="G381" i="5"/>
  <c r="I381" i="5"/>
  <c r="J381" i="5"/>
  <c r="G382" i="5"/>
  <c r="I382" i="5"/>
  <c r="J382" i="5"/>
  <c r="G383" i="5"/>
  <c r="I383" i="5"/>
  <c r="J383" i="5"/>
  <c r="G384" i="5"/>
  <c r="I384" i="5"/>
  <c r="J384" i="5"/>
  <c r="G385" i="5"/>
  <c r="I385" i="5"/>
  <c r="J385" i="5"/>
  <c r="G386" i="5"/>
  <c r="I386" i="5"/>
  <c r="J386" i="5"/>
  <c r="G387" i="5"/>
  <c r="I387" i="5"/>
  <c r="J387" i="5"/>
  <c r="G388" i="5"/>
  <c r="I388" i="5"/>
  <c r="J388" i="5"/>
  <c r="G389" i="5"/>
  <c r="I389" i="5"/>
  <c r="J389" i="5"/>
  <c r="G390" i="5"/>
  <c r="I390" i="5"/>
  <c r="J390" i="5"/>
  <c r="G391" i="5"/>
  <c r="I391" i="5"/>
  <c r="J391" i="5"/>
  <c r="G392" i="5"/>
  <c r="I392" i="5"/>
  <c r="J392" i="5"/>
  <c r="G393" i="5"/>
  <c r="I393" i="5"/>
  <c r="J393" i="5"/>
  <c r="G394" i="5"/>
  <c r="I394" i="5"/>
  <c r="J394" i="5"/>
  <c r="G395" i="5"/>
  <c r="I395" i="5"/>
  <c r="J395" i="5"/>
  <c r="G396" i="5"/>
  <c r="I396" i="5"/>
  <c r="J396" i="5"/>
  <c r="G397" i="5"/>
  <c r="I397" i="5"/>
  <c r="J397" i="5"/>
  <c r="G398" i="5"/>
  <c r="I398" i="5"/>
  <c r="J398" i="5"/>
  <c r="G399" i="5"/>
  <c r="I399" i="5"/>
  <c r="J399" i="5"/>
  <c r="G400" i="5"/>
  <c r="I400" i="5"/>
  <c r="J400" i="5"/>
  <c r="G401" i="5"/>
  <c r="I401" i="5"/>
  <c r="J401" i="5"/>
  <c r="G402" i="5"/>
  <c r="I402" i="5"/>
  <c r="J402" i="5"/>
  <c r="G403" i="5"/>
  <c r="I403" i="5"/>
  <c r="J403" i="5"/>
  <c r="G404" i="5"/>
  <c r="I404" i="5"/>
  <c r="J404" i="5"/>
  <c r="G405" i="5"/>
  <c r="I405" i="5"/>
  <c r="J405" i="5"/>
  <c r="G406" i="5"/>
  <c r="I406" i="5"/>
  <c r="J406" i="5"/>
  <c r="G407" i="5"/>
  <c r="I407" i="5"/>
  <c r="J407" i="5"/>
  <c r="G408" i="5"/>
  <c r="I408" i="5"/>
  <c r="J408" i="5"/>
  <c r="G409" i="5"/>
  <c r="I409" i="5"/>
  <c r="J409" i="5"/>
  <c r="G410" i="5"/>
  <c r="I410" i="5"/>
  <c r="J410" i="5"/>
  <c r="G411" i="5"/>
  <c r="I411" i="5"/>
  <c r="J411" i="5"/>
  <c r="G412" i="5"/>
  <c r="I412" i="5"/>
  <c r="J412" i="5"/>
  <c r="G413" i="5"/>
  <c r="I413" i="5"/>
  <c r="J413" i="5"/>
  <c r="G414" i="5"/>
  <c r="I414" i="5"/>
  <c r="J414" i="5"/>
  <c r="G415" i="5"/>
  <c r="I415" i="5"/>
  <c r="J415" i="5"/>
  <c r="G416" i="5"/>
  <c r="I416" i="5"/>
  <c r="J416" i="5"/>
  <c r="G417" i="5"/>
  <c r="I417" i="5"/>
  <c r="J417" i="5"/>
  <c r="G418" i="5"/>
  <c r="I418" i="5"/>
  <c r="J418" i="5"/>
  <c r="G419" i="5"/>
  <c r="I419" i="5"/>
  <c r="J419" i="5"/>
  <c r="G420" i="5"/>
  <c r="I420" i="5"/>
  <c r="J420" i="5"/>
  <c r="G421" i="5"/>
  <c r="I421" i="5"/>
  <c r="J421" i="5"/>
  <c r="G422" i="5"/>
  <c r="I422" i="5"/>
  <c r="J422" i="5"/>
  <c r="G423" i="5"/>
  <c r="I423" i="5"/>
  <c r="J423" i="5"/>
  <c r="G424" i="5"/>
  <c r="I424" i="5"/>
  <c r="J424" i="5"/>
  <c r="G425" i="5"/>
  <c r="I425" i="5"/>
  <c r="J425" i="5"/>
  <c r="G426" i="5"/>
  <c r="I426" i="5"/>
  <c r="J426" i="5"/>
  <c r="G427" i="5"/>
  <c r="I427" i="5"/>
  <c r="J427" i="5"/>
  <c r="G428" i="5"/>
  <c r="I428" i="5"/>
  <c r="J428" i="5"/>
  <c r="G429" i="5"/>
  <c r="I429" i="5"/>
  <c r="J429" i="5"/>
  <c r="G430" i="5"/>
  <c r="I430" i="5"/>
  <c r="J430" i="5"/>
  <c r="G431" i="5"/>
  <c r="I431" i="5"/>
  <c r="J431" i="5"/>
  <c r="G432" i="5"/>
  <c r="I432" i="5"/>
  <c r="J432" i="5"/>
  <c r="G433" i="5"/>
  <c r="I433" i="5"/>
  <c r="J433" i="5"/>
  <c r="G434" i="5"/>
  <c r="I434" i="5"/>
  <c r="J434" i="5"/>
  <c r="G435" i="5"/>
  <c r="I435" i="5"/>
  <c r="J435" i="5"/>
  <c r="G436" i="5"/>
  <c r="I436" i="5"/>
  <c r="J436" i="5"/>
  <c r="G437" i="5"/>
  <c r="I437" i="5"/>
  <c r="J437" i="5"/>
  <c r="G438" i="5"/>
  <c r="I438" i="5"/>
  <c r="J438" i="5"/>
  <c r="G439" i="5"/>
  <c r="I439" i="5"/>
  <c r="J439" i="5"/>
  <c r="G440" i="5"/>
  <c r="I440" i="5"/>
  <c r="J440" i="5"/>
  <c r="G441" i="5"/>
  <c r="I441" i="5"/>
  <c r="J441" i="5"/>
  <c r="G442" i="5"/>
  <c r="I442" i="5"/>
  <c r="J442" i="5"/>
  <c r="G443" i="5"/>
  <c r="I443" i="5"/>
  <c r="J443" i="5"/>
  <c r="G444" i="5"/>
  <c r="I444" i="5"/>
  <c r="J444" i="5"/>
  <c r="G445" i="5"/>
  <c r="I445" i="5"/>
  <c r="J445" i="5"/>
  <c r="G446" i="5"/>
  <c r="I446" i="5"/>
  <c r="J446" i="5"/>
  <c r="G447" i="5"/>
  <c r="I447" i="5"/>
  <c r="J447" i="5"/>
  <c r="G448" i="5"/>
  <c r="I448" i="5"/>
  <c r="J448" i="5"/>
  <c r="G449" i="5"/>
  <c r="I449" i="5"/>
  <c r="J449" i="5"/>
  <c r="G450" i="5"/>
  <c r="I450" i="5"/>
  <c r="J450" i="5"/>
  <c r="G451" i="5"/>
  <c r="I451" i="5"/>
  <c r="J451" i="5"/>
  <c r="G452" i="5"/>
  <c r="I452" i="5"/>
  <c r="J452" i="5"/>
  <c r="G453" i="5"/>
  <c r="I453" i="5"/>
  <c r="J453" i="5"/>
  <c r="G454" i="5"/>
  <c r="I454" i="5"/>
  <c r="J454" i="5"/>
  <c r="G455" i="5"/>
  <c r="I455" i="5"/>
  <c r="J455" i="5"/>
  <c r="G456" i="5"/>
  <c r="I456" i="5"/>
  <c r="J456" i="5"/>
  <c r="G457" i="5"/>
  <c r="I457" i="5"/>
  <c r="J457" i="5"/>
  <c r="G458" i="5"/>
  <c r="I458" i="5"/>
  <c r="J458" i="5"/>
  <c r="G459" i="5"/>
  <c r="I459" i="5"/>
  <c r="J459" i="5"/>
  <c r="G460" i="5"/>
  <c r="I460" i="5"/>
  <c r="J460" i="5"/>
  <c r="G461" i="5"/>
  <c r="I461" i="5"/>
  <c r="J461" i="5"/>
  <c r="G462" i="5"/>
  <c r="I462" i="5"/>
  <c r="J462" i="5"/>
  <c r="G463" i="5"/>
  <c r="I463" i="5"/>
  <c r="J463" i="5"/>
  <c r="G464" i="5"/>
  <c r="I464" i="5"/>
  <c r="J464" i="5"/>
  <c r="G465" i="5"/>
  <c r="I465" i="5"/>
  <c r="J465" i="5"/>
  <c r="G466" i="5"/>
  <c r="I466" i="5"/>
  <c r="J466" i="5"/>
  <c r="G467" i="5"/>
  <c r="I467" i="5"/>
  <c r="J467" i="5"/>
  <c r="G468" i="5"/>
  <c r="I468" i="5"/>
  <c r="J468" i="5"/>
  <c r="G469" i="5"/>
  <c r="I469" i="5"/>
  <c r="J469" i="5"/>
  <c r="G470" i="5"/>
  <c r="I470" i="5"/>
  <c r="J470" i="5"/>
  <c r="G471" i="5"/>
  <c r="I471" i="5"/>
  <c r="J471" i="5"/>
  <c r="G472" i="5"/>
  <c r="I472" i="5"/>
  <c r="J472" i="5"/>
  <c r="G473" i="5"/>
  <c r="I473" i="5"/>
  <c r="J473" i="5"/>
  <c r="G474" i="5"/>
  <c r="I474" i="5"/>
  <c r="J474" i="5"/>
  <c r="G475" i="5"/>
  <c r="I475" i="5"/>
  <c r="J475" i="5"/>
  <c r="G476" i="5"/>
  <c r="I476" i="5"/>
  <c r="J476" i="5"/>
  <c r="G477" i="5"/>
  <c r="I477" i="5"/>
  <c r="J477" i="5"/>
  <c r="G478" i="5"/>
  <c r="I478" i="5"/>
  <c r="J478" i="5"/>
  <c r="G479" i="5"/>
  <c r="I479" i="5"/>
  <c r="J479" i="5"/>
  <c r="G480" i="5"/>
  <c r="I480" i="5"/>
  <c r="J480" i="5"/>
  <c r="G481" i="5"/>
  <c r="I481" i="5"/>
  <c r="J481" i="5"/>
  <c r="G482" i="5"/>
  <c r="I482" i="5"/>
  <c r="J482" i="5"/>
  <c r="G483" i="5"/>
  <c r="I483" i="5"/>
  <c r="J483" i="5"/>
  <c r="G484" i="5"/>
  <c r="I484" i="5"/>
  <c r="J484" i="5"/>
  <c r="G485" i="5"/>
  <c r="I485" i="5"/>
  <c r="J485" i="5"/>
  <c r="G486" i="5"/>
  <c r="I486" i="5"/>
  <c r="J486" i="5"/>
  <c r="G487" i="5"/>
  <c r="I487" i="5"/>
  <c r="J487" i="5"/>
  <c r="G488" i="5"/>
  <c r="I488" i="5"/>
  <c r="J488" i="5"/>
  <c r="G489" i="5"/>
  <c r="I489" i="5"/>
  <c r="J489" i="5"/>
  <c r="G490" i="5"/>
  <c r="I490" i="5"/>
  <c r="J490" i="5"/>
  <c r="G491" i="5"/>
  <c r="I491" i="5"/>
  <c r="J491" i="5"/>
  <c r="G492" i="5"/>
  <c r="I492" i="5"/>
  <c r="J492" i="5"/>
  <c r="G493" i="5"/>
  <c r="I493" i="5"/>
  <c r="J493" i="5"/>
  <c r="G494" i="5"/>
  <c r="I494" i="5"/>
  <c r="J494" i="5"/>
  <c r="G495" i="5"/>
  <c r="I495" i="5"/>
  <c r="J495" i="5"/>
  <c r="G496" i="5"/>
  <c r="I496" i="5"/>
  <c r="J496" i="5"/>
  <c r="G497" i="5"/>
  <c r="I497" i="5"/>
  <c r="J497" i="5"/>
  <c r="G498" i="5"/>
  <c r="I498" i="5"/>
  <c r="J498" i="5"/>
  <c r="G499" i="5"/>
  <c r="I499" i="5"/>
  <c r="J499" i="5"/>
  <c r="G500" i="5"/>
  <c r="I500" i="5"/>
  <c r="J500" i="5"/>
  <c r="G501" i="5"/>
  <c r="I501" i="5"/>
  <c r="J501" i="5"/>
  <c r="G502" i="5"/>
  <c r="I502" i="5"/>
  <c r="J502" i="5"/>
  <c r="G503" i="5"/>
  <c r="I503" i="5"/>
  <c r="J503" i="5"/>
  <c r="G504" i="5"/>
  <c r="I504" i="5"/>
  <c r="J504" i="5"/>
  <c r="G505" i="5"/>
  <c r="I505" i="5"/>
  <c r="J505" i="5"/>
  <c r="G506" i="5"/>
  <c r="I506" i="5"/>
  <c r="J506" i="5"/>
  <c r="G507" i="5"/>
  <c r="I507" i="5"/>
  <c r="J507" i="5"/>
  <c r="G508" i="5"/>
  <c r="I508" i="5"/>
  <c r="J508" i="5"/>
  <c r="G509" i="5"/>
  <c r="I509" i="5"/>
  <c r="J509" i="5"/>
  <c r="G510" i="5"/>
  <c r="I510" i="5"/>
  <c r="J510" i="5"/>
  <c r="G511" i="5"/>
  <c r="I511" i="5"/>
  <c r="J511" i="5"/>
  <c r="G512" i="5"/>
  <c r="I512" i="5"/>
  <c r="J512" i="5"/>
  <c r="G513" i="5"/>
  <c r="I513" i="5"/>
  <c r="J513" i="5"/>
  <c r="G514" i="5"/>
  <c r="I514" i="5"/>
  <c r="J514" i="5"/>
  <c r="G515" i="5"/>
  <c r="I515" i="5"/>
  <c r="J515" i="5"/>
  <c r="G516" i="5"/>
  <c r="I516" i="5"/>
  <c r="J516" i="5"/>
  <c r="G517" i="5"/>
  <c r="I517" i="5"/>
  <c r="J517" i="5"/>
  <c r="G518" i="5"/>
  <c r="I518" i="5"/>
  <c r="J518" i="5"/>
  <c r="G519" i="5"/>
  <c r="I519" i="5"/>
  <c r="J519" i="5"/>
  <c r="G520" i="5"/>
  <c r="I520" i="5"/>
  <c r="J520" i="5"/>
  <c r="G521" i="5"/>
  <c r="I521" i="5"/>
  <c r="J521" i="5"/>
  <c r="G522" i="5"/>
  <c r="I522" i="5"/>
  <c r="J522" i="5"/>
  <c r="G523" i="5"/>
  <c r="I523" i="5"/>
  <c r="J523" i="5"/>
  <c r="G524" i="5"/>
  <c r="I524" i="5"/>
  <c r="J524" i="5"/>
  <c r="G525" i="5"/>
  <c r="I525" i="5"/>
  <c r="J525" i="5"/>
  <c r="G526" i="5"/>
  <c r="I526" i="5"/>
  <c r="J526" i="5"/>
  <c r="G527" i="5"/>
  <c r="I527" i="5"/>
  <c r="J527" i="5"/>
  <c r="G528" i="5"/>
  <c r="I528" i="5"/>
  <c r="J528" i="5"/>
  <c r="G529" i="5"/>
  <c r="I529" i="5"/>
  <c r="J529" i="5"/>
  <c r="G530" i="5"/>
  <c r="I530" i="5"/>
  <c r="J530" i="5"/>
  <c r="G531" i="5"/>
  <c r="I531" i="5"/>
  <c r="J531" i="5"/>
  <c r="G532" i="5"/>
  <c r="I532" i="5"/>
  <c r="J532" i="5"/>
  <c r="G533" i="5"/>
  <c r="I533" i="5"/>
  <c r="J533" i="5"/>
  <c r="G534" i="5"/>
  <c r="I534" i="5"/>
  <c r="J534" i="5"/>
  <c r="G535" i="5"/>
  <c r="I535" i="5"/>
  <c r="J535" i="5"/>
  <c r="G536" i="5"/>
  <c r="I536" i="5"/>
  <c r="J536" i="5"/>
  <c r="G537" i="5"/>
  <c r="I537" i="5"/>
  <c r="J537" i="5"/>
  <c r="G538" i="5"/>
  <c r="I538" i="5"/>
  <c r="J538" i="5"/>
  <c r="G539" i="5"/>
  <c r="I539" i="5"/>
  <c r="J539" i="5"/>
  <c r="G540" i="5"/>
  <c r="I540" i="5"/>
  <c r="J540" i="5"/>
  <c r="G541" i="5"/>
  <c r="I541" i="5"/>
  <c r="J541" i="5"/>
  <c r="G542" i="5"/>
  <c r="I542" i="5"/>
  <c r="J542" i="5"/>
  <c r="G543" i="5"/>
  <c r="I543" i="5"/>
  <c r="J543" i="5"/>
  <c r="G544" i="5"/>
  <c r="I544" i="5"/>
  <c r="J544" i="5"/>
  <c r="G545" i="5"/>
  <c r="I545" i="5"/>
  <c r="J545" i="5"/>
  <c r="G546" i="5"/>
  <c r="I546" i="5"/>
  <c r="J546" i="5"/>
  <c r="G547" i="5"/>
  <c r="I547" i="5"/>
  <c r="J547" i="5"/>
  <c r="G548" i="5"/>
  <c r="I548" i="5"/>
  <c r="J548" i="5"/>
  <c r="G549" i="5"/>
  <c r="I549" i="5"/>
  <c r="J549" i="5"/>
  <c r="G550" i="5"/>
  <c r="I550" i="5"/>
  <c r="J550" i="5"/>
  <c r="G551" i="5"/>
  <c r="I551" i="5"/>
  <c r="J551" i="5"/>
  <c r="G552" i="5"/>
  <c r="I552" i="5"/>
  <c r="J552" i="5"/>
  <c r="G553" i="5"/>
  <c r="I553" i="5"/>
  <c r="J553" i="5"/>
  <c r="G554" i="5"/>
  <c r="I554" i="5"/>
  <c r="J554" i="5"/>
  <c r="G555" i="5"/>
  <c r="I555" i="5"/>
  <c r="J555" i="5"/>
  <c r="G556" i="5"/>
  <c r="I556" i="5"/>
  <c r="J556" i="5"/>
  <c r="G557" i="5"/>
  <c r="I557" i="5"/>
  <c r="J557" i="5"/>
  <c r="G558" i="5"/>
  <c r="I558" i="5"/>
  <c r="J558" i="5"/>
  <c r="G559" i="5"/>
  <c r="I559" i="5"/>
  <c r="J559" i="5"/>
  <c r="G560" i="5"/>
  <c r="I560" i="5"/>
  <c r="J560" i="5"/>
  <c r="G561" i="5"/>
  <c r="I561" i="5"/>
  <c r="J561" i="5"/>
  <c r="G562" i="5"/>
  <c r="I562" i="5"/>
  <c r="J562" i="5"/>
  <c r="G563" i="5"/>
  <c r="I563" i="5"/>
  <c r="J563" i="5"/>
  <c r="G564" i="5"/>
  <c r="I564" i="5"/>
  <c r="J564" i="5"/>
  <c r="G565" i="5"/>
  <c r="I565" i="5"/>
  <c r="J565" i="5"/>
  <c r="G566" i="5"/>
  <c r="I566" i="5"/>
  <c r="J566" i="5"/>
  <c r="G567" i="5"/>
  <c r="I567" i="5"/>
  <c r="J567" i="5"/>
  <c r="G568" i="5"/>
  <c r="I568" i="5"/>
  <c r="J568" i="5"/>
  <c r="G569" i="5"/>
  <c r="I569" i="5"/>
  <c r="J569" i="5"/>
  <c r="G570" i="5"/>
  <c r="I570" i="5"/>
  <c r="J570" i="5"/>
  <c r="G571" i="5"/>
  <c r="I571" i="5"/>
  <c r="J571" i="5"/>
  <c r="G572" i="5"/>
  <c r="I572" i="5"/>
  <c r="J572" i="5"/>
  <c r="G573" i="5"/>
  <c r="I573" i="5"/>
  <c r="J573" i="5"/>
  <c r="G574" i="5"/>
  <c r="I574" i="5"/>
  <c r="J574" i="5"/>
  <c r="G575" i="5"/>
  <c r="I575" i="5"/>
  <c r="J575" i="5"/>
  <c r="G576" i="5"/>
  <c r="I576" i="5"/>
  <c r="J576" i="5"/>
  <c r="G577" i="5"/>
  <c r="I577" i="5"/>
  <c r="J577" i="5"/>
  <c r="G578" i="5"/>
  <c r="I578" i="5"/>
  <c r="J578" i="5"/>
  <c r="G579" i="5"/>
  <c r="I579" i="5"/>
  <c r="J579" i="5"/>
  <c r="G580" i="5"/>
  <c r="I580" i="5"/>
  <c r="J580" i="5"/>
  <c r="G581" i="5"/>
  <c r="I581" i="5"/>
  <c r="J581" i="5"/>
  <c r="G582" i="5"/>
  <c r="I582" i="5"/>
  <c r="J582" i="5"/>
  <c r="G583" i="5"/>
  <c r="I583" i="5"/>
  <c r="J583" i="5"/>
  <c r="G584" i="5"/>
  <c r="I584" i="5"/>
  <c r="J584" i="5"/>
  <c r="G585" i="5"/>
  <c r="I585" i="5"/>
  <c r="J585" i="5"/>
  <c r="G586" i="5"/>
  <c r="I586" i="5"/>
  <c r="J586" i="5"/>
  <c r="G587" i="5"/>
  <c r="I587" i="5"/>
  <c r="J587" i="5"/>
  <c r="G588" i="5"/>
  <c r="I588" i="5"/>
  <c r="J588" i="5"/>
  <c r="G589" i="5"/>
  <c r="I589" i="5"/>
  <c r="J589" i="5"/>
  <c r="G590" i="5"/>
  <c r="I590" i="5"/>
  <c r="J590" i="5"/>
  <c r="G591" i="5"/>
  <c r="I591" i="5"/>
  <c r="J591" i="5"/>
  <c r="G592" i="5"/>
  <c r="I592" i="5"/>
  <c r="J592" i="5"/>
  <c r="G593" i="5"/>
  <c r="I593" i="5"/>
  <c r="J593" i="5"/>
  <c r="G594" i="5"/>
  <c r="I594" i="5"/>
  <c r="J594" i="5"/>
  <c r="G595" i="5"/>
  <c r="I595" i="5"/>
  <c r="J595" i="5"/>
  <c r="G596" i="5"/>
  <c r="I596" i="5"/>
  <c r="J596" i="5"/>
  <c r="G597" i="5"/>
  <c r="I597" i="5"/>
  <c r="J597" i="5"/>
  <c r="G598" i="5"/>
  <c r="I598" i="5"/>
  <c r="J598" i="5"/>
  <c r="G599" i="5"/>
  <c r="I599" i="5"/>
  <c r="J599" i="5"/>
  <c r="G600" i="5"/>
  <c r="I600" i="5"/>
  <c r="J600" i="5"/>
  <c r="G601" i="5"/>
  <c r="I601" i="5"/>
  <c r="J601" i="5"/>
  <c r="G602" i="5"/>
  <c r="I602" i="5"/>
  <c r="J602" i="5"/>
  <c r="G603" i="5"/>
  <c r="I603" i="5"/>
  <c r="J603" i="5"/>
  <c r="G604" i="5"/>
  <c r="I604" i="5"/>
  <c r="J604" i="5"/>
  <c r="G605" i="5"/>
  <c r="I605" i="5"/>
  <c r="J605" i="5"/>
  <c r="G606" i="5"/>
  <c r="I606" i="5"/>
  <c r="J606" i="5"/>
  <c r="G607" i="5"/>
  <c r="I607" i="5"/>
  <c r="J607" i="5"/>
  <c r="G608" i="5"/>
  <c r="I608" i="5"/>
  <c r="J608" i="5"/>
  <c r="G609" i="5"/>
  <c r="I609" i="5"/>
  <c r="J609" i="5"/>
  <c r="G610" i="5"/>
  <c r="I610" i="5"/>
  <c r="J610" i="5"/>
  <c r="G611" i="5"/>
  <c r="I611" i="5"/>
  <c r="J611" i="5"/>
  <c r="G612" i="5"/>
  <c r="I612" i="5"/>
  <c r="J612" i="5"/>
  <c r="G613" i="5"/>
  <c r="I613" i="5"/>
  <c r="J613" i="5"/>
  <c r="G614" i="5"/>
  <c r="I614" i="5"/>
  <c r="J614" i="5"/>
  <c r="G615" i="5"/>
  <c r="I615" i="5"/>
  <c r="J615" i="5"/>
  <c r="G616" i="5"/>
  <c r="I616" i="5"/>
  <c r="J616" i="5"/>
  <c r="G617" i="5"/>
  <c r="I617" i="5"/>
  <c r="J617" i="5"/>
  <c r="G618" i="5"/>
  <c r="I618" i="5"/>
  <c r="J618" i="5"/>
  <c r="G619" i="5"/>
  <c r="I619" i="5"/>
  <c r="J619" i="5"/>
  <c r="G620" i="5"/>
  <c r="I620" i="5"/>
  <c r="J620" i="5"/>
  <c r="G621" i="5"/>
  <c r="I621" i="5"/>
  <c r="J621" i="5"/>
  <c r="G622" i="5"/>
  <c r="I622" i="5"/>
  <c r="J622" i="5"/>
  <c r="G623" i="5"/>
  <c r="I623" i="5"/>
  <c r="J623" i="5"/>
  <c r="G624" i="5"/>
  <c r="I624" i="5"/>
  <c r="J624" i="5"/>
  <c r="G625" i="5"/>
  <c r="I625" i="5"/>
  <c r="J625" i="5"/>
  <c r="G626" i="5"/>
  <c r="I626" i="5"/>
  <c r="J626" i="5"/>
  <c r="G627" i="5"/>
  <c r="I627" i="5"/>
  <c r="J627" i="5"/>
  <c r="G628" i="5"/>
  <c r="I628" i="5"/>
  <c r="J628" i="5"/>
  <c r="G629" i="5"/>
  <c r="I629" i="5"/>
  <c r="J629" i="5"/>
  <c r="G630" i="5"/>
  <c r="I630" i="5"/>
  <c r="J630" i="5"/>
  <c r="G631" i="5"/>
  <c r="I631" i="5"/>
  <c r="J631" i="5"/>
  <c r="G632" i="5"/>
  <c r="I632" i="5"/>
  <c r="J632" i="5"/>
  <c r="G633" i="5"/>
  <c r="I633" i="5"/>
  <c r="J633" i="5"/>
  <c r="G634" i="5"/>
  <c r="I634" i="5"/>
  <c r="J634" i="5"/>
  <c r="G635" i="5"/>
  <c r="I635" i="5"/>
  <c r="J635" i="5"/>
  <c r="G636" i="5"/>
  <c r="I636" i="5"/>
  <c r="J636" i="5"/>
  <c r="G637" i="5"/>
  <c r="I637" i="5"/>
  <c r="J637" i="5"/>
  <c r="G638" i="5"/>
  <c r="I638" i="5"/>
  <c r="J638" i="5"/>
  <c r="G639" i="5"/>
  <c r="I639" i="5"/>
  <c r="J639" i="5"/>
  <c r="G640" i="5"/>
  <c r="I640" i="5"/>
  <c r="J640" i="5"/>
  <c r="G641" i="5"/>
  <c r="I641" i="5"/>
  <c r="J641" i="5"/>
  <c r="G642" i="5"/>
  <c r="I642" i="5"/>
  <c r="J642" i="5"/>
  <c r="G643" i="5"/>
  <c r="I643" i="5"/>
  <c r="J643" i="5"/>
  <c r="G644" i="5"/>
  <c r="I644" i="5"/>
  <c r="J644" i="5"/>
  <c r="G645" i="5"/>
  <c r="I645" i="5"/>
  <c r="J645" i="5"/>
  <c r="G646" i="5"/>
  <c r="I646" i="5"/>
  <c r="J646" i="5"/>
  <c r="G647" i="5"/>
  <c r="I647" i="5"/>
  <c r="J647" i="5"/>
  <c r="G648" i="5"/>
  <c r="I648" i="5"/>
  <c r="J648" i="5"/>
  <c r="G649" i="5"/>
  <c r="I649" i="5"/>
  <c r="J649" i="5"/>
  <c r="G650" i="5"/>
  <c r="I650" i="5"/>
  <c r="J650" i="5"/>
  <c r="G651" i="5"/>
  <c r="I651" i="5"/>
  <c r="J651" i="5"/>
  <c r="G652" i="5"/>
  <c r="I652" i="5"/>
  <c r="J652" i="5"/>
  <c r="G653" i="5"/>
  <c r="I653" i="5"/>
  <c r="J653" i="5"/>
  <c r="G654" i="5"/>
  <c r="I654" i="5"/>
  <c r="J654" i="5"/>
  <c r="G655" i="5"/>
  <c r="I655" i="5"/>
  <c r="J655" i="5"/>
  <c r="G656" i="5"/>
  <c r="I656" i="5"/>
  <c r="J656" i="5"/>
  <c r="G657" i="5"/>
  <c r="I657" i="5"/>
  <c r="J657" i="5"/>
  <c r="G658" i="5"/>
  <c r="I658" i="5"/>
  <c r="J658" i="5"/>
  <c r="G659" i="5"/>
  <c r="I659" i="5"/>
  <c r="J659" i="5"/>
  <c r="G660" i="5"/>
  <c r="I660" i="5"/>
  <c r="J660" i="5"/>
  <c r="G661" i="5"/>
  <c r="I661" i="5"/>
  <c r="J661" i="5"/>
  <c r="G662" i="5"/>
  <c r="I662" i="5"/>
  <c r="J662" i="5"/>
  <c r="G663" i="5"/>
  <c r="I663" i="5"/>
  <c r="J663" i="5"/>
  <c r="G664" i="5"/>
  <c r="I664" i="5"/>
  <c r="J664" i="5"/>
  <c r="G665" i="5"/>
  <c r="I665" i="5"/>
  <c r="J665" i="5"/>
  <c r="G666" i="5"/>
  <c r="I666" i="5"/>
  <c r="J666" i="5"/>
  <c r="G667" i="5"/>
  <c r="I667" i="5"/>
  <c r="J667" i="5"/>
  <c r="G668" i="5"/>
  <c r="I668" i="5"/>
  <c r="J668" i="5"/>
  <c r="G669" i="5"/>
  <c r="I669" i="5"/>
  <c r="J669" i="5"/>
  <c r="G670" i="5"/>
  <c r="I670" i="5"/>
  <c r="J670" i="5"/>
  <c r="G671" i="5"/>
  <c r="I671" i="5"/>
  <c r="J671" i="5"/>
  <c r="G672" i="5"/>
  <c r="I672" i="5"/>
  <c r="J672" i="5"/>
  <c r="G673" i="5"/>
  <c r="I673" i="5"/>
  <c r="J673" i="5"/>
  <c r="G674" i="5"/>
  <c r="I674" i="5"/>
  <c r="J674" i="5"/>
  <c r="G675" i="5"/>
  <c r="I675" i="5"/>
  <c r="J675" i="5"/>
  <c r="G676" i="5"/>
  <c r="I676" i="5"/>
  <c r="J676" i="5"/>
  <c r="G677" i="5"/>
  <c r="I677" i="5"/>
  <c r="J677" i="5"/>
  <c r="G678" i="5"/>
  <c r="I678" i="5"/>
  <c r="J678" i="5"/>
  <c r="G679" i="5"/>
  <c r="I679" i="5"/>
  <c r="J679" i="5"/>
  <c r="G680" i="5"/>
  <c r="I680" i="5"/>
  <c r="J680" i="5"/>
  <c r="G681" i="5"/>
  <c r="I681" i="5"/>
  <c r="J681" i="5"/>
  <c r="G682" i="5"/>
  <c r="I682" i="5"/>
  <c r="J682" i="5"/>
  <c r="G683" i="5"/>
  <c r="I683" i="5"/>
  <c r="J683" i="5"/>
  <c r="G684" i="5"/>
  <c r="I684" i="5"/>
  <c r="J684" i="5"/>
  <c r="G685" i="5"/>
  <c r="I685" i="5"/>
  <c r="J685" i="5"/>
  <c r="G686" i="5"/>
  <c r="I686" i="5"/>
  <c r="J686" i="5"/>
  <c r="G687" i="5"/>
  <c r="I687" i="5"/>
  <c r="J687" i="5"/>
  <c r="G688" i="5"/>
  <c r="I688" i="5"/>
  <c r="J688" i="5"/>
  <c r="G689" i="5"/>
  <c r="I689" i="5"/>
  <c r="J689" i="5"/>
  <c r="G690" i="5"/>
  <c r="I690" i="5"/>
  <c r="J690" i="5"/>
  <c r="G691" i="5"/>
  <c r="I691" i="5"/>
  <c r="J691" i="5"/>
  <c r="G692" i="5"/>
  <c r="I692" i="5"/>
  <c r="J692" i="5"/>
  <c r="G693" i="5"/>
  <c r="I693" i="5"/>
  <c r="J693" i="5"/>
  <c r="G694" i="5"/>
  <c r="I694" i="5"/>
  <c r="J694" i="5"/>
  <c r="G695" i="5"/>
  <c r="I695" i="5"/>
  <c r="J695" i="5"/>
  <c r="G696" i="5"/>
  <c r="I696" i="5"/>
  <c r="J696" i="5"/>
  <c r="G697" i="5"/>
  <c r="I697" i="5"/>
  <c r="J697" i="5"/>
  <c r="G698" i="5"/>
  <c r="I698" i="5"/>
  <c r="J698" i="5"/>
  <c r="G699" i="5"/>
  <c r="I699" i="5"/>
  <c r="J699" i="5"/>
  <c r="G700" i="5"/>
  <c r="I700" i="5"/>
  <c r="J700" i="5"/>
  <c r="G701" i="5"/>
  <c r="I701" i="5"/>
  <c r="J701" i="5"/>
  <c r="G702" i="5"/>
  <c r="I702" i="5"/>
  <c r="J702" i="5"/>
  <c r="G703" i="5"/>
  <c r="I703" i="5"/>
  <c r="J703" i="5"/>
  <c r="G704" i="5"/>
  <c r="I704" i="5"/>
  <c r="J704" i="5"/>
  <c r="G705" i="5"/>
  <c r="I705" i="5"/>
  <c r="J705" i="5"/>
  <c r="G706" i="5"/>
  <c r="I706" i="5"/>
  <c r="J706" i="5"/>
  <c r="G707" i="5"/>
  <c r="I707" i="5"/>
  <c r="J707" i="5"/>
  <c r="G708" i="5"/>
  <c r="I708" i="5"/>
  <c r="J708" i="5"/>
  <c r="G709" i="5"/>
  <c r="I709" i="5"/>
  <c r="J709" i="5"/>
  <c r="G710" i="5"/>
  <c r="I710" i="5"/>
  <c r="J710" i="5"/>
  <c r="G711" i="5"/>
  <c r="I711" i="5"/>
  <c r="J711" i="5"/>
  <c r="G712" i="5"/>
  <c r="I712" i="5"/>
  <c r="J712" i="5"/>
  <c r="G713" i="5"/>
  <c r="I713" i="5"/>
  <c r="J713" i="5"/>
  <c r="G714" i="5"/>
  <c r="I714" i="5"/>
  <c r="J714" i="5"/>
  <c r="G715" i="5"/>
  <c r="I715" i="5"/>
  <c r="J715" i="5"/>
  <c r="G716" i="5"/>
  <c r="I716" i="5"/>
  <c r="J716" i="5"/>
  <c r="G717" i="5"/>
  <c r="I717" i="5"/>
  <c r="J717" i="5"/>
  <c r="G718" i="5"/>
  <c r="I718" i="5"/>
  <c r="J718" i="5"/>
  <c r="G719" i="5"/>
  <c r="I719" i="5"/>
  <c r="J719" i="5"/>
  <c r="G720" i="5"/>
  <c r="I720" i="5"/>
  <c r="J720" i="5"/>
  <c r="G721" i="5"/>
  <c r="I721" i="5"/>
  <c r="J721" i="5"/>
  <c r="G722" i="5"/>
  <c r="I722" i="5"/>
  <c r="J722" i="5"/>
  <c r="G723" i="5"/>
  <c r="I723" i="5"/>
  <c r="J723" i="5"/>
  <c r="G724" i="5"/>
  <c r="I724" i="5"/>
  <c r="J724" i="5"/>
  <c r="G725" i="5"/>
  <c r="I725" i="5"/>
  <c r="J725" i="5"/>
  <c r="G726" i="5"/>
  <c r="I726" i="5"/>
  <c r="J726" i="5"/>
  <c r="G727" i="5"/>
  <c r="I727" i="5"/>
  <c r="J727" i="5"/>
  <c r="G728" i="5"/>
  <c r="I728" i="5"/>
  <c r="J728" i="5"/>
  <c r="G729" i="5"/>
  <c r="I729" i="5"/>
  <c r="J729" i="5"/>
  <c r="G730" i="5"/>
  <c r="I730" i="5"/>
  <c r="J730" i="5"/>
  <c r="G731" i="5"/>
  <c r="I731" i="5"/>
  <c r="J731" i="5"/>
  <c r="G732" i="5"/>
  <c r="I732" i="5"/>
  <c r="J732" i="5"/>
  <c r="G733" i="5"/>
  <c r="I733" i="5"/>
  <c r="J733" i="5"/>
  <c r="G734" i="5"/>
  <c r="I734" i="5"/>
  <c r="J734" i="5"/>
  <c r="G735" i="5"/>
  <c r="I735" i="5"/>
  <c r="J735" i="5"/>
  <c r="G736" i="5"/>
  <c r="I736" i="5"/>
  <c r="J736" i="5"/>
  <c r="G737" i="5"/>
  <c r="I737" i="5"/>
  <c r="J737" i="5"/>
  <c r="G738" i="5"/>
  <c r="I738" i="5"/>
  <c r="J738" i="5"/>
  <c r="G739" i="5"/>
  <c r="I739" i="5"/>
  <c r="J739" i="5"/>
  <c r="G740" i="5"/>
  <c r="I740" i="5"/>
  <c r="J740" i="5"/>
  <c r="G741" i="5"/>
  <c r="I741" i="5"/>
  <c r="J741" i="5"/>
  <c r="G742" i="5"/>
  <c r="I742" i="5"/>
  <c r="J742" i="5"/>
  <c r="G743" i="5"/>
  <c r="I743" i="5"/>
  <c r="J743" i="5"/>
  <c r="G744" i="5"/>
  <c r="I744" i="5"/>
  <c r="J744" i="5"/>
  <c r="G745" i="5"/>
  <c r="I745" i="5"/>
  <c r="J745" i="5"/>
  <c r="G746" i="5"/>
  <c r="I746" i="5"/>
  <c r="J746" i="5"/>
  <c r="G747" i="5"/>
  <c r="I747" i="5"/>
  <c r="J747" i="5"/>
  <c r="G748" i="5"/>
  <c r="I748" i="5"/>
  <c r="J748" i="5"/>
  <c r="G749" i="5"/>
  <c r="I749" i="5"/>
  <c r="J749" i="5"/>
  <c r="G750" i="5"/>
  <c r="I750" i="5"/>
  <c r="J750" i="5"/>
  <c r="G751" i="5"/>
  <c r="I751" i="5"/>
  <c r="J751" i="5"/>
  <c r="G752" i="5"/>
  <c r="I752" i="5"/>
  <c r="J752" i="5"/>
  <c r="G753" i="5"/>
  <c r="I753" i="5"/>
  <c r="J753" i="5"/>
  <c r="G754" i="5"/>
  <c r="I754" i="5"/>
  <c r="J754" i="5"/>
  <c r="G755" i="5"/>
  <c r="I755" i="5"/>
  <c r="J755" i="5"/>
  <c r="G756" i="5"/>
  <c r="I756" i="5"/>
  <c r="J756" i="5"/>
  <c r="G757" i="5"/>
  <c r="I757" i="5"/>
  <c r="J757" i="5"/>
  <c r="G758" i="5"/>
  <c r="I758" i="5"/>
  <c r="J758" i="5"/>
  <c r="G759" i="5"/>
  <c r="I759" i="5"/>
  <c r="J759" i="5"/>
  <c r="G760" i="5"/>
  <c r="I760" i="5"/>
  <c r="J760" i="5"/>
  <c r="G761" i="5"/>
  <c r="I761" i="5"/>
  <c r="J761" i="5"/>
  <c r="G762" i="5"/>
  <c r="I762" i="5"/>
  <c r="J762" i="5"/>
  <c r="G763" i="5"/>
  <c r="I763" i="5"/>
  <c r="J763" i="5"/>
  <c r="G764" i="5"/>
  <c r="I764" i="5"/>
  <c r="J764" i="5"/>
  <c r="G765" i="5"/>
  <c r="I765" i="5"/>
  <c r="J765" i="5"/>
  <c r="G766" i="5"/>
  <c r="I766" i="5"/>
  <c r="J766" i="5"/>
  <c r="G767" i="5"/>
  <c r="I767" i="5"/>
  <c r="J767" i="5"/>
  <c r="G768" i="5"/>
  <c r="I768" i="5"/>
  <c r="J768" i="5"/>
  <c r="G769" i="5"/>
  <c r="I769" i="5"/>
  <c r="J769" i="5"/>
  <c r="G770" i="5"/>
  <c r="I770" i="5"/>
  <c r="J770" i="5"/>
  <c r="G771" i="5"/>
  <c r="I771" i="5"/>
  <c r="J771" i="5"/>
  <c r="G772" i="5"/>
  <c r="I772" i="5"/>
  <c r="J772" i="5"/>
  <c r="G773" i="5"/>
  <c r="I773" i="5"/>
  <c r="J773" i="5"/>
  <c r="G774" i="5"/>
  <c r="I774" i="5"/>
  <c r="J774" i="5"/>
  <c r="G775" i="5"/>
  <c r="I775" i="5"/>
  <c r="J775" i="5"/>
  <c r="G776" i="5"/>
  <c r="I776" i="5"/>
  <c r="J776" i="5"/>
  <c r="G777" i="5"/>
  <c r="I777" i="5"/>
  <c r="J777" i="5"/>
  <c r="G778" i="5"/>
  <c r="I778" i="5"/>
  <c r="J778" i="5"/>
  <c r="G779" i="5"/>
  <c r="I779" i="5"/>
  <c r="J779" i="5"/>
  <c r="G780" i="5"/>
  <c r="I780" i="5"/>
  <c r="J780" i="5"/>
  <c r="G781" i="5"/>
  <c r="I781" i="5"/>
  <c r="J781" i="5"/>
  <c r="G782" i="5"/>
  <c r="I782" i="5"/>
  <c r="J782" i="5"/>
  <c r="L5" i="5"/>
  <c r="R164" i="5"/>
  <c r="Q164" i="5"/>
  <c r="P164" i="5"/>
  <c r="O164" i="5"/>
  <c r="H164" i="5"/>
  <c r="S163" i="5"/>
  <c r="R163" i="5"/>
  <c r="Q163" i="5"/>
  <c r="P163" i="5"/>
  <c r="O163" i="5"/>
  <c r="H163" i="5"/>
  <c r="S162" i="5"/>
  <c r="R162" i="5"/>
  <c r="Q162" i="5"/>
  <c r="P162" i="5"/>
  <c r="O162" i="5"/>
  <c r="H162" i="5"/>
  <c r="S136" i="5"/>
  <c r="R136" i="5"/>
  <c r="Q136" i="5"/>
  <c r="P136" i="5"/>
  <c r="O136" i="5"/>
  <c r="H136" i="5"/>
  <c r="S135" i="5"/>
  <c r="R135" i="5"/>
  <c r="Q135" i="5"/>
  <c r="P135" i="5"/>
  <c r="O135" i="5"/>
  <c r="H135" i="5"/>
  <c r="S134" i="5"/>
  <c r="R134" i="5"/>
  <c r="Q134" i="5"/>
  <c r="P134" i="5"/>
  <c r="O134" i="5"/>
  <c r="H134" i="5"/>
  <c r="S133" i="5"/>
  <c r="R133" i="5"/>
  <c r="Q133" i="5"/>
  <c r="P133" i="5"/>
  <c r="O133" i="5"/>
  <c r="H133" i="5"/>
  <c r="S782" i="5"/>
  <c r="R782" i="5"/>
  <c r="Q782" i="5"/>
  <c r="P782" i="5"/>
  <c r="O782" i="5"/>
  <c r="H782" i="5"/>
  <c r="S781" i="5"/>
  <c r="R781" i="5"/>
  <c r="Q781" i="5"/>
  <c r="P781" i="5"/>
  <c r="O781" i="5"/>
  <c r="H781" i="5"/>
  <c r="S780" i="5"/>
  <c r="R780" i="5"/>
  <c r="Q780" i="5"/>
  <c r="P780" i="5"/>
  <c r="O780" i="5"/>
  <c r="H780" i="5"/>
  <c r="S779" i="5"/>
  <c r="R779" i="5"/>
  <c r="Q779" i="5"/>
  <c r="P779" i="5"/>
  <c r="O779" i="5"/>
  <c r="H779" i="5"/>
  <c r="S778" i="5"/>
  <c r="R778" i="5"/>
  <c r="Q778" i="5"/>
  <c r="P778" i="5"/>
  <c r="O778" i="5"/>
  <c r="H778" i="5"/>
  <c r="S777" i="5"/>
  <c r="R777" i="5"/>
  <c r="Q777" i="5"/>
  <c r="P777" i="5"/>
  <c r="O777" i="5"/>
  <c r="H777" i="5"/>
  <c r="S776" i="5"/>
  <c r="R776" i="5"/>
  <c r="Q776" i="5"/>
  <c r="P776" i="5"/>
  <c r="O776" i="5"/>
  <c r="H776" i="5"/>
  <c r="S775" i="5"/>
  <c r="R775" i="5"/>
  <c r="Q775" i="5"/>
  <c r="P775" i="5"/>
  <c r="O775" i="5"/>
  <c r="H775" i="5"/>
  <c r="S774" i="5"/>
  <c r="R774" i="5"/>
  <c r="Q774" i="5"/>
  <c r="P774" i="5"/>
  <c r="O774" i="5"/>
  <c r="H774" i="5"/>
  <c r="S773" i="5"/>
  <c r="R773" i="5"/>
  <c r="Q773" i="5"/>
  <c r="P773" i="5"/>
  <c r="O773" i="5"/>
  <c r="H773" i="5"/>
  <c r="S772" i="5"/>
  <c r="R772" i="5"/>
  <c r="Q772" i="5"/>
  <c r="P772" i="5"/>
  <c r="O772" i="5"/>
  <c r="H772" i="5"/>
  <c r="S771" i="5"/>
  <c r="R771" i="5"/>
  <c r="Q771" i="5"/>
  <c r="P771" i="5"/>
  <c r="O771" i="5"/>
  <c r="H771" i="5"/>
  <c r="S770" i="5"/>
  <c r="R770" i="5"/>
  <c r="Q770" i="5"/>
  <c r="P770" i="5"/>
  <c r="O770" i="5"/>
  <c r="H770" i="5"/>
  <c r="S769" i="5"/>
  <c r="R769" i="5"/>
  <c r="Q769" i="5"/>
  <c r="P769" i="5"/>
  <c r="O769" i="5"/>
  <c r="H769" i="5"/>
  <c r="S768" i="5"/>
  <c r="R768" i="5"/>
  <c r="Q768" i="5"/>
  <c r="P768" i="5"/>
  <c r="O768" i="5"/>
  <c r="H768" i="5"/>
  <c r="S767" i="5"/>
  <c r="R767" i="5"/>
  <c r="Q767" i="5"/>
  <c r="P767" i="5"/>
  <c r="O767" i="5"/>
  <c r="H767" i="5"/>
  <c r="S766" i="5"/>
  <c r="R766" i="5"/>
  <c r="Q766" i="5"/>
  <c r="P766" i="5"/>
  <c r="O766" i="5"/>
  <c r="H766" i="5"/>
  <c r="S765" i="5"/>
  <c r="R765" i="5"/>
  <c r="Q765" i="5"/>
  <c r="P765" i="5"/>
  <c r="O765" i="5"/>
  <c r="H765" i="5"/>
  <c r="S764" i="5"/>
  <c r="R764" i="5"/>
  <c r="Q764" i="5"/>
  <c r="P764" i="5"/>
  <c r="O764" i="5"/>
  <c r="H764" i="5"/>
  <c r="S763" i="5"/>
  <c r="R763" i="5"/>
  <c r="Q763" i="5"/>
  <c r="P763" i="5"/>
  <c r="O763" i="5"/>
  <c r="H763" i="5"/>
  <c r="S762" i="5"/>
  <c r="R762" i="5"/>
  <c r="Q762" i="5"/>
  <c r="P762" i="5"/>
  <c r="O762" i="5"/>
  <c r="H762" i="5"/>
  <c r="S761" i="5"/>
  <c r="R761" i="5"/>
  <c r="Q761" i="5"/>
  <c r="P761" i="5"/>
  <c r="O761" i="5"/>
  <c r="H761" i="5"/>
  <c r="S760" i="5"/>
  <c r="R760" i="5"/>
  <c r="Q760" i="5"/>
  <c r="P760" i="5"/>
  <c r="O760" i="5"/>
  <c r="H760" i="5"/>
  <c r="S759" i="5"/>
  <c r="R759" i="5"/>
  <c r="Q759" i="5"/>
  <c r="P759" i="5"/>
  <c r="O759" i="5"/>
  <c r="H759" i="5"/>
  <c r="S758" i="5"/>
  <c r="R758" i="5"/>
  <c r="Q758" i="5"/>
  <c r="P758" i="5"/>
  <c r="O758" i="5"/>
  <c r="H758" i="5"/>
  <c r="S757" i="5"/>
  <c r="R757" i="5"/>
  <c r="Q757" i="5"/>
  <c r="P757" i="5"/>
  <c r="O757" i="5"/>
  <c r="H757" i="5"/>
  <c r="S756" i="5"/>
  <c r="R756" i="5"/>
  <c r="Q756" i="5"/>
  <c r="P756" i="5"/>
  <c r="O756" i="5"/>
  <c r="H756" i="5"/>
  <c r="S755" i="5"/>
  <c r="R755" i="5"/>
  <c r="Q755" i="5"/>
  <c r="P755" i="5"/>
  <c r="O755" i="5"/>
  <c r="H755" i="5"/>
  <c r="S754" i="5"/>
  <c r="R754" i="5"/>
  <c r="Q754" i="5"/>
  <c r="P754" i="5"/>
  <c r="O754" i="5"/>
  <c r="H754" i="5"/>
  <c r="S753" i="5"/>
  <c r="R753" i="5"/>
  <c r="Q753" i="5"/>
  <c r="P753" i="5"/>
  <c r="O753" i="5"/>
  <c r="H753" i="5"/>
  <c r="S752" i="5"/>
  <c r="R752" i="5"/>
  <c r="Q752" i="5"/>
  <c r="P752" i="5"/>
  <c r="O752" i="5"/>
  <c r="H752" i="5"/>
  <c r="S751" i="5"/>
  <c r="R751" i="5"/>
  <c r="Q751" i="5"/>
  <c r="P751" i="5"/>
  <c r="O751" i="5"/>
  <c r="H751" i="5"/>
  <c r="S750" i="5"/>
  <c r="R750" i="5"/>
  <c r="Q750" i="5"/>
  <c r="P750" i="5"/>
  <c r="O750" i="5"/>
  <c r="H750" i="5"/>
  <c r="S749" i="5"/>
  <c r="R749" i="5"/>
  <c r="Q749" i="5"/>
  <c r="P749" i="5"/>
  <c r="O749" i="5"/>
  <c r="H749" i="5"/>
  <c r="S748" i="5"/>
  <c r="R748" i="5"/>
  <c r="Q748" i="5"/>
  <c r="P748" i="5"/>
  <c r="O748" i="5"/>
  <c r="H748" i="5"/>
  <c r="S747" i="5"/>
  <c r="R747" i="5"/>
  <c r="Q747" i="5"/>
  <c r="P747" i="5"/>
  <c r="O747" i="5"/>
  <c r="H747" i="5"/>
  <c r="S746" i="5"/>
  <c r="R746" i="5"/>
  <c r="Q746" i="5"/>
  <c r="P746" i="5"/>
  <c r="O746" i="5"/>
  <c r="H746" i="5"/>
  <c r="S745" i="5"/>
  <c r="R745" i="5"/>
  <c r="Q745" i="5"/>
  <c r="P745" i="5"/>
  <c r="O745" i="5"/>
  <c r="H745" i="5"/>
  <c r="S744" i="5"/>
  <c r="R744" i="5"/>
  <c r="Q744" i="5"/>
  <c r="P744" i="5"/>
  <c r="O744" i="5"/>
  <c r="H744" i="5"/>
  <c r="S743" i="5"/>
  <c r="R743" i="5"/>
  <c r="Q743" i="5"/>
  <c r="P743" i="5"/>
  <c r="O743" i="5"/>
  <c r="H743" i="5"/>
  <c r="S742" i="5"/>
  <c r="R742" i="5"/>
  <c r="Q742" i="5"/>
  <c r="P742" i="5"/>
  <c r="O742" i="5"/>
  <c r="H742" i="5"/>
  <c r="S741" i="5"/>
  <c r="R741" i="5"/>
  <c r="Q741" i="5"/>
  <c r="P741" i="5"/>
  <c r="O741" i="5"/>
  <c r="H741" i="5"/>
  <c r="S740" i="5"/>
  <c r="R740" i="5"/>
  <c r="Q740" i="5"/>
  <c r="P740" i="5"/>
  <c r="O740" i="5"/>
  <c r="H740" i="5"/>
  <c r="S739" i="5"/>
  <c r="R739" i="5"/>
  <c r="Q739" i="5"/>
  <c r="P739" i="5"/>
  <c r="O739" i="5"/>
  <c r="H739" i="5"/>
  <c r="S738" i="5"/>
  <c r="R738" i="5"/>
  <c r="Q738" i="5"/>
  <c r="P738" i="5"/>
  <c r="O738" i="5"/>
  <c r="H738" i="5"/>
  <c r="S737" i="5"/>
  <c r="R737" i="5"/>
  <c r="Q737" i="5"/>
  <c r="P737" i="5"/>
  <c r="O737" i="5"/>
  <c r="H737" i="5"/>
  <c r="S736" i="5"/>
  <c r="R736" i="5"/>
  <c r="Q736" i="5"/>
  <c r="P736" i="5"/>
  <c r="O736" i="5"/>
  <c r="H736" i="5"/>
  <c r="S735" i="5"/>
  <c r="R735" i="5"/>
  <c r="Q735" i="5"/>
  <c r="P735" i="5"/>
  <c r="O735" i="5"/>
  <c r="H735" i="5"/>
  <c r="S734" i="5"/>
  <c r="R734" i="5"/>
  <c r="Q734" i="5"/>
  <c r="P734" i="5"/>
  <c r="O734" i="5"/>
  <c r="H734" i="5"/>
  <c r="S733" i="5"/>
  <c r="R733" i="5"/>
  <c r="Q733" i="5"/>
  <c r="P733" i="5"/>
  <c r="O733" i="5"/>
  <c r="H733" i="5"/>
  <c r="S732" i="5"/>
  <c r="R732" i="5"/>
  <c r="Q732" i="5"/>
  <c r="P732" i="5"/>
  <c r="O732" i="5"/>
  <c r="H732" i="5"/>
  <c r="S731" i="5"/>
  <c r="R731" i="5"/>
  <c r="Q731" i="5"/>
  <c r="P731" i="5"/>
  <c r="O731" i="5"/>
  <c r="H731" i="5"/>
  <c r="S730" i="5"/>
  <c r="R730" i="5"/>
  <c r="Q730" i="5"/>
  <c r="P730" i="5"/>
  <c r="O730" i="5"/>
  <c r="H730" i="5"/>
  <c r="S729" i="5"/>
  <c r="R729" i="5"/>
  <c r="Q729" i="5"/>
  <c r="P729" i="5"/>
  <c r="O729" i="5"/>
  <c r="H729" i="5"/>
  <c r="S728" i="5"/>
  <c r="R728" i="5"/>
  <c r="Q728" i="5"/>
  <c r="P728" i="5"/>
  <c r="O728" i="5"/>
  <c r="H728" i="5"/>
  <c r="S727" i="5"/>
  <c r="R727" i="5"/>
  <c r="Q727" i="5"/>
  <c r="P727" i="5"/>
  <c r="O727" i="5"/>
  <c r="H727" i="5"/>
  <c r="S726" i="5"/>
  <c r="R726" i="5"/>
  <c r="Q726" i="5"/>
  <c r="P726" i="5"/>
  <c r="O726" i="5"/>
  <c r="H726" i="5"/>
  <c r="S725" i="5"/>
  <c r="R725" i="5"/>
  <c r="Q725" i="5"/>
  <c r="P725" i="5"/>
  <c r="O725" i="5"/>
  <c r="H725" i="5"/>
  <c r="S724" i="5"/>
  <c r="R724" i="5"/>
  <c r="Q724" i="5"/>
  <c r="P724" i="5"/>
  <c r="O724" i="5"/>
  <c r="H724" i="5"/>
  <c r="S723" i="5"/>
  <c r="R723" i="5"/>
  <c r="Q723" i="5"/>
  <c r="P723" i="5"/>
  <c r="O723" i="5"/>
  <c r="H723" i="5"/>
  <c r="S722" i="5"/>
  <c r="R722" i="5"/>
  <c r="Q722" i="5"/>
  <c r="P722" i="5"/>
  <c r="O722" i="5"/>
  <c r="H722" i="5"/>
  <c r="S721" i="5"/>
  <c r="R721" i="5"/>
  <c r="Q721" i="5"/>
  <c r="P721" i="5"/>
  <c r="O721" i="5"/>
  <c r="H721" i="5"/>
  <c r="S720" i="5"/>
  <c r="R720" i="5"/>
  <c r="Q720" i="5"/>
  <c r="P720" i="5"/>
  <c r="O720" i="5"/>
  <c r="H720" i="5"/>
  <c r="S719" i="5"/>
  <c r="R719" i="5"/>
  <c r="Q719" i="5"/>
  <c r="P719" i="5"/>
  <c r="O719" i="5"/>
  <c r="H719" i="5"/>
  <c r="S718" i="5"/>
  <c r="R718" i="5"/>
  <c r="Q718" i="5"/>
  <c r="P718" i="5"/>
  <c r="O718" i="5"/>
  <c r="H718" i="5"/>
  <c r="S717" i="5"/>
  <c r="R717" i="5"/>
  <c r="Q717" i="5"/>
  <c r="P717" i="5"/>
  <c r="O717" i="5"/>
  <c r="H717" i="5"/>
  <c r="S716" i="5"/>
  <c r="R716" i="5"/>
  <c r="Q716" i="5"/>
  <c r="P716" i="5"/>
  <c r="O716" i="5"/>
  <c r="H716" i="5"/>
  <c r="S715" i="5"/>
  <c r="R715" i="5"/>
  <c r="Q715" i="5"/>
  <c r="P715" i="5"/>
  <c r="O715" i="5"/>
  <c r="H715" i="5"/>
  <c r="S714" i="5"/>
  <c r="R714" i="5"/>
  <c r="Q714" i="5"/>
  <c r="P714" i="5"/>
  <c r="O714" i="5"/>
  <c r="H714" i="5"/>
  <c r="S713" i="5"/>
  <c r="R713" i="5"/>
  <c r="Q713" i="5"/>
  <c r="P713" i="5"/>
  <c r="O713" i="5"/>
  <c r="H713" i="5"/>
  <c r="S712" i="5"/>
  <c r="R712" i="5"/>
  <c r="Q712" i="5"/>
  <c r="P712" i="5"/>
  <c r="O712" i="5"/>
  <c r="H712" i="5"/>
  <c r="S711" i="5"/>
  <c r="R711" i="5"/>
  <c r="Q711" i="5"/>
  <c r="P711" i="5"/>
  <c r="O711" i="5"/>
  <c r="H711" i="5"/>
  <c r="S710" i="5"/>
  <c r="R710" i="5"/>
  <c r="Q710" i="5"/>
  <c r="P710" i="5"/>
  <c r="O710" i="5"/>
  <c r="H710" i="5"/>
  <c r="S709" i="5"/>
  <c r="R709" i="5"/>
  <c r="Q709" i="5"/>
  <c r="P709" i="5"/>
  <c r="O709" i="5"/>
  <c r="H709" i="5"/>
  <c r="S708" i="5"/>
  <c r="R708" i="5"/>
  <c r="Q708" i="5"/>
  <c r="P708" i="5"/>
  <c r="O708" i="5"/>
  <c r="H708" i="5"/>
  <c r="S707" i="5"/>
  <c r="R707" i="5"/>
  <c r="Q707" i="5"/>
  <c r="P707" i="5"/>
  <c r="O707" i="5"/>
  <c r="H707" i="5"/>
  <c r="S706" i="5"/>
  <c r="R706" i="5"/>
  <c r="Q706" i="5"/>
  <c r="P706" i="5"/>
  <c r="O706" i="5"/>
  <c r="H706" i="5"/>
  <c r="S705" i="5"/>
  <c r="R705" i="5"/>
  <c r="Q705" i="5"/>
  <c r="P705" i="5"/>
  <c r="O705" i="5"/>
  <c r="H705" i="5"/>
  <c r="S704" i="5"/>
  <c r="R704" i="5"/>
  <c r="Q704" i="5"/>
  <c r="P704" i="5"/>
  <c r="O704" i="5"/>
  <c r="H704" i="5"/>
  <c r="S703" i="5"/>
  <c r="R703" i="5"/>
  <c r="Q703" i="5"/>
  <c r="P703" i="5"/>
  <c r="O703" i="5"/>
  <c r="H703" i="5"/>
  <c r="S702" i="5"/>
  <c r="R702" i="5"/>
  <c r="Q702" i="5"/>
  <c r="P702" i="5"/>
  <c r="O702" i="5"/>
  <c r="H702" i="5"/>
  <c r="S701" i="5"/>
  <c r="R701" i="5"/>
  <c r="Q701" i="5"/>
  <c r="P701" i="5"/>
  <c r="O701" i="5"/>
  <c r="H701" i="5"/>
  <c r="S700" i="5"/>
  <c r="R700" i="5"/>
  <c r="Q700" i="5"/>
  <c r="P700" i="5"/>
  <c r="O700" i="5"/>
  <c r="H700" i="5"/>
  <c r="S699" i="5"/>
  <c r="R699" i="5"/>
  <c r="Q699" i="5"/>
  <c r="P699" i="5"/>
  <c r="O699" i="5"/>
  <c r="H699" i="5"/>
  <c r="S698" i="5"/>
  <c r="R698" i="5"/>
  <c r="Q698" i="5"/>
  <c r="P698" i="5"/>
  <c r="O698" i="5"/>
  <c r="H698" i="5"/>
  <c r="S697" i="5"/>
  <c r="R697" i="5"/>
  <c r="Q697" i="5"/>
  <c r="P697" i="5"/>
  <c r="O697" i="5"/>
  <c r="H697" i="5"/>
  <c r="S696" i="5"/>
  <c r="R696" i="5"/>
  <c r="Q696" i="5"/>
  <c r="P696" i="5"/>
  <c r="O696" i="5"/>
  <c r="H696" i="5"/>
  <c r="S695" i="5"/>
  <c r="R695" i="5"/>
  <c r="Q695" i="5"/>
  <c r="P695" i="5"/>
  <c r="O695" i="5"/>
  <c r="H695" i="5"/>
  <c r="S694" i="5"/>
  <c r="R694" i="5"/>
  <c r="Q694" i="5"/>
  <c r="P694" i="5"/>
  <c r="O694" i="5"/>
  <c r="H694" i="5"/>
  <c r="S693" i="5"/>
  <c r="R693" i="5"/>
  <c r="Q693" i="5"/>
  <c r="P693" i="5"/>
  <c r="O693" i="5"/>
  <c r="H693" i="5"/>
  <c r="S692" i="5"/>
  <c r="R692" i="5"/>
  <c r="Q692" i="5"/>
  <c r="P692" i="5"/>
  <c r="O692" i="5"/>
  <c r="H692" i="5"/>
  <c r="S691" i="5"/>
  <c r="R691" i="5"/>
  <c r="Q691" i="5"/>
  <c r="P691" i="5"/>
  <c r="O691" i="5"/>
  <c r="H691" i="5"/>
  <c r="S690" i="5"/>
  <c r="R690" i="5"/>
  <c r="Q690" i="5"/>
  <c r="P690" i="5"/>
  <c r="O690" i="5"/>
  <c r="H690" i="5"/>
  <c r="S689" i="5"/>
  <c r="R689" i="5"/>
  <c r="Q689" i="5"/>
  <c r="P689" i="5"/>
  <c r="O689" i="5"/>
  <c r="H689" i="5"/>
  <c r="S688" i="5"/>
  <c r="R688" i="5"/>
  <c r="Q688" i="5"/>
  <c r="P688" i="5"/>
  <c r="O688" i="5"/>
  <c r="H688" i="5"/>
  <c r="S687" i="5"/>
  <c r="R687" i="5"/>
  <c r="Q687" i="5"/>
  <c r="P687" i="5"/>
  <c r="O687" i="5"/>
  <c r="H687" i="5"/>
  <c r="S686" i="5"/>
  <c r="R686" i="5"/>
  <c r="Q686" i="5"/>
  <c r="P686" i="5"/>
  <c r="O686" i="5"/>
  <c r="H686" i="5"/>
  <c r="S685" i="5"/>
  <c r="R685" i="5"/>
  <c r="Q685" i="5"/>
  <c r="P685" i="5"/>
  <c r="O685" i="5"/>
  <c r="H685" i="5"/>
  <c r="S684" i="5"/>
  <c r="R684" i="5"/>
  <c r="Q684" i="5"/>
  <c r="P684" i="5"/>
  <c r="O684" i="5"/>
  <c r="H684" i="5"/>
  <c r="S683" i="5"/>
  <c r="R683" i="5"/>
  <c r="Q683" i="5"/>
  <c r="P683" i="5"/>
  <c r="O683" i="5"/>
  <c r="H683" i="5"/>
  <c r="S682" i="5"/>
  <c r="R682" i="5"/>
  <c r="Q682" i="5"/>
  <c r="P682" i="5"/>
  <c r="O682" i="5"/>
  <c r="H682" i="5"/>
  <c r="S681" i="5"/>
  <c r="R681" i="5"/>
  <c r="Q681" i="5"/>
  <c r="P681" i="5"/>
  <c r="O681" i="5"/>
  <c r="H681" i="5"/>
  <c r="S680" i="5"/>
  <c r="R680" i="5"/>
  <c r="Q680" i="5"/>
  <c r="P680" i="5"/>
  <c r="O680" i="5"/>
  <c r="H680" i="5"/>
  <c r="S679" i="5"/>
  <c r="R679" i="5"/>
  <c r="Q679" i="5"/>
  <c r="P679" i="5"/>
  <c r="O679" i="5"/>
  <c r="H679" i="5"/>
  <c r="S678" i="5"/>
  <c r="R678" i="5"/>
  <c r="Q678" i="5"/>
  <c r="P678" i="5"/>
  <c r="O678" i="5"/>
  <c r="H678" i="5"/>
  <c r="S677" i="5"/>
  <c r="R677" i="5"/>
  <c r="Q677" i="5"/>
  <c r="P677" i="5"/>
  <c r="O677" i="5"/>
  <c r="H677" i="5"/>
  <c r="S676" i="5"/>
  <c r="R676" i="5"/>
  <c r="Q676" i="5"/>
  <c r="P676" i="5"/>
  <c r="O676" i="5"/>
  <c r="H676" i="5"/>
  <c r="S675" i="5"/>
  <c r="R675" i="5"/>
  <c r="Q675" i="5"/>
  <c r="P675" i="5"/>
  <c r="O675" i="5"/>
  <c r="H675" i="5"/>
  <c r="S674" i="5"/>
  <c r="R674" i="5"/>
  <c r="Q674" i="5"/>
  <c r="P674" i="5"/>
  <c r="O674" i="5"/>
  <c r="H674" i="5"/>
  <c r="S673" i="5"/>
  <c r="R673" i="5"/>
  <c r="Q673" i="5"/>
  <c r="P673" i="5"/>
  <c r="O673" i="5"/>
  <c r="H673" i="5"/>
  <c r="S672" i="5"/>
  <c r="R672" i="5"/>
  <c r="Q672" i="5"/>
  <c r="P672" i="5"/>
  <c r="O672" i="5"/>
  <c r="H672" i="5"/>
  <c r="S671" i="5"/>
  <c r="R671" i="5"/>
  <c r="Q671" i="5"/>
  <c r="P671" i="5"/>
  <c r="O671" i="5"/>
  <c r="H671" i="5"/>
  <c r="S670" i="5"/>
  <c r="R670" i="5"/>
  <c r="Q670" i="5"/>
  <c r="P670" i="5"/>
  <c r="O670" i="5"/>
  <c r="H670" i="5"/>
  <c r="S669" i="5"/>
  <c r="R669" i="5"/>
  <c r="Q669" i="5"/>
  <c r="P669" i="5"/>
  <c r="O669" i="5"/>
  <c r="H669" i="5"/>
  <c r="S668" i="5"/>
  <c r="R668" i="5"/>
  <c r="Q668" i="5"/>
  <c r="P668" i="5"/>
  <c r="O668" i="5"/>
  <c r="H668" i="5"/>
  <c r="S667" i="5"/>
  <c r="R667" i="5"/>
  <c r="Q667" i="5"/>
  <c r="P667" i="5"/>
  <c r="O667" i="5"/>
  <c r="H667" i="5"/>
  <c r="S666" i="5"/>
  <c r="R666" i="5"/>
  <c r="Q666" i="5"/>
  <c r="P666" i="5"/>
  <c r="O666" i="5"/>
  <c r="H666" i="5"/>
  <c r="S665" i="5"/>
  <c r="R665" i="5"/>
  <c r="Q665" i="5"/>
  <c r="P665" i="5"/>
  <c r="O665" i="5"/>
  <c r="H665" i="5"/>
  <c r="S664" i="5"/>
  <c r="R664" i="5"/>
  <c r="Q664" i="5"/>
  <c r="P664" i="5"/>
  <c r="O664" i="5"/>
  <c r="H664" i="5"/>
  <c r="S663" i="5"/>
  <c r="R663" i="5"/>
  <c r="Q663" i="5"/>
  <c r="P663" i="5"/>
  <c r="O663" i="5"/>
  <c r="H663" i="5"/>
  <c r="S662" i="5"/>
  <c r="R662" i="5"/>
  <c r="Q662" i="5"/>
  <c r="P662" i="5"/>
  <c r="O662" i="5"/>
  <c r="H662" i="5"/>
  <c r="S661" i="5"/>
  <c r="R661" i="5"/>
  <c r="Q661" i="5"/>
  <c r="P661" i="5"/>
  <c r="O661" i="5"/>
  <c r="H661" i="5"/>
  <c r="S660" i="5"/>
  <c r="R660" i="5"/>
  <c r="Q660" i="5"/>
  <c r="P660" i="5"/>
  <c r="O660" i="5"/>
  <c r="H660" i="5"/>
  <c r="S659" i="5"/>
  <c r="R659" i="5"/>
  <c r="Q659" i="5"/>
  <c r="P659" i="5"/>
  <c r="O659" i="5"/>
  <c r="H659" i="5"/>
  <c r="S658" i="5"/>
  <c r="R658" i="5"/>
  <c r="Q658" i="5"/>
  <c r="P658" i="5"/>
  <c r="O658" i="5"/>
  <c r="H658" i="5"/>
  <c r="S657" i="5"/>
  <c r="R657" i="5"/>
  <c r="Q657" i="5"/>
  <c r="P657" i="5"/>
  <c r="O657" i="5"/>
  <c r="H657" i="5"/>
  <c r="S656" i="5"/>
  <c r="R656" i="5"/>
  <c r="Q656" i="5"/>
  <c r="P656" i="5"/>
  <c r="O656" i="5"/>
  <c r="H656" i="5"/>
  <c r="S655" i="5"/>
  <c r="R655" i="5"/>
  <c r="Q655" i="5"/>
  <c r="P655" i="5"/>
  <c r="O655" i="5"/>
  <c r="H655" i="5"/>
  <c r="S654" i="5"/>
  <c r="R654" i="5"/>
  <c r="Q654" i="5"/>
  <c r="P654" i="5"/>
  <c r="O654" i="5"/>
  <c r="H654" i="5"/>
  <c r="S653" i="5"/>
  <c r="R653" i="5"/>
  <c r="Q653" i="5"/>
  <c r="P653" i="5"/>
  <c r="O653" i="5"/>
  <c r="H653" i="5"/>
  <c r="S652" i="5"/>
  <c r="R652" i="5"/>
  <c r="Q652" i="5"/>
  <c r="P652" i="5"/>
  <c r="O652" i="5"/>
  <c r="H652" i="5"/>
  <c r="S651" i="5"/>
  <c r="R651" i="5"/>
  <c r="Q651" i="5"/>
  <c r="P651" i="5"/>
  <c r="O651" i="5"/>
  <c r="H651" i="5"/>
  <c r="S650" i="5"/>
  <c r="R650" i="5"/>
  <c r="Q650" i="5"/>
  <c r="P650" i="5"/>
  <c r="O650" i="5"/>
  <c r="H650" i="5"/>
  <c r="S649" i="5"/>
  <c r="R649" i="5"/>
  <c r="Q649" i="5"/>
  <c r="P649" i="5"/>
  <c r="O649" i="5"/>
  <c r="H649" i="5"/>
  <c r="S648" i="5"/>
  <c r="R648" i="5"/>
  <c r="Q648" i="5"/>
  <c r="P648" i="5"/>
  <c r="O648" i="5"/>
  <c r="H648" i="5"/>
  <c r="S647" i="5"/>
  <c r="R647" i="5"/>
  <c r="Q647" i="5"/>
  <c r="P647" i="5"/>
  <c r="O647" i="5"/>
  <c r="H647" i="5"/>
  <c r="S646" i="5"/>
  <c r="R646" i="5"/>
  <c r="Q646" i="5"/>
  <c r="P646" i="5"/>
  <c r="O646" i="5"/>
  <c r="H646" i="5"/>
  <c r="S645" i="5"/>
  <c r="R645" i="5"/>
  <c r="Q645" i="5"/>
  <c r="P645" i="5"/>
  <c r="O645" i="5"/>
  <c r="H645" i="5"/>
  <c r="S644" i="5"/>
  <c r="R644" i="5"/>
  <c r="Q644" i="5"/>
  <c r="P644" i="5"/>
  <c r="O644" i="5"/>
  <c r="H644" i="5"/>
  <c r="S643" i="5"/>
  <c r="R643" i="5"/>
  <c r="Q643" i="5"/>
  <c r="P643" i="5"/>
  <c r="O643" i="5"/>
  <c r="H643" i="5"/>
  <c r="S642" i="5"/>
  <c r="R642" i="5"/>
  <c r="Q642" i="5"/>
  <c r="P642" i="5"/>
  <c r="O642" i="5"/>
  <c r="H642" i="5"/>
  <c r="S641" i="5"/>
  <c r="R641" i="5"/>
  <c r="Q641" i="5"/>
  <c r="P641" i="5"/>
  <c r="O641" i="5"/>
  <c r="H641" i="5"/>
  <c r="S640" i="5"/>
  <c r="R640" i="5"/>
  <c r="Q640" i="5"/>
  <c r="P640" i="5"/>
  <c r="O640" i="5"/>
  <c r="H640" i="5"/>
  <c r="S639" i="5"/>
  <c r="R639" i="5"/>
  <c r="Q639" i="5"/>
  <c r="P639" i="5"/>
  <c r="O639" i="5"/>
  <c r="H639" i="5"/>
  <c r="S638" i="5"/>
  <c r="R638" i="5"/>
  <c r="Q638" i="5"/>
  <c r="P638" i="5"/>
  <c r="O638" i="5"/>
  <c r="H638" i="5"/>
  <c r="S637" i="5"/>
  <c r="R637" i="5"/>
  <c r="Q637" i="5"/>
  <c r="P637" i="5"/>
  <c r="O637" i="5"/>
  <c r="H637" i="5"/>
  <c r="S636" i="5"/>
  <c r="R636" i="5"/>
  <c r="Q636" i="5"/>
  <c r="P636" i="5"/>
  <c r="O636" i="5"/>
  <c r="H636" i="5"/>
  <c r="S635" i="5"/>
  <c r="R635" i="5"/>
  <c r="Q635" i="5"/>
  <c r="P635" i="5"/>
  <c r="O635" i="5"/>
  <c r="H635" i="5"/>
  <c r="S634" i="5"/>
  <c r="R634" i="5"/>
  <c r="Q634" i="5"/>
  <c r="P634" i="5"/>
  <c r="O634" i="5"/>
  <c r="H634" i="5"/>
  <c r="S633" i="5"/>
  <c r="R633" i="5"/>
  <c r="Q633" i="5"/>
  <c r="P633" i="5"/>
  <c r="O633" i="5"/>
  <c r="H633" i="5"/>
  <c r="S632" i="5"/>
  <c r="R632" i="5"/>
  <c r="Q632" i="5"/>
  <c r="P632" i="5"/>
  <c r="O632" i="5"/>
  <c r="H632" i="5"/>
  <c r="S631" i="5"/>
  <c r="R631" i="5"/>
  <c r="Q631" i="5"/>
  <c r="P631" i="5"/>
  <c r="O631" i="5"/>
  <c r="H631" i="5"/>
  <c r="S630" i="5"/>
  <c r="R630" i="5"/>
  <c r="Q630" i="5"/>
  <c r="P630" i="5"/>
  <c r="O630" i="5"/>
  <c r="H630" i="5"/>
  <c r="S629" i="5"/>
  <c r="R629" i="5"/>
  <c r="Q629" i="5"/>
  <c r="P629" i="5"/>
  <c r="O629" i="5"/>
  <c r="H629" i="5"/>
  <c r="S628" i="5"/>
  <c r="R628" i="5"/>
  <c r="Q628" i="5"/>
  <c r="P628" i="5"/>
  <c r="O628" i="5"/>
  <c r="H628" i="5"/>
  <c r="S627" i="5"/>
  <c r="R627" i="5"/>
  <c r="Q627" i="5"/>
  <c r="P627" i="5"/>
  <c r="O627" i="5"/>
  <c r="H627" i="5"/>
  <c r="S626" i="5"/>
  <c r="R626" i="5"/>
  <c r="Q626" i="5"/>
  <c r="P626" i="5"/>
  <c r="O626" i="5"/>
  <c r="H626" i="5"/>
  <c r="S625" i="5"/>
  <c r="R625" i="5"/>
  <c r="Q625" i="5"/>
  <c r="P625" i="5"/>
  <c r="O625" i="5"/>
  <c r="H625" i="5"/>
  <c r="S624" i="5"/>
  <c r="R624" i="5"/>
  <c r="Q624" i="5"/>
  <c r="P624" i="5"/>
  <c r="O624" i="5"/>
  <c r="H624" i="5"/>
  <c r="S623" i="5"/>
  <c r="R623" i="5"/>
  <c r="Q623" i="5"/>
  <c r="P623" i="5"/>
  <c r="O623" i="5"/>
  <c r="H623" i="5"/>
  <c r="S622" i="5"/>
  <c r="R622" i="5"/>
  <c r="Q622" i="5"/>
  <c r="P622" i="5"/>
  <c r="O622" i="5"/>
  <c r="H622" i="5"/>
  <c r="S621" i="5"/>
  <c r="R621" i="5"/>
  <c r="Q621" i="5"/>
  <c r="P621" i="5"/>
  <c r="O621" i="5"/>
  <c r="H621" i="5"/>
  <c r="S620" i="5"/>
  <c r="R620" i="5"/>
  <c r="Q620" i="5"/>
  <c r="P620" i="5"/>
  <c r="O620" i="5"/>
  <c r="H620" i="5"/>
  <c r="S619" i="5"/>
  <c r="R619" i="5"/>
  <c r="Q619" i="5"/>
  <c r="P619" i="5"/>
  <c r="O619" i="5"/>
  <c r="H619" i="5"/>
  <c r="S618" i="5"/>
  <c r="R618" i="5"/>
  <c r="Q618" i="5"/>
  <c r="P618" i="5"/>
  <c r="O618" i="5"/>
  <c r="H618" i="5"/>
  <c r="S617" i="5"/>
  <c r="R617" i="5"/>
  <c r="Q617" i="5"/>
  <c r="P617" i="5"/>
  <c r="O617" i="5"/>
  <c r="H617" i="5"/>
  <c r="S616" i="5"/>
  <c r="R616" i="5"/>
  <c r="Q616" i="5"/>
  <c r="P616" i="5"/>
  <c r="O616" i="5"/>
  <c r="H616" i="5"/>
  <c r="S615" i="5"/>
  <c r="R615" i="5"/>
  <c r="Q615" i="5"/>
  <c r="P615" i="5"/>
  <c r="O615" i="5"/>
  <c r="H615" i="5"/>
  <c r="S614" i="5"/>
  <c r="R614" i="5"/>
  <c r="Q614" i="5"/>
  <c r="P614" i="5"/>
  <c r="O614" i="5"/>
  <c r="H614" i="5"/>
  <c r="S613" i="5"/>
  <c r="R613" i="5"/>
  <c r="Q613" i="5"/>
  <c r="P613" i="5"/>
  <c r="O613" i="5"/>
  <c r="H613" i="5"/>
  <c r="S612" i="5"/>
  <c r="R612" i="5"/>
  <c r="Q612" i="5"/>
  <c r="P612" i="5"/>
  <c r="O612" i="5"/>
  <c r="H612" i="5"/>
  <c r="S611" i="5"/>
  <c r="R611" i="5"/>
  <c r="Q611" i="5"/>
  <c r="P611" i="5"/>
  <c r="O611" i="5"/>
  <c r="H611" i="5"/>
  <c r="S610" i="5"/>
  <c r="R610" i="5"/>
  <c r="Q610" i="5"/>
  <c r="P610" i="5"/>
  <c r="O610" i="5"/>
  <c r="H610" i="5"/>
  <c r="S609" i="5"/>
  <c r="R609" i="5"/>
  <c r="Q609" i="5"/>
  <c r="P609" i="5"/>
  <c r="O609" i="5"/>
  <c r="H609" i="5"/>
  <c r="S608" i="5"/>
  <c r="R608" i="5"/>
  <c r="Q608" i="5"/>
  <c r="P608" i="5"/>
  <c r="O608" i="5"/>
  <c r="H608" i="5"/>
  <c r="S607" i="5"/>
  <c r="R607" i="5"/>
  <c r="Q607" i="5"/>
  <c r="P607" i="5"/>
  <c r="O607" i="5"/>
  <c r="H607" i="5"/>
  <c r="S606" i="5"/>
  <c r="R606" i="5"/>
  <c r="Q606" i="5"/>
  <c r="P606" i="5"/>
  <c r="O606" i="5"/>
  <c r="H606" i="5"/>
  <c r="S605" i="5"/>
  <c r="R605" i="5"/>
  <c r="Q605" i="5"/>
  <c r="P605" i="5"/>
  <c r="O605" i="5"/>
  <c r="H605" i="5"/>
  <c r="S604" i="5"/>
  <c r="R604" i="5"/>
  <c r="Q604" i="5"/>
  <c r="P604" i="5"/>
  <c r="O604" i="5"/>
  <c r="H604" i="5"/>
  <c r="S603" i="5"/>
  <c r="R603" i="5"/>
  <c r="Q603" i="5"/>
  <c r="P603" i="5"/>
  <c r="O603" i="5"/>
  <c r="H603" i="5"/>
  <c r="S602" i="5"/>
  <c r="R602" i="5"/>
  <c r="Q602" i="5"/>
  <c r="P602" i="5"/>
  <c r="O602" i="5"/>
  <c r="H602" i="5"/>
  <c r="S601" i="5"/>
  <c r="R601" i="5"/>
  <c r="Q601" i="5"/>
  <c r="P601" i="5"/>
  <c r="O601" i="5"/>
  <c r="H601" i="5"/>
  <c r="S600" i="5"/>
  <c r="R600" i="5"/>
  <c r="Q600" i="5"/>
  <c r="P600" i="5"/>
  <c r="O600" i="5"/>
  <c r="H600" i="5"/>
  <c r="S599" i="5"/>
  <c r="R599" i="5"/>
  <c r="Q599" i="5"/>
  <c r="P599" i="5"/>
  <c r="O599" i="5"/>
  <c r="H599" i="5"/>
  <c r="S598" i="5"/>
  <c r="R598" i="5"/>
  <c r="Q598" i="5"/>
  <c r="P598" i="5"/>
  <c r="O598" i="5"/>
  <c r="H598" i="5"/>
  <c r="S597" i="5"/>
  <c r="R597" i="5"/>
  <c r="Q597" i="5"/>
  <c r="P597" i="5"/>
  <c r="O597" i="5"/>
  <c r="H597" i="5"/>
  <c r="S596" i="5"/>
  <c r="R596" i="5"/>
  <c r="Q596" i="5"/>
  <c r="P596" i="5"/>
  <c r="O596" i="5"/>
  <c r="H596" i="5"/>
  <c r="S595" i="5"/>
  <c r="R595" i="5"/>
  <c r="Q595" i="5"/>
  <c r="P595" i="5"/>
  <c r="O595" i="5"/>
  <c r="H595" i="5"/>
  <c r="S594" i="5"/>
  <c r="R594" i="5"/>
  <c r="Q594" i="5"/>
  <c r="P594" i="5"/>
  <c r="O594" i="5"/>
  <c r="H594" i="5"/>
  <c r="S593" i="5"/>
  <c r="R593" i="5"/>
  <c r="Q593" i="5"/>
  <c r="P593" i="5"/>
  <c r="O593" i="5"/>
  <c r="H593" i="5"/>
  <c r="S592" i="5"/>
  <c r="R592" i="5"/>
  <c r="Q592" i="5"/>
  <c r="P592" i="5"/>
  <c r="O592" i="5"/>
  <c r="H592" i="5"/>
  <c r="S591" i="5"/>
  <c r="R591" i="5"/>
  <c r="Q591" i="5"/>
  <c r="P591" i="5"/>
  <c r="O591" i="5"/>
  <c r="H591" i="5"/>
  <c r="S590" i="5"/>
  <c r="R590" i="5"/>
  <c r="Q590" i="5"/>
  <c r="P590" i="5"/>
  <c r="O590" i="5"/>
  <c r="H590" i="5"/>
  <c r="S589" i="5"/>
  <c r="R589" i="5"/>
  <c r="Q589" i="5"/>
  <c r="P589" i="5"/>
  <c r="O589" i="5"/>
  <c r="H589" i="5"/>
  <c r="S588" i="5"/>
  <c r="R588" i="5"/>
  <c r="Q588" i="5"/>
  <c r="P588" i="5"/>
  <c r="O588" i="5"/>
  <c r="H588" i="5"/>
  <c r="S587" i="5"/>
  <c r="R587" i="5"/>
  <c r="Q587" i="5"/>
  <c r="P587" i="5"/>
  <c r="O587" i="5"/>
  <c r="H587" i="5"/>
  <c r="S586" i="5"/>
  <c r="R586" i="5"/>
  <c r="Q586" i="5"/>
  <c r="P586" i="5"/>
  <c r="O586" i="5"/>
  <c r="H586" i="5"/>
  <c r="S585" i="5"/>
  <c r="R585" i="5"/>
  <c r="Q585" i="5"/>
  <c r="P585" i="5"/>
  <c r="O585" i="5"/>
  <c r="H585" i="5"/>
  <c r="S584" i="5"/>
  <c r="R584" i="5"/>
  <c r="Q584" i="5"/>
  <c r="P584" i="5"/>
  <c r="O584" i="5"/>
  <c r="H584" i="5"/>
  <c r="S583" i="5"/>
  <c r="R583" i="5"/>
  <c r="Q583" i="5"/>
  <c r="P583" i="5"/>
  <c r="O583" i="5"/>
  <c r="H583" i="5"/>
  <c r="S582" i="5"/>
  <c r="R582" i="5"/>
  <c r="Q582" i="5"/>
  <c r="P582" i="5"/>
  <c r="O582" i="5"/>
  <c r="H582" i="5"/>
  <c r="S581" i="5"/>
  <c r="R581" i="5"/>
  <c r="Q581" i="5"/>
  <c r="P581" i="5"/>
  <c r="O581" i="5"/>
  <c r="H581" i="5"/>
  <c r="S580" i="5"/>
  <c r="R580" i="5"/>
  <c r="Q580" i="5"/>
  <c r="P580" i="5"/>
  <c r="O580" i="5"/>
  <c r="H580" i="5"/>
  <c r="S579" i="5"/>
  <c r="R579" i="5"/>
  <c r="Q579" i="5"/>
  <c r="P579" i="5"/>
  <c r="O579" i="5"/>
  <c r="H579" i="5"/>
  <c r="S578" i="5"/>
  <c r="R578" i="5"/>
  <c r="Q578" i="5"/>
  <c r="P578" i="5"/>
  <c r="O578" i="5"/>
  <c r="H578" i="5"/>
  <c r="S577" i="5"/>
  <c r="R577" i="5"/>
  <c r="Q577" i="5"/>
  <c r="P577" i="5"/>
  <c r="O577" i="5"/>
  <c r="H577" i="5"/>
  <c r="S576" i="5"/>
  <c r="R576" i="5"/>
  <c r="Q576" i="5"/>
  <c r="P576" i="5"/>
  <c r="O576" i="5"/>
  <c r="H576" i="5"/>
  <c r="S575" i="5"/>
  <c r="R575" i="5"/>
  <c r="Q575" i="5"/>
  <c r="P575" i="5"/>
  <c r="O575" i="5"/>
  <c r="H575" i="5"/>
  <c r="S574" i="5"/>
  <c r="R574" i="5"/>
  <c r="Q574" i="5"/>
  <c r="P574" i="5"/>
  <c r="O574" i="5"/>
  <c r="H574" i="5"/>
  <c r="S573" i="5"/>
  <c r="R573" i="5"/>
  <c r="Q573" i="5"/>
  <c r="P573" i="5"/>
  <c r="O573" i="5"/>
  <c r="H573" i="5"/>
  <c r="S572" i="5"/>
  <c r="R572" i="5"/>
  <c r="Q572" i="5"/>
  <c r="P572" i="5"/>
  <c r="O572" i="5"/>
  <c r="H572" i="5"/>
  <c r="S571" i="5"/>
  <c r="R571" i="5"/>
  <c r="Q571" i="5"/>
  <c r="P571" i="5"/>
  <c r="O571" i="5"/>
  <c r="H571" i="5"/>
  <c r="S570" i="5"/>
  <c r="R570" i="5"/>
  <c r="Q570" i="5"/>
  <c r="P570" i="5"/>
  <c r="O570" i="5"/>
  <c r="H570" i="5"/>
  <c r="S569" i="5"/>
  <c r="R569" i="5"/>
  <c r="Q569" i="5"/>
  <c r="P569" i="5"/>
  <c r="O569" i="5"/>
  <c r="H569" i="5"/>
  <c r="S568" i="5"/>
  <c r="R568" i="5"/>
  <c r="Q568" i="5"/>
  <c r="P568" i="5"/>
  <c r="O568" i="5"/>
  <c r="H568" i="5"/>
  <c r="S567" i="5"/>
  <c r="R567" i="5"/>
  <c r="Q567" i="5"/>
  <c r="P567" i="5"/>
  <c r="O567" i="5"/>
  <c r="H567" i="5"/>
  <c r="S566" i="5"/>
  <c r="R566" i="5"/>
  <c r="Q566" i="5"/>
  <c r="P566" i="5"/>
  <c r="O566" i="5"/>
  <c r="H566" i="5"/>
  <c r="S565" i="5"/>
  <c r="R565" i="5"/>
  <c r="Q565" i="5"/>
  <c r="P565" i="5"/>
  <c r="O565" i="5"/>
  <c r="H565" i="5"/>
  <c r="S564" i="5"/>
  <c r="R564" i="5"/>
  <c r="Q564" i="5"/>
  <c r="P564" i="5"/>
  <c r="O564" i="5"/>
  <c r="H564" i="5"/>
  <c r="S563" i="5"/>
  <c r="R563" i="5"/>
  <c r="Q563" i="5"/>
  <c r="P563" i="5"/>
  <c r="O563" i="5"/>
  <c r="H563" i="5"/>
  <c r="S562" i="5"/>
  <c r="R562" i="5"/>
  <c r="Q562" i="5"/>
  <c r="P562" i="5"/>
  <c r="O562" i="5"/>
  <c r="H562" i="5"/>
  <c r="S561" i="5"/>
  <c r="R561" i="5"/>
  <c r="Q561" i="5"/>
  <c r="P561" i="5"/>
  <c r="O561" i="5"/>
  <c r="H561" i="5"/>
  <c r="S560" i="5"/>
  <c r="R560" i="5"/>
  <c r="Q560" i="5"/>
  <c r="P560" i="5"/>
  <c r="O560" i="5"/>
  <c r="H560" i="5"/>
  <c r="S559" i="5"/>
  <c r="R559" i="5"/>
  <c r="Q559" i="5"/>
  <c r="P559" i="5"/>
  <c r="O559" i="5"/>
  <c r="H559" i="5"/>
  <c r="S558" i="5"/>
  <c r="R558" i="5"/>
  <c r="Q558" i="5"/>
  <c r="P558" i="5"/>
  <c r="O558" i="5"/>
  <c r="H558" i="5"/>
  <c r="S557" i="5"/>
  <c r="R557" i="5"/>
  <c r="Q557" i="5"/>
  <c r="P557" i="5"/>
  <c r="O557" i="5"/>
  <c r="H557" i="5"/>
  <c r="S556" i="5"/>
  <c r="R556" i="5"/>
  <c r="Q556" i="5"/>
  <c r="P556" i="5"/>
  <c r="O556" i="5"/>
  <c r="H556" i="5"/>
  <c r="S555" i="5"/>
  <c r="R555" i="5"/>
  <c r="Q555" i="5"/>
  <c r="P555" i="5"/>
  <c r="O555" i="5"/>
  <c r="H555" i="5"/>
  <c r="S554" i="5"/>
  <c r="R554" i="5"/>
  <c r="Q554" i="5"/>
  <c r="P554" i="5"/>
  <c r="O554" i="5"/>
  <c r="H554" i="5"/>
  <c r="S553" i="5"/>
  <c r="R553" i="5"/>
  <c r="Q553" i="5"/>
  <c r="P553" i="5"/>
  <c r="O553" i="5"/>
  <c r="H553" i="5"/>
  <c r="S552" i="5"/>
  <c r="R552" i="5"/>
  <c r="Q552" i="5"/>
  <c r="P552" i="5"/>
  <c r="O552" i="5"/>
  <c r="H552" i="5"/>
  <c r="S551" i="5"/>
  <c r="R551" i="5"/>
  <c r="Q551" i="5"/>
  <c r="P551" i="5"/>
  <c r="O551" i="5"/>
  <c r="H551" i="5"/>
  <c r="S550" i="5"/>
  <c r="R550" i="5"/>
  <c r="Q550" i="5"/>
  <c r="P550" i="5"/>
  <c r="O550" i="5"/>
  <c r="H550" i="5"/>
  <c r="S549" i="5"/>
  <c r="R549" i="5"/>
  <c r="Q549" i="5"/>
  <c r="P549" i="5"/>
  <c r="O549" i="5"/>
  <c r="H549" i="5"/>
  <c r="S548" i="5"/>
  <c r="R548" i="5"/>
  <c r="Q548" i="5"/>
  <c r="P548" i="5"/>
  <c r="O548" i="5"/>
  <c r="H548" i="5"/>
  <c r="S547" i="5"/>
  <c r="R547" i="5"/>
  <c r="Q547" i="5"/>
  <c r="P547" i="5"/>
  <c r="O547" i="5"/>
  <c r="H547" i="5"/>
  <c r="S546" i="5"/>
  <c r="R546" i="5"/>
  <c r="Q546" i="5"/>
  <c r="P546" i="5"/>
  <c r="O546" i="5"/>
  <c r="H546" i="5"/>
  <c r="S545" i="5"/>
  <c r="R545" i="5"/>
  <c r="Q545" i="5"/>
  <c r="P545" i="5"/>
  <c r="O545" i="5"/>
  <c r="H545" i="5"/>
  <c r="S544" i="5"/>
  <c r="R544" i="5"/>
  <c r="Q544" i="5"/>
  <c r="P544" i="5"/>
  <c r="O544" i="5"/>
  <c r="H544" i="5"/>
  <c r="S543" i="5"/>
  <c r="R543" i="5"/>
  <c r="Q543" i="5"/>
  <c r="P543" i="5"/>
  <c r="O543" i="5"/>
  <c r="H543" i="5"/>
  <c r="S542" i="5"/>
  <c r="R542" i="5"/>
  <c r="Q542" i="5"/>
  <c r="P542" i="5"/>
  <c r="O542" i="5"/>
  <c r="H542" i="5"/>
  <c r="S541" i="5"/>
  <c r="R541" i="5"/>
  <c r="Q541" i="5"/>
  <c r="P541" i="5"/>
  <c r="O541" i="5"/>
  <c r="H541" i="5"/>
  <c r="S540" i="5"/>
  <c r="R540" i="5"/>
  <c r="Q540" i="5"/>
  <c r="P540" i="5"/>
  <c r="O540" i="5"/>
  <c r="H540" i="5"/>
  <c r="S539" i="5"/>
  <c r="R539" i="5"/>
  <c r="Q539" i="5"/>
  <c r="P539" i="5"/>
  <c r="O539" i="5"/>
  <c r="H539" i="5"/>
  <c r="S538" i="5"/>
  <c r="R538" i="5"/>
  <c r="Q538" i="5"/>
  <c r="P538" i="5"/>
  <c r="O538" i="5"/>
  <c r="H538" i="5"/>
  <c r="S537" i="5"/>
  <c r="R537" i="5"/>
  <c r="Q537" i="5"/>
  <c r="P537" i="5"/>
  <c r="O537" i="5"/>
  <c r="H537" i="5"/>
  <c r="S536" i="5"/>
  <c r="R536" i="5"/>
  <c r="Q536" i="5"/>
  <c r="P536" i="5"/>
  <c r="O536" i="5"/>
  <c r="H536" i="5"/>
  <c r="S535" i="5"/>
  <c r="R535" i="5"/>
  <c r="Q535" i="5"/>
  <c r="P535" i="5"/>
  <c r="O535" i="5"/>
  <c r="H535" i="5"/>
  <c r="S534" i="5"/>
  <c r="R534" i="5"/>
  <c r="Q534" i="5"/>
  <c r="P534" i="5"/>
  <c r="O534" i="5"/>
  <c r="H534" i="5"/>
  <c r="S533" i="5"/>
  <c r="R533" i="5"/>
  <c r="Q533" i="5"/>
  <c r="P533" i="5"/>
  <c r="O533" i="5"/>
  <c r="H533" i="5"/>
  <c r="S532" i="5"/>
  <c r="R532" i="5"/>
  <c r="Q532" i="5"/>
  <c r="P532" i="5"/>
  <c r="O532" i="5"/>
  <c r="H532" i="5"/>
  <c r="S531" i="5"/>
  <c r="R531" i="5"/>
  <c r="Q531" i="5"/>
  <c r="P531" i="5"/>
  <c r="O531" i="5"/>
  <c r="H531" i="5"/>
  <c r="S530" i="5"/>
  <c r="R530" i="5"/>
  <c r="Q530" i="5"/>
  <c r="P530" i="5"/>
  <c r="O530" i="5"/>
  <c r="H530" i="5"/>
  <c r="S529" i="5"/>
  <c r="R529" i="5"/>
  <c r="Q529" i="5"/>
  <c r="P529" i="5"/>
  <c r="O529" i="5"/>
  <c r="H529" i="5"/>
  <c r="S528" i="5"/>
  <c r="R528" i="5"/>
  <c r="Q528" i="5"/>
  <c r="P528" i="5"/>
  <c r="O528" i="5"/>
  <c r="H528" i="5"/>
  <c r="S527" i="5"/>
  <c r="R527" i="5"/>
  <c r="Q527" i="5"/>
  <c r="P527" i="5"/>
  <c r="O527" i="5"/>
  <c r="H527" i="5"/>
  <c r="S526" i="5"/>
  <c r="R526" i="5"/>
  <c r="Q526" i="5"/>
  <c r="P526" i="5"/>
  <c r="O526" i="5"/>
  <c r="H526" i="5"/>
  <c r="S525" i="5"/>
  <c r="R525" i="5"/>
  <c r="Q525" i="5"/>
  <c r="P525" i="5"/>
  <c r="O525" i="5"/>
  <c r="H525" i="5"/>
  <c r="S524" i="5"/>
  <c r="R524" i="5"/>
  <c r="Q524" i="5"/>
  <c r="P524" i="5"/>
  <c r="O524" i="5"/>
  <c r="H524" i="5"/>
  <c r="S523" i="5"/>
  <c r="R523" i="5"/>
  <c r="Q523" i="5"/>
  <c r="P523" i="5"/>
  <c r="O523" i="5"/>
  <c r="H523" i="5"/>
  <c r="S522" i="5"/>
  <c r="R522" i="5"/>
  <c r="Q522" i="5"/>
  <c r="P522" i="5"/>
  <c r="O522" i="5"/>
  <c r="H522" i="5"/>
  <c r="S521" i="5"/>
  <c r="R521" i="5"/>
  <c r="Q521" i="5"/>
  <c r="P521" i="5"/>
  <c r="O521" i="5"/>
  <c r="H521" i="5"/>
  <c r="S520" i="5"/>
  <c r="R520" i="5"/>
  <c r="Q520" i="5"/>
  <c r="P520" i="5"/>
  <c r="O520" i="5"/>
  <c r="H520" i="5"/>
  <c r="S519" i="5"/>
  <c r="R519" i="5"/>
  <c r="Q519" i="5"/>
  <c r="P519" i="5"/>
  <c r="O519" i="5"/>
  <c r="H519" i="5"/>
  <c r="S518" i="5"/>
  <c r="R518" i="5"/>
  <c r="Q518" i="5"/>
  <c r="P518" i="5"/>
  <c r="O518" i="5"/>
  <c r="H518" i="5"/>
  <c r="S517" i="5"/>
  <c r="R517" i="5"/>
  <c r="Q517" i="5"/>
  <c r="P517" i="5"/>
  <c r="O517" i="5"/>
  <c r="H517" i="5"/>
  <c r="S516" i="5"/>
  <c r="R516" i="5"/>
  <c r="Q516" i="5"/>
  <c r="P516" i="5"/>
  <c r="O516" i="5"/>
  <c r="H516" i="5"/>
  <c r="S515" i="5"/>
  <c r="R515" i="5"/>
  <c r="Q515" i="5"/>
  <c r="P515" i="5"/>
  <c r="O515" i="5"/>
  <c r="H515" i="5"/>
  <c r="S514" i="5"/>
  <c r="R514" i="5"/>
  <c r="Q514" i="5"/>
  <c r="P514" i="5"/>
  <c r="O514" i="5"/>
  <c r="H514" i="5"/>
  <c r="S513" i="5"/>
  <c r="R513" i="5"/>
  <c r="Q513" i="5"/>
  <c r="P513" i="5"/>
  <c r="O513" i="5"/>
  <c r="H513" i="5"/>
  <c r="S512" i="5"/>
  <c r="R512" i="5"/>
  <c r="Q512" i="5"/>
  <c r="P512" i="5"/>
  <c r="O512" i="5"/>
  <c r="H512" i="5"/>
  <c r="S511" i="5"/>
  <c r="R511" i="5"/>
  <c r="Q511" i="5"/>
  <c r="P511" i="5"/>
  <c r="O511" i="5"/>
  <c r="H511" i="5"/>
  <c r="S510" i="5"/>
  <c r="R510" i="5"/>
  <c r="Q510" i="5"/>
  <c r="P510" i="5"/>
  <c r="O510" i="5"/>
  <c r="H510" i="5"/>
  <c r="S509" i="5"/>
  <c r="R509" i="5"/>
  <c r="Q509" i="5"/>
  <c r="P509" i="5"/>
  <c r="O509" i="5"/>
  <c r="H509" i="5"/>
  <c r="S508" i="5"/>
  <c r="R508" i="5"/>
  <c r="Q508" i="5"/>
  <c r="P508" i="5"/>
  <c r="O508" i="5"/>
  <c r="H508" i="5"/>
  <c r="S507" i="5"/>
  <c r="R507" i="5"/>
  <c r="Q507" i="5"/>
  <c r="P507" i="5"/>
  <c r="O507" i="5"/>
  <c r="H507" i="5"/>
  <c r="S506" i="5"/>
  <c r="R506" i="5"/>
  <c r="Q506" i="5"/>
  <c r="P506" i="5"/>
  <c r="O506" i="5"/>
  <c r="H506" i="5"/>
  <c r="S505" i="5"/>
  <c r="R505" i="5"/>
  <c r="Q505" i="5"/>
  <c r="P505" i="5"/>
  <c r="O505" i="5"/>
  <c r="H505" i="5"/>
  <c r="S504" i="5"/>
  <c r="R504" i="5"/>
  <c r="Q504" i="5"/>
  <c r="P504" i="5"/>
  <c r="O504" i="5"/>
  <c r="H504" i="5"/>
  <c r="S503" i="5"/>
  <c r="R503" i="5"/>
  <c r="Q503" i="5"/>
  <c r="P503" i="5"/>
  <c r="O503" i="5"/>
  <c r="H503" i="5"/>
  <c r="S502" i="5"/>
  <c r="R502" i="5"/>
  <c r="Q502" i="5"/>
  <c r="P502" i="5"/>
  <c r="O502" i="5"/>
  <c r="H502" i="5"/>
  <c r="S501" i="5"/>
  <c r="R501" i="5"/>
  <c r="Q501" i="5"/>
  <c r="P501" i="5"/>
  <c r="O501" i="5"/>
  <c r="H501" i="5"/>
  <c r="S500" i="5"/>
  <c r="R500" i="5"/>
  <c r="Q500" i="5"/>
  <c r="P500" i="5"/>
  <c r="O500" i="5"/>
  <c r="H500" i="5"/>
  <c r="S499" i="5"/>
  <c r="R499" i="5"/>
  <c r="Q499" i="5"/>
  <c r="P499" i="5"/>
  <c r="O499" i="5"/>
  <c r="H499" i="5"/>
  <c r="S498" i="5"/>
  <c r="R498" i="5"/>
  <c r="Q498" i="5"/>
  <c r="P498" i="5"/>
  <c r="O498" i="5"/>
  <c r="H498" i="5"/>
  <c r="S497" i="5"/>
  <c r="R497" i="5"/>
  <c r="Q497" i="5"/>
  <c r="P497" i="5"/>
  <c r="O497" i="5"/>
  <c r="H497" i="5"/>
  <c r="S496" i="5"/>
  <c r="R496" i="5"/>
  <c r="Q496" i="5"/>
  <c r="P496" i="5"/>
  <c r="O496" i="5"/>
  <c r="H496" i="5"/>
  <c r="S495" i="5"/>
  <c r="R495" i="5"/>
  <c r="Q495" i="5"/>
  <c r="P495" i="5"/>
  <c r="O495" i="5"/>
  <c r="H495" i="5"/>
  <c r="S494" i="5"/>
  <c r="R494" i="5"/>
  <c r="Q494" i="5"/>
  <c r="P494" i="5"/>
  <c r="O494" i="5"/>
  <c r="H494" i="5"/>
  <c r="S493" i="5"/>
  <c r="R493" i="5"/>
  <c r="Q493" i="5"/>
  <c r="P493" i="5"/>
  <c r="O493" i="5"/>
  <c r="H493" i="5"/>
  <c r="S492" i="5"/>
  <c r="R492" i="5"/>
  <c r="Q492" i="5"/>
  <c r="P492" i="5"/>
  <c r="O492" i="5"/>
  <c r="H492" i="5"/>
  <c r="S491" i="5"/>
  <c r="R491" i="5"/>
  <c r="Q491" i="5"/>
  <c r="P491" i="5"/>
  <c r="O491" i="5"/>
  <c r="H491" i="5"/>
  <c r="S490" i="5"/>
  <c r="R490" i="5"/>
  <c r="Q490" i="5"/>
  <c r="P490" i="5"/>
  <c r="O490" i="5"/>
  <c r="H490" i="5"/>
  <c r="S489" i="5"/>
  <c r="R489" i="5"/>
  <c r="Q489" i="5"/>
  <c r="P489" i="5"/>
  <c r="O489" i="5"/>
  <c r="H489" i="5"/>
  <c r="S488" i="5"/>
  <c r="R488" i="5"/>
  <c r="Q488" i="5"/>
  <c r="P488" i="5"/>
  <c r="O488" i="5"/>
  <c r="H488" i="5"/>
  <c r="S487" i="5"/>
  <c r="R487" i="5"/>
  <c r="Q487" i="5"/>
  <c r="P487" i="5"/>
  <c r="O487" i="5"/>
  <c r="H487" i="5"/>
  <c r="S486" i="5"/>
  <c r="R486" i="5"/>
  <c r="Q486" i="5"/>
  <c r="P486" i="5"/>
  <c r="O486" i="5"/>
  <c r="H486" i="5"/>
  <c r="S485" i="5"/>
  <c r="R485" i="5"/>
  <c r="Q485" i="5"/>
  <c r="P485" i="5"/>
  <c r="O485" i="5"/>
  <c r="H485" i="5"/>
  <c r="S484" i="5"/>
  <c r="R484" i="5"/>
  <c r="Q484" i="5"/>
  <c r="P484" i="5"/>
  <c r="O484" i="5"/>
  <c r="H484" i="5"/>
  <c r="S483" i="5"/>
  <c r="R483" i="5"/>
  <c r="Q483" i="5"/>
  <c r="P483" i="5"/>
  <c r="O483" i="5"/>
  <c r="H483" i="5"/>
  <c r="S482" i="5"/>
  <c r="R482" i="5"/>
  <c r="Q482" i="5"/>
  <c r="P482" i="5"/>
  <c r="O482" i="5"/>
  <c r="H482" i="5"/>
  <c r="S481" i="5"/>
  <c r="R481" i="5"/>
  <c r="Q481" i="5"/>
  <c r="P481" i="5"/>
  <c r="O481" i="5"/>
  <c r="H481" i="5"/>
  <c r="S480" i="5"/>
  <c r="R480" i="5"/>
  <c r="Q480" i="5"/>
  <c r="P480" i="5"/>
  <c r="O480" i="5"/>
  <c r="H480" i="5"/>
  <c r="S479" i="5"/>
  <c r="R479" i="5"/>
  <c r="Q479" i="5"/>
  <c r="P479" i="5"/>
  <c r="O479" i="5"/>
  <c r="H479" i="5"/>
  <c r="S478" i="5"/>
  <c r="R478" i="5"/>
  <c r="Q478" i="5"/>
  <c r="P478" i="5"/>
  <c r="O478" i="5"/>
  <c r="H478" i="5"/>
  <c r="S477" i="5"/>
  <c r="R477" i="5"/>
  <c r="Q477" i="5"/>
  <c r="P477" i="5"/>
  <c r="O477" i="5"/>
  <c r="H477" i="5"/>
  <c r="S476" i="5"/>
  <c r="R476" i="5"/>
  <c r="Q476" i="5"/>
  <c r="P476" i="5"/>
  <c r="O476" i="5"/>
  <c r="H476" i="5"/>
  <c r="S475" i="5"/>
  <c r="R475" i="5"/>
  <c r="Q475" i="5"/>
  <c r="P475" i="5"/>
  <c r="O475" i="5"/>
  <c r="H475" i="5"/>
  <c r="S474" i="5"/>
  <c r="R474" i="5"/>
  <c r="Q474" i="5"/>
  <c r="P474" i="5"/>
  <c r="O474" i="5"/>
  <c r="H474" i="5"/>
  <c r="S473" i="5"/>
  <c r="R473" i="5"/>
  <c r="Q473" i="5"/>
  <c r="P473" i="5"/>
  <c r="O473" i="5"/>
  <c r="H473" i="5"/>
  <c r="S472" i="5"/>
  <c r="R472" i="5"/>
  <c r="Q472" i="5"/>
  <c r="P472" i="5"/>
  <c r="O472" i="5"/>
  <c r="H472" i="5"/>
  <c r="S471" i="5"/>
  <c r="R471" i="5"/>
  <c r="Q471" i="5"/>
  <c r="P471" i="5"/>
  <c r="O471" i="5"/>
  <c r="H471" i="5"/>
  <c r="S470" i="5"/>
  <c r="R470" i="5"/>
  <c r="Q470" i="5"/>
  <c r="P470" i="5"/>
  <c r="O470" i="5"/>
  <c r="H470" i="5"/>
  <c r="S469" i="5"/>
  <c r="R469" i="5"/>
  <c r="Q469" i="5"/>
  <c r="P469" i="5"/>
  <c r="O469" i="5"/>
  <c r="H469" i="5"/>
  <c r="S468" i="5"/>
  <c r="R468" i="5"/>
  <c r="Q468" i="5"/>
  <c r="P468" i="5"/>
  <c r="O468" i="5"/>
  <c r="H468" i="5"/>
  <c r="S467" i="5"/>
  <c r="R467" i="5"/>
  <c r="Q467" i="5"/>
  <c r="P467" i="5"/>
  <c r="O467" i="5"/>
  <c r="H467" i="5"/>
  <c r="S466" i="5"/>
  <c r="R466" i="5"/>
  <c r="Q466" i="5"/>
  <c r="P466" i="5"/>
  <c r="O466" i="5"/>
  <c r="H466" i="5"/>
  <c r="S465" i="5"/>
  <c r="R465" i="5"/>
  <c r="Q465" i="5"/>
  <c r="P465" i="5"/>
  <c r="O465" i="5"/>
  <c r="H465" i="5"/>
  <c r="S464" i="5"/>
  <c r="R464" i="5"/>
  <c r="Q464" i="5"/>
  <c r="P464" i="5"/>
  <c r="O464" i="5"/>
  <c r="H464" i="5"/>
  <c r="S463" i="5"/>
  <c r="R463" i="5"/>
  <c r="Q463" i="5"/>
  <c r="P463" i="5"/>
  <c r="O463" i="5"/>
  <c r="H463" i="5"/>
  <c r="S462" i="5"/>
  <c r="R462" i="5"/>
  <c r="Q462" i="5"/>
  <c r="P462" i="5"/>
  <c r="O462" i="5"/>
  <c r="H462" i="5"/>
  <c r="S461" i="5"/>
  <c r="R461" i="5"/>
  <c r="Q461" i="5"/>
  <c r="P461" i="5"/>
  <c r="O461" i="5"/>
  <c r="H461" i="5"/>
  <c r="S460" i="5"/>
  <c r="R460" i="5"/>
  <c r="Q460" i="5"/>
  <c r="P460" i="5"/>
  <c r="O460" i="5"/>
  <c r="H460" i="5"/>
  <c r="S459" i="5"/>
  <c r="R459" i="5"/>
  <c r="Q459" i="5"/>
  <c r="P459" i="5"/>
  <c r="O459" i="5"/>
  <c r="H459" i="5"/>
  <c r="S458" i="5"/>
  <c r="R458" i="5"/>
  <c r="Q458" i="5"/>
  <c r="P458" i="5"/>
  <c r="O458" i="5"/>
  <c r="H458" i="5"/>
  <c r="S457" i="5"/>
  <c r="R457" i="5"/>
  <c r="Q457" i="5"/>
  <c r="P457" i="5"/>
  <c r="O457" i="5"/>
  <c r="H457" i="5"/>
  <c r="S456" i="5"/>
  <c r="R456" i="5"/>
  <c r="Q456" i="5"/>
  <c r="P456" i="5"/>
  <c r="O456" i="5"/>
  <c r="H456" i="5"/>
  <c r="S455" i="5"/>
  <c r="R455" i="5"/>
  <c r="Q455" i="5"/>
  <c r="P455" i="5"/>
  <c r="O455" i="5"/>
  <c r="H455" i="5"/>
  <c r="S454" i="5"/>
  <c r="R454" i="5"/>
  <c r="Q454" i="5"/>
  <c r="P454" i="5"/>
  <c r="O454" i="5"/>
  <c r="H454" i="5"/>
  <c r="S453" i="5"/>
  <c r="R453" i="5"/>
  <c r="Q453" i="5"/>
  <c r="P453" i="5"/>
  <c r="O453" i="5"/>
  <c r="H453" i="5"/>
  <c r="S452" i="5"/>
  <c r="R452" i="5"/>
  <c r="Q452" i="5"/>
  <c r="P452" i="5"/>
  <c r="O452" i="5"/>
  <c r="H452" i="5"/>
  <c r="S451" i="5"/>
  <c r="R451" i="5"/>
  <c r="Q451" i="5"/>
  <c r="P451" i="5"/>
  <c r="O451" i="5"/>
  <c r="H451" i="5"/>
  <c r="S450" i="5"/>
  <c r="R450" i="5"/>
  <c r="Q450" i="5"/>
  <c r="P450" i="5"/>
  <c r="O450" i="5"/>
  <c r="H450" i="5"/>
  <c r="S449" i="5"/>
  <c r="R449" i="5"/>
  <c r="Q449" i="5"/>
  <c r="P449" i="5"/>
  <c r="O449" i="5"/>
  <c r="H449" i="5"/>
  <c r="S448" i="5"/>
  <c r="R448" i="5"/>
  <c r="Q448" i="5"/>
  <c r="P448" i="5"/>
  <c r="O448" i="5"/>
  <c r="H448" i="5"/>
  <c r="S447" i="5"/>
  <c r="R447" i="5"/>
  <c r="Q447" i="5"/>
  <c r="P447" i="5"/>
  <c r="O447" i="5"/>
  <c r="H447" i="5"/>
  <c r="S446" i="5"/>
  <c r="R446" i="5"/>
  <c r="Q446" i="5"/>
  <c r="P446" i="5"/>
  <c r="O446" i="5"/>
  <c r="H446" i="5"/>
  <c r="S445" i="5"/>
  <c r="R445" i="5"/>
  <c r="Q445" i="5"/>
  <c r="P445" i="5"/>
  <c r="O445" i="5"/>
  <c r="H445" i="5"/>
  <c r="S444" i="5"/>
  <c r="R444" i="5"/>
  <c r="Q444" i="5"/>
  <c r="P444" i="5"/>
  <c r="O444" i="5"/>
  <c r="H444" i="5"/>
  <c r="S443" i="5"/>
  <c r="R443" i="5"/>
  <c r="Q443" i="5"/>
  <c r="P443" i="5"/>
  <c r="O443" i="5"/>
  <c r="H443" i="5"/>
  <c r="S442" i="5"/>
  <c r="R442" i="5"/>
  <c r="Q442" i="5"/>
  <c r="P442" i="5"/>
  <c r="O442" i="5"/>
  <c r="H442" i="5"/>
  <c r="S441" i="5"/>
  <c r="R441" i="5"/>
  <c r="Q441" i="5"/>
  <c r="P441" i="5"/>
  <c r="O441" i="5"/>
  <c r="H441" i="5"/>
  <c r="S440" i="5"/>
  <c r="R440" i="5"/>
  <c r="Q440" i="5"/>
  <c r="P440" i="5"/>
  <c r="O440" i="5"/>
  <c r="H440" i="5"/>
  <c r="S439" i="5"/>
  <c r="R439" i="5"/>
  <c r="Q439" i="5"/>
  <c r="P439" i="5"/>
  <c r="O439" i="5"/>
  <c r="H439" i="5"/>
  <c r="S438" i="5"/>
  <c r="R438" i="5"/>
  <c r="Q438" i="5"/>
  <c r="P438" i="5"/>
  <c r="O438" i="5"/>
  <c r="H438" i="5"/>
  <c r="S437" i="5"/>
  <c r="R437" i="5"/>
  <c r="Q437" i="5"/>
  <c r="P437" i="5"/>
  <c r="O437" i="5"/>
  <c r="H437" i="5"/>
  <c r="S436" i="5"/>
  <c r="R436" i="5"/>
  <c r="Q436" i="5"/>
  <c r="P436" i="5"/>
  <c r="O436" i="5"/>
  <c r="H436" i="5"/>
  <c r="S435" i="5"/>
  <c r="R435" i="5"/>
  <c r="Q435" i="5"/>
  <c r="P435" i="5"/>
  <c r="O435" i="5"/>
  <c r="H435" i="5"/>
  <c r="S434" i="5"/>
  <c r="R434" i="5"/>
  <c r="Q434" i="5"/>
  <c r="P434" i="5"/>
  <c r="O434" i="5"/>
  <c r="H434" i="5"/>
  <c r="S433" i="5"/>
  <c r="R433" i="5"/>
  <c r="Q433" i="5"/>
  <c r="P433" i="5"/>
  <c r="O433" i="5"/>
  <c r="H433" i="5"/>
  <c r="S432" i="5"/>
  <c r="R432" i="5"/>
  <c r="Q432" i="5"/>
  <c r="P432" i="5"/>
  <c r="O432" i="5"/>
  <c r="H432" i="5"/>
  <c r="S431" i="5"/>
  <c r="R431" i="5"/>
  <c r="Q431" i="5"/>
  <c r="P431" i="5"/>
  <c r="O431" i="5"/>
  <c r="H431" i="5"/>
  <c r="S430" i="5"/>
  <c r="R430" i="5"/>
  <c r="Q430" i="5"/>
  <c r="P430" i="5"/>
  <c r="O430" i="5"/>
  <c r="H430" i="5"/>
  <c r="S429" i="5"/>
  <c r="R429" i="5"/>
  <c r="Q429" i="5"/>
  <c r="P429" i="5"/>
  <c r="O429" i="5"/>
  <c r="H429" i="5"/>
  <c r="S428" i="5"/>
  <c r="R428" i="5"/>
  <c r="Q428" i="5"/>
  <c r="P428" i="5"/>
  <c r="O428" i="5"/>
  <c r="H428" i="5"/>
  <c r="S427" i="5"/>
  <c r="R427" i="5"/>
  <c r="Q427" i="5"/>
  <c r="P427" i="5"/>
  <c r="O427" i="5"/>
  <c r="H427" i="5"/>
  <c r="S426" i="5"/>
  <c r="R426" i="5"/>
  <c r="Q426" i="5"/>
  <c r="P426" i="5"/>
  <c r="O426" i="5"/>
  <c r="H426" i="5"/>
  <c r="S425" i="5"/>
  <c r="R425" i="5"/>
  <c r="Q425" i="5"/>
  <c r="P425" i="5"/>
  <c r="O425" i="5"/>
  <c r="H425" i="5"/>
  <c r="S424" i="5"/>
  <c r="R424" i="5"/>
  <c r="Q424" i="5"/>
  <c r="P424" i="5"/>
  <c r="O424" i="5"/>
  <c r="H424" i="5"/>
  <c r="S423" i="5"/>
  <c r="R423" i="5"/>
  <c r="Q423" i="5"/>
  <c r="P423" i="5"/>
  <c r="O423" i="5"/>
  <c r="H423" i="5"/>
  <c r="S422" i="5"/>
  <c r="R422" i="5"/>
  <c r="Q422" i="5"/>
  <c r="P422" i="5"/>
  <c r="O422" i="5"/>
  <c r="H422" i="5"/>
  <c r="S421" i="5"/>
  <c r="R421" i="5"/>
  <c r="Q421" i="5"/>
  <c r="P421" i="5"/>
  <c r="O421" i="5"/>
  <c r="H421" i="5"/>
  <c r="S420" i="5"/>
  <c r="R420" i="5"/>
  <c r="Q420" i="5"/>
  <c r="P420" i="5"/>
  <c r="O420" i="5"/>
  <c r="H420" i="5"/>
  <c r="S419" i="5"/>
  <c r="R419" i="5"/>
  <c r="Q419" i="5"/>
  <c r="P419" i="5"/>
  <c r="O419" i="5"/>
  <c r="H419" i="5"/>
  <c r="S418" i="5"/>
  <c r="R418" i="5"/>
  <c r="Q418" i="5"/>
  <c r="P418" i="5"/>
  <c r="O418" i="5"/>
  <c r="H418" i="5"/>
  <c r="S417" i="5"/>
  <c r="R417" i="5"/>
  <c r="Q417" i="5"/>
  <c r="P417" i="5"/>
  <c r="O417" i="5"/>
  <c r="H417" i="5"/>
  <c r="S416" i="5"/>
  <c r="R416" i="5"/>
  <c r="Q416" i="5"/>
  <c r="P416" i="5"/>
  <c r="O416" i="5"/>
  <c r="H416" i="5"/>
  <c r="S415" i="5"/>
  <c r="R415" i="5"/>
  <c r="Q415" i="5"/>
  <c r="P415" i="5"/>
  <c r="O415" i="5"/>
  <c r="H415" i="5"/>
  <c r="S414" i="5"/>
  <c r="R414" i="5"/>
  <c r="Q414" i="5"/>
  <c r="P414" i="5"/>
  <c r="O414" i="5"/>
  <c r="H414" i="5"/>
  <c r="S413" i="5"/>
  <c r="R413" i="5"/>
  <c r="Q413" i="5"/>
  <c r="P413" i="5"/>
  <c r="O413" i="5"/>
  <c r="H413" i="5"/>
  <c r="S412" i="5"/>
  <c r="R412" i="5"/>
  <c r="Q412" i="5"/>
  <c r="P412" i="5"/>
  <c r="O412" i="5"/>
  <c r="H412" i="5"/>
  <c r="S411" i="5"/>
  <c r="R411" i="5"/>
  <c r="Q411" i="5"/>
  <c r="P411" i="5"/>
  <c r="O411" i="5"/>
  <c r="H411" i="5"/>
  <c r="S410" i="5"/>
  <c r="R410" i="5"/>
  <c r="Q410" i="5"/>
  <c r="P410" i="5"/>
  <c r="O410" i="5"/>
  <c r="H410" i="5"/>
  <c r="S409" i="5"/>
  <c r="R409" i="5"/>
  <c r="Q409" i="5"/>
  <c r="P409" i="5"/>
  <c r="O409" i="5"/>
  <c r="H409" i="5"/>
  <c r="S408" i="5"/>
  <c r="R408" i="5"/>
  <c r="Q408" i="5"/>
  <c r="P408" i="5"/>
  <c r="O408" i="5"/>
  <c r="H408" i="5"/>
  <c r="S407" i="5"/>
  <c r="R407" i="5"/>
  <c r="Q407" i="5"/>
  <c r="P407" i="5"/>
  <c r="O407" i="5"/>
  <c r="H407" i="5"/>
  <c r="S406" i="5"/>
  <c r="R406" i="5"/>
  <c r="Q406" i="5"/>
  <c r="P406" i="5"/>
  <c r="O406" i="5"/>
  <c r="H406" i="5"/>
  <c r="S405" i="5"/>
  <c r="R405" i="5"/>
  <c r="Q405" i="5"/>
  <c r="P405" i="5"/>
  <c r="O405" i="5"/>
  <c r="H405" i="5"/>
  <c r="S404" i="5"/>
  <c r="R404" i="5"/>
  <c r="Q404" i="5"/>
  <c r="P404" i="5"/>
  <c r="O404" i="5"/>
  <c r="H404" i="5"/>
  <c r="S403" i="5"/>
  <c r="R403" i="5"/>
  <c r="Q403" i="5"/>
  <c r="P403" i="5"/>
  <c r="O403" i="5"/>
  <c r="H403" i="5"/>
  <c r="S402" i="5"/>
  <c r="R402" i="5"/>
  <c r="Q402" i="5"/>
  <c r="P402" i="5"/>
  <c r="O402" i="5"/>
  <c r="H402" i="5"/>
  <c r="S401" i="5"/>
  <c r="R401" i="5"/>
  <c r="Q401" i="5"/>
  <c r="P401" i="5"/>
  <c r="O401" i="5"/>
  <c r="H401" i="5"/>
  <c r="S400" i="5"/>
  <c r="R400" i="5"/>
  <c r="Q400" i="5"/>
  <c r="P400" i="5"/>
  <c r="O400" i="5"/>
  <c r="H400" i="5"/>
  <c r="S399" i="5"/>
  <c r="R399" i="5"/>
  <c r="Q399" i="5"/>
  <c r="P399" i="5"/>
  <c r="O399" i="5"/>
  <c r="H399" i="5"/>
  <c r="S398" i="5"/>
  <c r="R398" i="5"/>
  <c r="Q398" i="5"/>
  <c r="P398" i="5"/>
  <c r="O398" i="5"/>
  <c r="H398" i="5"/>
  <c r="S397" i="5"/>
  <c r="R397" i="5"/>
  <c r="Q397" i="5"/>
  <c r="P397" i="5"/>
  <c r="O397" i="5"/>
  <c r="H397" i="5"/>
  <c r="S396" i="5"/>
  <c r="R396" i="5"/>
  <c r="Q396" i="5"/>
  <c r="P396" i="5"/>
  <c r="O396" i="5"/>
  <c r="H396" i="5"/>
  <c r="S395" i="5"/>
  <c r="R395" i="5"/>
  <c r="Q395" i="5"/>
  <c r="P395" i="5"/>
  <c r="O395" i="5"/>
  <c r="H395" i="5"/>
  <c r="S394" i="5"/>
  <c r="R394" i="5"/>
  <c r="Q394" i="5"/>
  <c r="P394" i="5"/>
  <c r="O394" i="5"/>
  <c r="H394" i="5"/>
  <c r="S393" i="5"/>
  <c r="R393" i="5"/>
  <c r="Q393" i="5"/>
  <c r="P393" i="5"/>
  <c r="O393" i="5"/>
  <c r="H393" i="5"/>
  <c r="S392" i="5"/>
  <c r="R392" i="5"/>
  <c r="Q392" i="5"/>
  <c r="P392" i="5"/>
  <c r="O392" i="5"/>
  <c r="H392" i="5"/>
  <c r="S391" i="5"/>
  <c r="R391" i="5"/>
  <c r="Q391" i="5"/>
  <c r="P391" i="5"/>
  <c r="O391" i="5"/>
  <c r="H391" i="5"/>
  <c r="S390" i="5"/>
  <c r="R390" i="5"/>
  <c r="Q390" i="5"/>
  <c r="P390" i="5"/>
  <c r="O390" i="5"/>
  <c r="H390" i="5"/>
  <c r="S389" i="5"/>
  <c r="R389" i="5"/>
  <c r="Q389" i="5"/>
  <c r="P389" i="5"/>
  <c r="O389" i="5"/>
  <c r="H389" i="5"/>
  <c r="S388" i="5"/>
  <c r="R388" i="5"/>
  <c r="Q388" i="5"/>
  <c r="P388" i="5"/>
  <c r="O388" i="5"/>
  <c r="H388" i="5"/>
  <c r="S387" i="5"/>
  <c r="R387" i="5"/>
  <c r="Q387" i="5"/>
  <c r="P387" i="5"/>
  <c r="O387" i="5"/>
  <c r="H387" i="5"/>
  <c r="S386" i="5"/>
  <c r="R386" i="5"/>
  <c r="Q386" i="5"/>
  <c r="P386" i="5"/>
  <c r="O386" i="5"/>
  <c r="H386" i="5"/>
  <c r="S385" i="5"/>
  <c r="R385" i="5"/>
  <c r="Q385" i="5"/>
  <c r="P385" i="5"/>
  <c r="O385" i="5"/>
  <c r="H385" i="5"/>
  <c r="S384" i="5"/>
  <c r="R384" i="5"/>
  <c r="Q384" i="5"/>
  <c r="P384" i="5"/>
  <c r="O384" i="5"/>
  <c r="H384" i="5"/>
  <c r="S383" i="5"/>
  <c r="R383" i="5"/>
  <c r="Q383" i="5"/>
  <c r="P383" i="5"/>
  <c r="O383" i="5"/>
  <c r="H383" i="5"/>
  <c r="S382" i="5"/>
  <c r="R382" i="5"/>
  <c r="Q382" i="5"/>
  <c r="P382" i="5"/>
  <c r="O382" i="5"/>
  <c r="H382" i="5"/>
  <c r="S381" i="5"/>
  <c r="R381" i="5"/>
  <c r="Q381" i="5"/>
  <c r="P381" i="5"/>
  <c r="O381" i="5"/>
  <c r="H381" i="5"/>
  <c r="S380" i="5"/>
  <c r="R380" i="5"/>
  <c r="Q380" i="5"/>
  <c r="P380" i="5"/>
  <c r="O380" i="5"/>
  <c r="H380" i="5"/>
  <c r="S379" i="5"/>
  <c r="R379" i="5"/>
  <c r="Q379" i="5"/>
  <c r="P379" i="5"/>
  <c r="O379" i="5"/>
  <c r="H379" i="5"/>
  <c r="S378" i="5"/>
  <c r="R378" i="5"/>
  <c r="Q378" i="5"/>
  <c r="P378" i="5"/>
  <c r="O378" i="5"/>
  <c r="H378" i="5"/>
  <c r="S377" i="5"/>
  <c r="R377" i="5"/>
  <c r="Q377" i="5"/>
  <c r="P377" i="5"/>
  <c r="O377" i="5"/>
  <c r="H377" i="5"/>
  <c r="S376" i="5"/>
  <c r="R376" i="5"/>
  <c r="Q376" i="5"/>
  <c r="P376" i="5"/>
  <c r="O376" i="5"/>
  <c r="H376" i="5"/>
  <c r="S375" i="5"/>
  <c r="R375" i="5"/>
  <c r="Q375" i="5"/>
  <c r="P375" i="5"/>
  <c r="O375" i="5"/>
  <c r="H375" i="5"/>
  <c r="S374" i="5"/>
  <c r="R374" i="5"/>
  <c r="Q374" i="5"/>
  <c r="P374" i="5"/>
  <c r="O374" i="5"/>
  <c r="H374" i="5"/>
  <c r="S373" i="5"/>
  <c r="R373" i="5"/>
  <c r="Q373" i="5"/>
  <c r="P373" i="5"/>
  <c r="O373" i="5"/>
  <c r="H373" i="5"/>
  <c r="S372" i="5"/>
  <c r="R372" i="5"/>
  <c r="Q372" i="5"/>
  <c r="P372" i="5"/>
  <c r="O372" i="5"/>
  <c r="H372" i="5"/>
  <c r="S371" i="5"/>
  <c r="R371" i="5"/>
  <c r="Q371" i="5"/>
  <c r="P371" i="5"/>
  <c r="O371" i="5"/>
  <c r="H371" i="5"/>
  <c r="S370" i="5"/>
  <c r="R370" i="5"/>
  <c r="Q370" i="5"/>
  <c r="P370" i="5"/>
  <c r="O370" i="5"/>
  <c r="H370" i="5"/>
  <c r="S369" i="5"/>
  <c r="R369" i="5"/>
  <c r="Q369" i="5"/>
  <c r="P369" i="5"/>
  <c r="O369" i="5"/>
  <c r="H369" i="5"/>
  <c r="S368" i="5"/>
  <c r="R368" i="5"/>
  <c r="Q368" i="5"/>
  <c r="P368" i="5"/>
  <c r="O368" i="5"/>
  <c r="H368" i="5"/>
  <c r="S367" i="5"/>
  <c r="R367" i="5"/>
  <c r="Q367" i="5"/>
  <c r="P367" i="5"/>
  <c r="O367" i="5"/>
  <c r="H367" i="5"/>
  <c r="S366" i="5"/>
  <c r="R366" i="5"/>
  <c r="Q366" i="5"/>
  <c r="P366" i="5"/>
  <c r="O366" i="5"/>
  <c r="H366" i="5"/>
  <c r="S365" i="5"/>
  <c r="R365" i="5"/>
  <c r="Q365" i="5"/>
  <c r="P365" i="5"/>
  <c r="O365" i="5"/>
  <c r="H365" i="5"/>
  <c r="S364" i="5"/>
  <c r="R364" i="5"/>
  <c r="Q364" i="5"/>
  <c r="P364" i="5"/>
  <c r="O364" i="5"/>
  <c r="H364" i="5"/>
  <c r="S363" i="5"/>
  <c r="R363" i="5"/>
  <c r="Q363" i="5"/>
  <c r="P363" i="5"/>
  <c r="O363" i="5"/>
  <c r="H363" i="5"/>
  <c r="S362" i="5"/>
  <c r="R362" i="5"/>
  <c r="Q362" i="5"/>
  <c r="P362" i="5"/>
  <c r="O362" i="5"/>
  <c r="H362" i="5"/>
  <c r="S361" i="5"/>
  <c r="R361" i="5"/>
  <c r="Q361" i="5"/>
  <c r="P361" i="5"/>
  <c r="O361" i="5"/>
  <c r="H361" i="5"/>
  <c r="S360" i="5"/>
  <c r="R360" i="5"/>
  <c r="Q360" i="5"/>
  <c r="P360" i="5"/>
  <c r="O360" i="5"/>
  <c r="H360" i="5"/>
  <c r="S359" i="5"/>
  <c r="R359" i="5"/>
  <c r="Q359" i="5"/>
  <c r="P359" i="5"/>
  <c r="O359" i="5"/>
  <c r="H359" i="5"/>
  <c r="S358" i="5"/>
  <c r="R358" i="5"/>
  <c r="Q358" i="5"/>
  <c r="P358" i="5"/>
  <c r="O358" i="5"/>
  <c r="H358" i="5"/>
  <c r="S357" i="5"/>
  <c r="R357" i="5"/>
  <c r="Q357" i="5"/>
  <c r="P357" i="5"/>
  <c r="O357" i="5"/>
  <c r="H357" i="5"/>
  <c r="S356" i="5"/>
  <c r="R356" i="5"/>
  <c r="Q356" i="5"/>
  <c r="P356" i="5"/>
  <c r="O356" i="5"/>
  <c r="H356" i="5"/>
  <c r="S355" i="5"/>
  <c r="R355" i="5"/>
  <c r="Q355" i="5"/>
  <c r="P355" i="5"/>
  <c r="O355" i="5"/>
  <c r="H355" i="5"/>
  <c r="S354" i="5"/>
  <c r="R354" i="5"/>
  <c r="Q354" i="5"/>
  <c r="P354" i="5"/>
  <c r="O354" i="5"/>
  <c r="H354" i="5"/>
  <c r="S353" i="5"/>
  <c r="R353" i="5"/>
  <c r="Q353" i="5"/>
  <c r="P353" i="5"/>
  <c r="O353" i="5"/>
  <c r="H353" i="5"/>
  <c r="S352" i="5"/>
  <c r="R352" i="5"/>
  <c r="Q352" i="5"/>
  <c r="P352" i="5"/>
  <c r="O352" i="5"/>
  <c r="H352" i="5"/>
  <c r="S351" i="5"/>
  <c r="R351" i="5"/>
  <c r="Q351" i="5"/>
  <c r="P351" i="5"/>
  <c r="O351" i="5"/>
  <c r="H351" i="5"/>
  <c r="S350" i="5"/>
  <c r="R350" i="5"/>
  <c r="Q350" i="5"/>
  <c r="P350" i="5"/>
  <c r="O350" i="5"/>
  <c r="H350" i="5"/>
  <c r="S349" i="5"/>
  <c r="R349" i="5"/>
  <c r="Q349" i="5"/>
  <c r="P349" i="5"/>
  <c r="O349" i="5"/>
  <c r="H349" i="5"/>
  <c r="S348" i="5"/>
  <c r="R348" i="5"/>
  <c r="Q348" i="5"/>
  <c r="P348" i="5"/>
  <c r="O348" i="5"/>
  <c r="H348" i="5"/>
  <c r="S347" i="5"/>
  <c r="R347" i="5"/>
  <c r="Q347" i="5"/>
  <c r="P347" i="5"/>
  <c r="O347" i="5"/>
  <c r="H347" i="5"/>
  <c r="S346" i="5"/>
  <c r="R346" i="5"/>
  <c r="Q346" i="5"/>
  <c r="P346" i="5"/>
  <c r="O346" i="5"/>
  <c r="H346" i="5"/>
  <c r="S345" i="5"/>
  <c r="R345" i="5"/>
  <c r="Q345" i="5"/>
  <c r="P345" i="5"/>
  <c r="O345" i="5"/>
  <c r="H345" i="5"/>
  <c r="S344" i="5"/>
  <c r="R344" i="5"/>
  <c r="Q344" i="5"/>
  <c r="P344" i="5"/>
  <c r="O344" i="5"/>
  <c r="H344" i="5"/>
  <c r="S343" i="5"/>
  <c r="R343" i="5"/>
  <c r="Q343" i="5"/>
  <c r="P343" i="5"/>
  <c r="O343" i="5"/>
  <c r="H343" i="5"/>
  <c r="S342" i="5"/>
  <c r="R342" i="5"/>
  <c r="Q342" i="5"/>
  <c r="P342" i="5"/>
  <c r="O342" i="5"/>
  <c r="H342" i="5"/>
  <c r="S341" i="5"/>
  <c r="R341" i="5"/>
  <c r="Q341" i="5"/>
  <c r="P341" i="5"/>
  <c r="O341" i="5"/>
  <c r="H341" i="5"/>
  <c r="S340" i="5"/>
  <c r="R340" i="5"/>
  <c r="Q340" i="5"/>
  <c r="P340" i="5"/>
  <c r="O340" i="5"/>
  <c r="H340" i="5"/>
  <c r="S339" i="5"/>
  <c r="R339" i="5"/>
  <c r="Q339" i="5"/>
  <c r="P339" i="5"/>
  <c r="O339" i="5"/>
  <c r="H339" i="5"/>
  <c r="S338" i="5"/>
  <c r="R338" i="5"/>
  <c r="Q338" i="5"/>
  <c r="P338" i="5"/>
  <c r="O338" i="5"/>
  <c r="H338" i="5"/>
  <c r="S337" i="5"/>
  <c r="R337" i="5"/>
  <c r="Q337" i="5"/>
  <c r="P337" i="5"/>
  <c r="O337" i="5"/>
  <c r="H337" i="5"/>
  <c r="S336" i="5"/>
  <c r="R336" i="5"/>
  <c r="Q336" i="5"/>
  <c r="P336" i="5"/>
  <c r="O336" i="5"/>
  <c r="H336" i="5"/>
  <c r="S335" i="5"/>
  <c r="R335" i="5"/>
  <c r="Q335" i="5"/>
  <c r="P335" i="5"/>
  <c r="O335" i="5"/>
  <c r="H335" i="5"/>
  <c r="S334" i="5"/>
  <c r="R334" i="5"/>
  <c r="Q334" i="5"/>
  <c r="P334" i="5"/>
  <c r="O334" i="5"/>
  <c r="H334" i="5"/>
  <c r="S333" i="5"/>
  <c r="R333" i="5"/>
  <c r="Q333" i="5"/>
  <c r="P333" i="5"/>
  <c r="O333" i="5"/>
  <c r="H333" i="5"/>
  <c r="S332" i="5"/>
  <c r="R332" i="5"/>
  <c r="Q332" i="5"/>
  <c r="P332" i="5"/>
  <c r="O332" i="5"/>
  <c r="H332" i="5"/>
  <c r="S331" i="5"/>
  <c r="R331" i="5"/>
  <c r="Q331" i="5"/>
  <c r="P331" i="5"/>
  <c r="O331" i="5"/>
  <c r="H331" i="5"/>
  <c r="S330" i="5"/>
  <c r="R330" i="5"/>
  <c r="Q330" i="5"/>
  <c r="P330" i="5"/>
  <c r="O330" i="5"/>
  <c r="H330" i="5"/>
  <c r="S329" i="5"/>
  <c r="R329" i="5"/>
  <c r="Q329" i="5"/>
  <c r="P329" i="5"/>
  <c r="O329" i="5"/>
  <c r="H329" i="5"/>
  <c r="S328" i="5"/>
  <c r="R328" i="5"/>
  <c r="Q328" i="5"/>
  <c r="P328" i="5"/>
  <c r="O328" i="5"/>
  <c r="H328" i="5"/>
  <c r="S327" i="5"/>
  <c r="R327" i="5"/>
  <c r="Q327" i="5"/>
  <c r="P327" i="5"/>
  <c r="O327" i="5"/>
  <c r="H327" i="5"/>
  <c r="S326" i="5"/>
  <c r="R326" i="5"/>
  <c r="Q326" i="5"/>
  <c r="P326" i="5"/>
  <c r="O326" i="5"/>
  <c r="H326" i="5"/>
  <c r="S325" i="5"/>
  <c r="R325" i="5"/>
  <c r="Q325" i="5"/>
  <c r="P325" i="5"/>
  <c r="O325" i="5"/>
  <c r="H325" i="5"/>
  <c r="S324" i="5"/>
  <c r="R324" i="5"/>
  <c r="Q324" i="5"/>
  <c r="P324" i="5"/>
  <c r="O324" i="5"/>
  <c r="H324" i="5"/>
  <c r="S323" i="5"/>
  <c r="R323" i="5"/>
  <c r="Q323" i="5"/>
  <c r="P323" i="5"/>
  <c r="O323" i="5"/>
  <c r="H323" i="5"/>
  <c r="S322" i="5"/>
  <c r="R322" i="5"/>
  <c r="Q322" i="5"/>
  <c r="P322" i="5"/>
  <c r="O322" i="5"/>
  <c r="H322" i="5"/>
  <c r="S321" i="5"/>
  <c r="R321" i="5"/>
  <c r="Q321" i="5"/>
  <c r="P321" i="5"/>
  <c r="O321" i="5"/>
  <c r="H321" i="5"/>
  <c r="S320" i="5"/>
  <c r="R320" i="5"/>
  <c r="Q320" i="5"/>
  <c r="P320" i="5"/>
  <c r="O320" i="5"/>
  <c r="H320" i="5"/>
  <c r="S319" i="5"/>
  <c r="R319" i="5"/>
  <c r="Q319" i="5"/>
  <c r="P319" i="5"/>
  <c r="O319" i="5"/>
  <c r="H319" i="5"/>
  <c r="S318" i="5"/>
  <c r="R318" i="5"/>
  <c r="Q318" i="5"/>
  <c r="P318" i="5"/>
  <c r="O318" i="5"/>
  <c r="H318" i="5"/>
  <c r="S317" i="5"/>
  <c r="R317" i="5"/>
  <c r="Q317" i="5"/>
  <c r="P317" i="5"/>
  <c r="O317" i="5"/>
  <c r="H317" i="5"/>
  <c r="S316" i="5"/>
  <c r="R316" i="5"/>
  <c r="Q316" i="5"/>
  <c r="P316" i="5"/>
  <c r="O316" i="5"/>
  <c r="H316" i="5"/>
  <c r="S315" i="5"/>
  <c r="R315" i="5"/>
  <c r="Q315" i="5"/>
  <c r="P315" i="5"/>
  <c r="O315" i="5"/>
  <c r="H315" i="5"/>
  <c r="S314" i="5"/>
  <c r="R314" i="5"/>
  <c r="Q314" i="5"/>
  <c r="P314" i="5"/>
  <c r="O314" i="5"/>
  <c r="H314" i="5"/>
  <c r="S313" i="5"/>
  <c r="R313" i="5"/>
  <c r="Q313" i="5"/>
  <c r="P313" i="5"/>
  <c r="O313" i="5"/>
  <c r="H313" i="5"/>
  <c r="S312" i="5"/>
  <c r="R312" i="5"/>
  <c r="Q312" i="5"/>
  <c r="P312" i="5"/>
  <c r="O312" i="5"/>
  <c r="H312" i="5"/>
  <c r="S311" i="5"/>
  <c r="R311" i="5"/>
  <c r="Q311" i="5"/>
  <c r="P311" i="5"/>
  <c r="O311" i="5"/>
  <c r="H311" i="5"/>
  <c r="S310" i="5"/>
  <c r="R310" i="5"/>
  <c r="Q310" i="5"/>
  <c r="P310" i="5"/>
  <c r="O310" i="5"/>
  <c r="H310" i="5"/>
  <c r="S309" i="5"/>
  <c r="R309" i="5"/>
  <c r="Q309" i="5"/>
  <c r="P309" i="5"/>
  <c r="O309" i="5"/>
  <c r="H309" i="5"/>
  <c r="S308" i="5"/>
  <c r="R308" i="5"/>
  <c r="Q308" i="5"/>
  <c r="P308" i="5"/>
  <c r="O308" i="5"/>
  <c r="H308" i="5"/>
  <c r="S307" i="5"/>
  <c r="R307" i="5"/>
  <c r="Q307" i="5"/>
  <c r="P307" i="5"/>
  <c r="O307" i="5"/>
  <c r="H307" i="5"/>
  <c r="S306" i="5"/>
  <c r="R306" i="5"/>
  <c r="Q306" i="5"/>
  <c r="P306" i="5"/>
  <c r="O306" i="5"/>
  <c r="H306" i="5"/>
  <c r="S305" i="5"/>
  <c r="R305" i="5"/>
  <c r="Q305" i="5"/>
  <c r="P305" i="5"/>
  <c r="O305" i="5"/>
  <c r="H305" i="5"/>
  <c r="S304" i="5"/>
  <c r="R304" i="5"/>
  <c r="Q304" i="5"/>
  <c r="P304" i="5"/>
  <c r="O304" i="5"/>
  <c r="H304" i="5"/>
  <c r="S303" i="5"/>
  <c r="R303" i="5"/>
  <c r="Q303" i="5"/>
  <c r="P303" i="5"/>
  <c r="O303" i="5"/>
  <c r="H303" i="5"/>
  <c r="S302" i="5"/>
  <c r="R302" i="5"/>
  <c r="Q302" i="5"/>
  <c r="P302" i="5"/>
  <c r="O302" i="5"/>
  <c r="H302" i="5"/>
  <c r="S301" i="5"/>
  <c r="R301" i="5"/>
  <c r="Q301" i="5"/>
  <c r="P301" i="5"/>
  <c r="O301" i="5"/>
  <c r="H301" i="5"/>
  <c r="S300" i="5"/>
  <c r="R300" i="5"/>
  <c r="Q300" i="5"/>
  <c r="P300" i="5"/>
  <c r="O300" i="5"/>
  <c r="H300" i="5"/>
  <c r="S299" i="5"/>
  <c r="R299" i="5"/>
  <c r="Q299" i="5"/>
  <c r="P299" i="5"/>
  <c r="O299" i="5"/>
  <c r="H299" i="5"/>
  <c r="S298" i="5"/>
  <c r="R298" i="5"/>
  <c r="Q298" i="5"/>
  <c r="P298" i="5"/>
  <c r="O298" i="5"/>
  <c r="H298" i="5"/>
  <c r="S297" i="5"/>
  <c r="R297" i="5"/>
  <c r="Q297" i="5"/>
  <c r="P297" i="5"/>
  <c r="O297" i="5"/>
  <c r="H297" i="5"/>
  <c r="S296" i="5"/>
  <c r="R296" i="5"/>
  <c r="Q296" i="5"/>
  <c r="P296" i="5"/>
  <c r="O296" i="5"/>
  <c r="H296" i="5"/>
  <c r="S295" i="5"/>
  <c r="R295" i="5"/>
  <c r="Q295" i="5"/>
  <c r="P295" i="5"/>
  <c r="O295" i="5"/>
  <c r="H295" i="5"/>
  <c r="S294" i="5"/>
  <c r="R294" i="5"/>
  <c r="Q294" i="5"/>
  <c r="P294" i="5"/>
  <c r="O294" i="5"/>
  <c r="H294" i="5"/>
  <c r="S293" i="5"/>
  <c r="R293" i="5"/>
  <c r="Q293" i="5"/>
  <c r="P293" i="5"/>
  <c r="O293" i="5"/>
  <c r="H293" i="5"/>
  <c r="S292" i="5"/>
  <c r="R292" i="5"/>
  <c r="Q292" i="5"/>
  <c r="P292" i="5"/>
  <c r="O292" i="5"/>
  <c r="H292" i="5"/>
  <c r="S291" i="5"/>
  <c r="R291" i="5"/>
  <c r="Q291" i="5"/>
  <c r="P291" i="5"/>
  <c r="O291" i="5"/>
  <c r="H291" i="5"/>
  <c r="S290" i="5"/>
  <c r="R290" i="5"/>
  <c r="Q290" i="5"/>
  <c r="P290" i="5"/>
  <c r="O290" i="5"/>
  <c r="H290" i="5"/>
  <c r="S289" i="5"/>
  <c r="R289" i="5"/>
  <c r="Q289" i="5"/>
  <c r="P289" i="5"/>
  <c r="O289" i="5"/>
  <c r="H289" i="5"/>
  <c r="S288" i="5"/>
  <c r="R288" i="5"/>
  <c r="Q288" i="5"/>
  <c r="P288" i="5"/>
  <c r="O288" i="5"/>
  <c r="H288" i="5"/>
  <c r="S287" i="5"/>
  <c r="R287" i="5"/>
  <c r="Q287" i="5"/>
  <c r="P287" i="5"/>
  <c r="O287" i="5"/>
  <c r="H287" i="5"/>
  <c r="S286" i="5"/>
  <c r="R286" i="5"/>
  <c r="Q286" i="5"/>
  <c r="P286" i="5"/>
  <c r="O286" i="5"/>
  <c r="H286" i="5"/>
  <c r="S285" i="5"/>
  <c r="R285" i="5"/>
  <c r="Q285" i="5"/>
  <c r="P285" i="5"/>
  <c r="O285" i="5"/>
  <c r="H285" i="5"/>
  <c r="S284" i="5"/>
  <c r="R284" i="5"/>
  <c r="Q284" i="5"/>
  <c r="P284" i="5"/>
  <c r="O284" i="5"/>
  <c r="H284" i="5"/>
  <c r="S283" i="5"/>
  <c r="R283" i="5"/>
  <c r="Q283" i="5"/>
  <c r="P283" i="5"/>
  <c r="O283" i="5"/>
  <c r="H283" i="5"/>
  <c r="S282" i="5"/>
  <c r="R282" i="5"/>
  <c r="Q282" i="5"/>
  <c r="P282" i="5"/>
  <c r="O282" i="5"/>
  <c r="H282" i="5"/>
  <c r="S281" i="5"/>
  <c r="R281" i="5"/>
  <c r="Q281" i="5"/>
  <c r="P281" i="5"/>
  <c r="O281" i="5"/>
  <c r="H281" i="5"/>
  <c r="S280" i="5"/>
  <c r="R280" i="5"/>
  <c r="Q280" i="5"/>
  <c r="P280" i="5"/>
  <c r="O280" i="5"/>
  <c r="H280" i="5"/>
  <c r="S279" i="5"/>
  <c r="R279" i="5"/>
  <c r="Q279" i="5"/>
  <c r="P279" i="5"/>
  <c r="O279" i="5"/>
  <c r="H279" i="5"/>
  <c r="S278" i="5"/>
  <c r="R278" i="5"/>
  <c r="Q278" i="5"/>
  <c r="P278" i="5"/>
  <c r="O278" i="5"/>
  <c r="H278" i="5"/>
  <c r="S277" i="5"/>
  <c r="R277" i="5"/>
  <c r="Q277" i="5"/>
  <c r="P277" i="5"/>
  <c r="O277" i="5"/>
  <c r="H277" i="5"/>
  <c r="S276" i="5"/>
  <c r="R276" i="5"/>
  <c r="Q276" i="5"/>
  <c r="P276" i="5"/>
  <c r="O276" i="5"/>
  <c r="H276" i="5"/>
  <c r="S275" i="5"/>
  <c r="R275" i="5"/>
  <c r="Q275" i="5"/>
  <c r="P275" i="5"/>
  <c r="O275" i="5"/>
  <c r="H275" i="5"/>
  <c r="S274" i="5"/>
  <c r="R274" i="5"/>
  <c r="Q274" i="5"/>
  <c r="P274" i="5"/>
  <c r="O274" i="5"/>
  <c r="H274" i="5"/>
  <c r="S273" i="5"/>
  <c r="R273" i="5"/>
  <c r="Q273" i="5"/>
  <c r="P273" i="5"/>
  <c r="O273" i="5"/>
  <c r="H273" i="5"/>
  <c r="S272" i="5"/>
  <c r="R272" i="5"/>
  <c r="Q272" i="5"/>
  <c r="P272" i="5"/>
  <c r="O272" i="5"/>
  <c r="H272" i="5"/>
  <c r="S271" i="5"/>
  <c r="R271" i="5"/>
  <c r="Q271" i="5"/>
  <c r="P271" i="5"/>
  <c r="O271" i="5"/>
  <c r="H271" i="5"/>
  <c r="S270" i="5"/>
  <c r="R270" i="5"/>
  <c r="Q270" i="5"/>
  <c r="P270" i="5"/>
  <c r="O270" i="5"/>
  <c r="H270" i="5"/>
  <c r="S269" i="5"/>
  <c r="R269" i="5"/>
  <c r="Q269" i="5"/>
  <c r="P269" i="5"/>
  <c r="O269" i="5"/>
  <c r="H269" i="5"/>
  <c r="S268" i="5"/>
  <c r="R268" i="5"/>
  <c r="Q268" i="5"/>
  <c r="P268" i="5"/>
  <c r="O268" i="5"/>
  <c r="H268" i="5"/>
  <c r="S267" i="5"/>
  <c r="R267" i="5"/>
  <c r="Q267" i="5"/>
  <c r="P267" i="5"/>
  <c r="O267" i="5"/>
  <c r="H267" i="5"/>
  <c r="S266" i="5"/>
  <c r="R266" i="5"/>
  <c r="Q266" i="5"/>
  <c r="P266" i="5"/>
  <c r="O266" i="5"/>
  <c r="H266" i="5"/>
  <c r="S265" i="5"/>
  <c r="R265" i="5"/>
  <c r="Q265" i="5"/>
  <c r="P265" i="5"/>
  <c r="O265" i="5"/>
  <c r="H265" i="5"/>
  <c r="S264" i="5"/>
  <c r="R264" i="5"/>
  <c r="Q264" i="5"/>
  <c r="P264" i="5"/>
  <c r="O264" i="5"/>
  <c r="H264" i="5"/>
  <c r="S263" i="5"/>
  <c r="R263" i="5"/>
  <c r="Q263" i="5"/>
  <c r="P263" i="5"/>
  <c r="O263" i="5"/>
  <c r="H263" i="5"/>
  <c r="S262" i="5"/>
  <c r="R262" i="5"/>
  <c r="Q262" i="5"/>
  <c r="P262" i="5"/>
  <c r="O262" i="5"/>
  <c r="H262" i="5"/>
  <c r="S261" i="5"/>
  <c r="R261" i="5"/>
  <c r="Q261" i="5"/>
  <c r="P261" i="5"/>
  <c r="O261" i="5"/>
  <c r="H261" i="5"/>
  <c r="S260" i="5"/>
  <c r="R260" i="5"/>
  <c r="Q260" i="5"/>
  <c r="P260" i="5"/>
  <c r="O260" i="5"/>
  <c r="H260" i="5"/>
  <c r="S259" i="5"/>
  <c r="R259" i="5"/>
  <c r="Q259" i="5"/>
  <c r="P259" i="5"/>
  <c r="O259" i="5"/>
  <c r="H259" i="5"/>
  <c r="S258" i="5"/>
  <c r="R258" i="5"/>
  <c r="Q258" i="5"/>
  <c r="P258" i="5"/>
  <c r="O258" i="5"/>
  <c r="H258" i="5"/>
  <c r="S257" i="5"/>
  <c r="R257" i="5"/>
  <c r="Q257" i="5"/>
  <c r="P257" i="5"/>
  <c r="O257" i="5"/>
  <c r="H257" i="5"/>
  <c r="S256" i="5"/>
  <c r="R256" i="5"/>
  <c r="Q256" i="5"/>
  <c r="P256" i="5"/>
  <c r="O256" i="5"/>
  <c r="H256" i="5"/>
  <c r="S255" i="5"/>
  <c r="R255" i="5"/>
  <c r="Q255" i="5"/>
  <c r="P255" i="5"/>
  <c r="O255" i="5"/>
  <c r="H255" i="5"/>
  <c r="S254" i="5"/>
  <c r="R254" i="5"/>
  <c r="Q254" i="5"/>
  <c r="P254" i="5"/>
  <c r="O254" i="5"/>
  <c r="H254" i="5"/>
  <c r="S253" i="5"/>
  <c r="R253" i="5"/>
  <c r="Q253" i="5"/>
  <c r="P253" i="5"/>
  <c r="O253" i="5"/>
  <c r="H253" i="5"/>
  <c r="S252" i="5"/>
  <c r="R252" i="5"/>
  <c r="Q252" i="5"/>
  <c r="P252" i="5"/>
  <c r="O252" i="5"/>
  <c r="H252" i="5"/>
  <c r="S251" i="5"/>
  <c r="R251" i="5"/>
  <c r="Q251" i="5"/>
  <c r="P251" i="5"/>
  <c r="O251" i="5"/>
  <c r="H251" i="5"/>
  <c r="S250" i="5"/>
  <c r="R250" i="5"/>
  <c r="Q250" i="5"/>
  <c r="P250" i="5"/>
  <c r="O250" i="5"/>
  <c r="H250" i="5"/>
  <c r="S249" i="5"/>
  <c r="R249" i="5"/>
  <c r="Q249" i="5"/>
  <c r="P249" i="5"/>
  <c r="O249" i="5"/>
  <c r="H249" i="5"/>
  <c r="S248" i="5"/>
  <c r="R248" i="5"/>
  <c r="Q248" i="5"/>
  <c r="P248" i="5"/>
  <c r="O248" i="5"/>
  <c r="H248" i="5"/>
  <c r="S247" i="5"/>
  <c r="R247" i="5"/>
  <c r="Q247" i="5"/>
  <c r="P247" i="5"/>
  <c r="O247" i="5"/>
  <c r="H247" i="5"/>
  <c r="S246" i="5"/>
  <c r="R246" i="5"/>
  <c r="Q246" i="5"/>
  <c r="P246" i="5"/>
  <c r="O246" i="5"/>
  <c r="H246" i="5"/>
  <c r="S245" i="5"/>
  <c r="R245" i="5"/>
  <c r="Q245" i="5"/>
  <c r="P245" i="5"/>
  <c r="O245" i="5"/>
  <c r="H245" i="5"/>
  <c r="S244" i="5"/>
  <c r="R244" i="5"/>
  <c r="Q244" i="5"/>
  <c r="P244" i="5"/>
  <c r="O244" i="5"/>
  <c r="H244" i="5"/>
  <c r="S243" i="5"/>
  <c r="R243" i="5"/>
  <c r="Q243" i="5"/>
  <c r="P243" i="5"/>
  <c r="O243" i="5"/>
  <c r="H243" i="5"/>
  <c r="S242" i="5"/>
  <c r="R242" i="5"/>
  <c r="Q242" i="5"/>
  <c r="P242" i="5"/>
  <c r="O242" i="5"/>
  <c r="H242" i="5"/>
  <c r="S241" i="5"/>
  <c r="R241" i="5"/>
  <c r="Q241" i="5"/>
  <c r="P241" i="5"/>
  <c r="O241" i="5"/>
  <c r="H241" i="5"/>
  <c r="S240" i="5"/>
  <c r="R240" i="5"/>
  <c r="Q240" i="5"/>
  <c r="P240" i="5"/>
  <c r="O240" i="5"/>
  <c r="H240" i="5"/>
  <c r="S239" i="5"/>
  <c r="R239" i="5"/>
  <c r="Q239" i="5"/>
  <c r="P239" i="5"/>
  <c r="O239" i="5"/>
  <c r="H239" i="5"/>
  <c r="S238" i="5"/>
  <c r="R238" i="5"/>
  <c r="Q238" i="5"/>
  <c r="P238" i="5"/>
  <c r="O238" i="5"/>
  <c r="H238" i="5"/>
  <c r="S237" i="5"/>
  <c r="R237" i="5"/>
  <c r="Q237" i="5"/>
  <c r="P237" i="5"/>
  <c r="O237" i="5"/>
  <c r="H237" i="5"/>
  <c r="S236" i="5"/>
  <c r="R236" i="5"/>
  <c r="Q236" i="5"/>
  <c r="P236" i="5"/>
  <c r="O236" i="5"/>
  <c r="H236" i="5"/>
  <c r="S235" i="5"/>
  <c r="R235" i="5"/>
  <c r="Q235" i="5"/>
  <c r="P235" i="5"/>
  <c r="O235" i="5"/>
  <c r="H235" i="5"/>
  <c r="S234" i="5"/>
  <c r="R234" i="5"/>
  <c r="Q234" i="5"/>
  <c r="P234" i="5"/>
  <c r="O234" i="5"/>
  <c r="H234" i="5"/>
  <c r="S233" i="5"/>
  <c r="R233" i="5"/>
  <c r="Q233" i="5"/>
  <c r="P233" i="5"/>
  <c r="O233" i="5"/>
  <c r="H233" i="5"/>
  <c r="S232" i="5"/>
  <c r="R232" i="5"/>
  <c r="Q232" i="5"/>
  <c r="P232" i="5"/>
  <c r="O232" i="5"/>
  <c r="H232" i="5"/>
  <c r="S231" i="5"/>
  <c r="R231" i="5"/>
  <c r="Q231" i="5"/>
  <c r="P231" i="5"/>
  <c r="O231" i="5"/>
  <c r="H231" i="5"/>
  <c r="S230" i="5"/>
  <c r="R230" i="5"/>
  <c r="Q230" i="5"/>
  <c r="P230" i="5"/>
  <c r="O230" i="5"/>
  <c r="H230" i="5"/>
  <c r="S229" i="5"/>
  <c r="R229" i="5"/>
  <c r="Q229" i="5"/>
  <c r="P229" i="5"/>
  <c r="O229" i="5"/>
  <c r="H229" i="5"/>
  <c r="S228" i="5"/>
  <c r="R228" i="5"/>
  <c r="Q228" i="5"/>
  <c r="P228" i="5"/>
  <c r="O228" i="5"/>
  <c r="H228" i="5"/>
  <c r="S227" i="5"/>
  <c r="R227" i="5"/>
  <c r="Q227" i="5"/>
  <c r="P227" i="5"/>
  <c r="O227" i="5"/>
  <c r="H227" i="5"/>
  <c r="S226" i="5"/>
  <c r="R226" i="5"/>
  <c r="Q226" i="5"/>
  <c r="P226" i="5"/>
  <c r="O226" i="5"/>
  <c r="H226" i="5"/>
  <c r="S225" i="5"/>
  <c r="R225" i="5"/>
  <c r="Q225" i="5"/>
  <c r="P225" i="5"/>
  <c r="O225" i="5"/>
  <c r="H225" i="5"/>
  <c r="S224" i="5"/>
  <c r="R224" i="5"/>
  <c r="Q224" i="5"/>
  <c r="P224" i="5"/>
  <c r="O224" i="5"/>
  <c r="H224" i="5"/>
  <c r="S223" i="5"/>
  <c r="R223" i="5"/>
  <c r="Q223" i="5"/>
  <c r="P223" i="5"/>
  <c r="O223" i="5"/>
  <c r="H223" i="5"/>
  <c r="S222" i="5"/>
  <c r="R222" i="5"/>
  <c r="Q222" i="5"/>
  <c r="P222" i="5"/>
  <c r="O222" i="5"/>
  <c r="H222" i="5"/>
  <c r="S221" i="5"/>
  <c r="R221" i="5"/>
  <c r="Q221" i="5"/>
  <c r="P221" i="5"/>
  <c r="O221" i="5"/>
  <c r="H221" i="5"/>
  <c r="S220" i="5"/>
  <c r="R220" i="5"/>
  <c r="Q220" i="5"/>
  <c r="P220" i="5"/>
  <c r="O220" i="5"/>
  <c r="H220" i="5"/>
  <c r="S219" i="5"/>
  <c r="R219" i="5"/>
  <c r="Q219" i="5"/>
  <c r="P219" i="5"/>
  <c r="O219" i="5"/>
  <c r="H219" i="5"/>
  <c r="S218" i="5"/>
  <c r="R218" i="5"/>
  <c r="Q218" i="5"/>
  <c r="P218" i="5"/>
  <c r="O218" i="5"/>
  <c r="H218" i="5"/>
  <c r="S217" i="5"/>
  <c r="R217" i="5"/>
  <c r="Q217" i="5"/>
  <c r="P217" i="5"/>
  <c r="O217" i="5"/>
  <c r="H217" i="5"/>
  <c r="S216" i="5"/>
  <c r="R216" i="5"/>
  <c r="Q216" i="5"/>
  <c r="P216" i="5"/>
  <c r="O216" i="5"/>
  <c r="H216" i="5"/>
  <c r="S215" i="5"/>
  <c r="R215" i="5"/>
  <c r="Q215" i="5"/>
  <c r="P215" i="5"/>
  <c r="O215" i="5"/>
  <c r="H215" i="5"/>
  <c r="S214" i="5"/>
  <c r="R214" i="5"/>
  <c r="Q214" i="5"/>
  <c r="P214" i="5"/>
  <c r="O214" i="5"/>
  <c r="H214" i="5"/>
  <c r="S213" i="5"/>
  <c r="R213" i="5"/>
  <c r="Q213" i="5"/>
  <c r="P213" i="5"/>
  <c r="O213" i="5"/>
  <c r="H213" i="5"/>
  <c r="S212" i="5"/>
  <c r="R212" i="5"/>
  <c r="Q212" i="5"/>
  <c r="P212" i="5"/>
  <c r="O212" i="5"/>
  <c r="H212" i="5"/>
  <c r="S211" i="5"/>
  <c r="R211" i="5"/>
  <c r="Q211" i="5"/>
  <c r="P211" i="5"/>
  <c r="O211" i="5"/>
  <c r="H211" i="5"/>
  <c r="S210" i="5"/>
  <c r="R210" i="5"/>
  <c r="Q210" i="5"/>
  <c r="P210" i="5"/>
  <c r="O210" i="5"/>
  <c r="H210" i="5"/>
  <c r="S209" i="5"/>
  <c r="R209" i="5"/>
  <c r="Q209" i="5"/>
  <c r="P209" i="5"/>
  <c r="O209" i="5"/>
  <c r="H209" i="5"/>
  <c r="S208" i="5"/>
  <c r="R208" i="5"/>
  <c r="Q208" i="5"/>
  <c r="P208" i="5"/>
  <c r="O208" i="5"/>
  <c r="H208" i="5"/>
  <c r="S207" i="5"/>
  <c r="R207" i="5"/>
  <c r="Q207" i="5"/>
  <c r="P207" i="5"/>
  <c r="O207" i="5"/>
  <c r="H207" i="5"/>
  <c r="S206" i="5"/>
  <c r="R206" i="5"/>
  <c r="Q206" i="5"/>
  <c r="P206" i="5"/>
  <c r="O206" i="5"/>
  <c r="H206" i="5"/>
  <c r="S205" i="5"/>
  <c r="R205" i="5"/>
  <c r="Q205" i="5"/>
  <c r="P205" i="5"/>
  <c r="O205" i="5"/>
  <c r="H205" i="5"/>
  <c r="S204" i="5"/>
  <c r="R204" i="5"/>
  <c r="Q204" i="5"/>
  <c r="P204" i="5"/>
  <c r="O204" i="5"/>
  <c r="H204" i="5"/>
  <c r="S203" i="5"/>
  <c r="R203" i="5"/>
  <c r="Q203" i="5"/>
  <c r="P203" i="5"/>
  <c r="O203" i="5"/>
  <c r="H203" i="5"/>
  <c r="S202" i="5"/>
  <c r="R202" i="5"/>
  <c r="Q202" i="5"/>
  <c r="P202" i="5"/>
  <c r="O202" i="5"/>
  <c r="H202" i="5"/>
  <c r="S201" i="5"/>
  <c r="R201" i="5"/>
  <c r="Q201" i="5"/>
  <c r="P201" i="5"/>
  <c r="O201" i="5"/>
  <c r="H201" i="5"/>
  <c r="S200" i="5"/>
  <c r="R200" i="5"/>
  <c r="Q200" i="5"/>
  <c r="P200" i="5"/>
  <c r="O200" i="5"/>
  <c r="H200" i="5"/>
  <c r="S199" i="5"/>
  <c r="R199" i="5"/>
  <c r="Q199" i="5"/>
  <c r="P199" i="5"/>
  <c r="O199" i="5"/>
  <c r="H199" i="5"/>
  <c r="S198" i="5"/>
  <c r="R198" i="5"/>
  <c r="Q198" i="5"/>
  <c r="P198" i="5"/>
  <c r="O198" i="5"/>
  <c r="H198" i="5"/>
  <c r="S197" i="5"/>
  <c r="R197" i="5"/>
  <c r="Q197" i="5"/>
  <c r="P197" i="5"/>
  <c r="O197" i="5"/>
  <c r="H197" i="5"/>
  <c r="S196" i="5"/>
  <c r="R196" i="5"/>
  <c r="Q196" i="5"/>
  <c r="P196" i="5"/>
  <c r="O196" i="5"/>
  <c r="H196" i="5"/>
  <c r="S195" i="5"/>
  <c r="R195" i="5"/>
  <c r="Q195" i="5"/>
  <c r="P195" i="5"/>
  <c r="O195" i="5"/>
  <c r="H195" i="5"/>
  <c r="S194" i="5"/>
  <c r="R194" i="5"/>
  <c r="Q194" i="5"/>
  <c r="P194" i="5"/>
  <c r="O194" i="5"/>
  <c r="H194" i="5"/>
  <c r="S193" i="5"/>
  <c r="R193" i="5"/>
  <c r="Q193" i="5"/>
  <c r="P193" i="5"/>
  <c r="O193" i="5"/>
  <c r="H193" i="5"/>
  <c r="S192" i="5"/>
  <c r="R192" i="5"/>
  <c r="Q192" i="5"/>
  <c r="P192" i="5"/>
  <c r="O192" i="5"/>
  <c r="H192" i="5"/>
  <c r="S191" i="5"/>
  <c r="R191" i="5"/>
  <c r="Q191" i="5"/>
  <c r="P191" i="5"/>
  <c r="O191" i="5"/>
  <c r="H191" i="5"/>
  <c r="S190" i="5"/>
  <c r="R190" i="5"/>
  <c r="Q190" i="5"/>
  <c r="P190" i="5"/>
  <c r="O190" i="5"/>
  <c r="H190" i="5"/>
  <c r="S189" i="5"/>
  <c r="R189" i="5"/>
  <c r="Q189" i="5"/>
  <c r="P189" i="5"/>
  <c r="O189" i="5"/>
  <c r="H189" i="5"/>
  <c r="S188" i="5"/>
  <c r="R188" i="5"/>
  <c r="Q188" i="5"/>
  <c r="P188" i="5"/>
  <c r="O188" i="5"/>
  <c r="H188" i="5"/>
  <c r="S187" i="5"/>
  <c r="R187" i="5"/>
  <c r="Q187" i="5"/>
  <c r="P187" i="5"/>
  <c r="O187" i="5"/>
  <c r="H187" i="5"/>
  <c r="S186" i="5"/>
  <c r="R186" i="5"/>
  <c r="Q186" i="5"/>
  <c r="P186" i="5"/>
  <c r="O186" i="5"/>
  <c r="H186" i="5"/>
  <c r="S185" i="5"/>
  <c r="R185" i="5"/>
  <c r="Q185" i="5"/>
  <c r="P185" i="5"/>
  <c r="O185" i="5"/>
  <c r="H185" i="5"/>
  <c r="S184" i="5"/>
  <c r="R184" i="5"/>
  <c r="Q184" i="5"/>
  <c r="P184" i="5"/>
  <c r="O184" i="5"/>
  <c r="H184" i="5"/>
  <c r="S183" i="5"/>
  <c r="R183" i="5"/>
  <c r="Q183" i="5"/>
  <c r="P183" i="5"/>
  <c r="O183" i="5"/>
  <c r="H183" i="5"/>
  <c r="S182" i="5"/>
  <c r="R182" i="5"/>
  <c r="Q182" i="5"/>
  <c r="P182" i="5"/>
  <c r="O182" i="5"/>
  <c r="H182" i="5"/>
  <c r="S181" i="5"/>
  <c r="R181" i="5"/>
  <c r="Q181" i="5"/>
  <c r="P181" i="5"/>
  <c r="O181" i="5"/>
  <c r="H181" i="5"/>
  <c r="S180" i="5"/>
  <c r="R180" i="5"/>
  <c r="Q180" i="5"/>
  <c r="P180" i="5"/>
  <c r="O180" i="5"/>
  <c r="H180" i="5"/>
  <c r="S179" i="5"/>
  <c r="R179" i="5"/>
  <c r="Q179" i="5"/>
  <c r="P179" i="5"/>
  <c r="O179" i="5"/>
  <c r="H179" i="5"/>
  <c r="S178" i="5"/>
  <c r="R178" i="5"/>
  <c r="Q178" i="5"/>
  <c r="P178" i="5"/>
  <c r="O178" i="5"/>
  <c r="H178" i="5"/>
  <c r="S177" i="5"/>
  <c r="R177" i="5"/>
  <c r="Q177" i="5"/>
  <c r="P177" i="5"/>
  <c r="O177" i="5"/>
  <c r="H177" i="5"/>
  <c r="S176" i="5"/>
  <c r="R176" i="5"/>
  <c r="Q176" i="5"/>
  <c r="P176" i="5"/>
  <c r="O176" i="5"/>
  <c r="H176" i="5"/>
  <c r="S175" i="5"/>
  <c r="R175" i="5"/>
  <c r="Q175" i="5"/>
  <c r="P175" i="5"/>
  <c r="O175" i="5"/>
  <c r="H175" i="5"/>
  <c r="S174" i="5"/>
  <c r="R174" i="5"/>
  <c r="Q174" i="5"/>
  <c r="P174" i="5"/>
  <c r="O174" i="5"/>
  <c r="H174" i="5"/>
  <c r="S173" i="5"/>
  <c r="R173" i="5"/>
  <c r="Q173" i="5"/>
  <c r="P173" i="5"/>
  <c r="O173" i="5"/>
  <c r="H173" i="5"/>
  <c r="S172" i="5"/>
  <c r="R172" i="5"/>
  <c r="Q172" i="5"/>
  <c r="P172" i="5"/>
  <c r="O172" i="5"/>
  <c r="H172" i="5"/>
  <c r="S171" i="5"/>
  <c r="R171" i="5"/>
  <c r="Q171" i="5"/>
  <c r="P171" i="5"/>
  <c r="O171" i="5"/>
  <c r="H171" i="5"/>
  <c r="S170" i="5"/>
  <c r="R170" i="5"/>
  <c r="Q170" i="5"/>
  <c r="P170" i="5"/>
  <c r="O170" i="5"/>
  <c r="H170" i="5"/>
  <c r="S169" i="5"/>
  <c r="R169" i="5"/>
  <c r="Q169" i="5"/>
  <c r="P169" i="5"/>
  <c r="O169" i="5"/>
  <c r="H169" i="5"/>
  <c r="S168" i="5"/>
  <c r="R168" i="5"/>
  <c r="Q168" i="5"/>
  <c r="P168" i="5"/>
  <c r="O168" i="5"/>
  <c r="H168" i="5"/>
  <c r="S167" i="5"/>
  <c r="R167" i="5"/>
  <c r="Q167" i="5"/>
  <c r="P167" i="5"/>
  <c r="O167" i="5"/>
  <c r="H167" i="5"/>
  <c r="S166" i="5"/>
  <c r="R166" i="5"/>
  <c r="Q166" i="5"/>
  <c r="P166" i="5"/>
  <c r="O166" i="5"/>
  <c r="H166" i="5"/>
  <c r="S165" i="5"/>
  <c r="R165" i="5"/>
  <c r="Q165" i="5"/>
  <c r="P165" i="5"/>
  <c r="O165" i="5"/>
  <c r="H165" i="5"/>
  <c r="S161" i="5"/>
  <c r="R161" i="5"/>
  <c r="Q161" i="5"/>
  <c r="P161" i="5"/>
  <c r="O161" i="5"/>
  <c r="H161" i="5"/>
  <c r="S160" i="5"/>
  <c r="R160" i="5"/>
  <c r="Q160" i="5"/>
  <c r="P160" i="5"/>
  <c r="O160" i="5"/>
  <c r="H160" i="5"/>
  <c r="S159" i="5"/>
  <c r="R159" i="5"/>
  <c r="Q159" i="5"/>
  <c r="P159" i="5"/>
  <c r="O159" i="5"/>
  <c r="H159" i="5"/>
  <c r="S158" i="5"/>
  <c r="R158" i="5"/>
  <c r="Q158" i="5"/>
  <c r="P158" i="5"/>
  <c r="O158" i="5"/>
  <c r="H158" i="5"/>
  <c r="S157" i="5"/>
  <c r="R157" i="5"/>
  <c r="Q157" i="5"/>
  <c r="P157" i="5"/>
  <c r="O157" i="5"/>
  <c r="H157" i="5"/>
  <c r="S156" i="5"/>
  <c r="R156" i="5"/>
  <c r="Q156" i="5"/>
  <c r="P156" i="5"/>
  <c r="O156" i="5"/>
  <c r="H156" i="5"/>
  <c r="S155" i="5"/>
  <c r="R155" i="5"/>
  <c r="Q155" i="5"/>
  <c r="P155" i="5"/>
  <c r="O155" i="5"/>
  <c r="H155" i="5"/>
  <c r="S154" i="5"/>
  <c r="R154" i="5"/>
  <c r="Q154" i="5"/>
  <c r="P154" i="5"/>
  <c r="O154" i="5"/>
  <c r="H154" i="5"/>
  <c r="S153" i="5"/>
  <c r="R153" i="5"/>
  <c r="Q153" i="5"/>
  <c r="P153" i="5"/>
  <c r="O153" i="5"/>
  <c r="H153" i="5"/>
  <c r="S152" i="5"/>
  <c r="R152" i="5"/>
  <c r="Q152" i="5"/>
  <c r="P152" i="5"/>
  <c r="O152" i="5"/>
  <c r="H152" i="5"/>
  <c r="S151" i="5"/>
  <c r="R151" i="5"/>
  <c r="Q151" i="5"/>
  <c r="P151" i="5"/>
  <c r="O151" i="5"/>
  <c r="H151" i="5"/>
  <c r="S150" i="5"/>
  <c r="R150" i="5"/>
  <c r="Q150" i="5"/>
  <c r="P150" i="5"/>
  <c r="O150" i="5"/>
  <c r="H150" i="5"/>
  <c r="S149" i="5"/>
  <c r="R149" i="5"/>
  <c r="Q149" i="5"/>
  <c r="P149" i="5"/>
  <c r="O149" i="5"/>
  <c r="H149" i="5"/>
  <c r="S148" i="5"/>
  <c r="R148" i="5"/>
  <c r="Q148" i="5"/>
  <c r="P148" i="5"/>
  <c r="O148" i="5"/>
  <c r="H148" i="5"/>
  <c r="S147" i="5"/>
  <c r="R147" i="5"/>
  <c r="Q147" i="5"/>
  <c r="P147" i="5"/>
  <c r="O147" i="5"/>
  <c r="H147" i="5"/>
  <c r="S146" i="5"/>
  <c r="R146" i="5"/>
  <c r="Q146" i="5"/>
  <c r="P146" i="5"/>
  <c r="O146" i="5"/>
  <c r="H146" i="5"/>
  <c r="S145" i="5"/>
  <c r="R145" i="5"/>
  <c r="Q145" i="5"/>
  <c r="P145" i="5"/>
  <c r="O145" i="5"/>
  <c r="H145" i="5"/>
  <c r="S144" i="5"/>
  <c r="R144" i="5"/>
  <c r="Q144" i="5"/>
  <c r="P144" i="5"/>
  <c r="O144" i="5"/>
  <c r="H144" i="5"/>
  <c r="S143" i="5"/>
  <c r="R143" i="5"/>
  <c r="Q143" i="5"/>
  <c r="P143" i="5"/>
  <c r="O143" i="5"/>
  <c r="H143" i="5"/>
  <c r="S142" i="5"/>
  <c r="R142" i="5"/>
  <c r="Q142" i="5"/>
  <c r="P142" i="5"/>
  <c r="O142" i="5"/>
  <c r="H142" i="5"/>
  <c r="S141" i="5"/>
  <c r="R141" i="5"/>
  <c r="Q141" i="5"/>
  <c r="P141" i="5"/>
  <c r="O141" i="5"/>
  <c r="H141" i="5"/>
  <c r="S140" i="5"/>
  <c r="R140" i="5"/>
  <c r="Q140" i="5"/>
  <c r="P140" i="5"/>
  <c r="O140" i="5"/>
  <c r="H140" i="5"/>
  <c r="S139" i="5"/>
  <c r="R139" i="5"/>
  <c r="Q139" i="5"/>
  <c r="P139" i="5"/>
  <c r="O139" i="5"/>
  <c r="H139" i="5"/>
  <c r="S138" i="5"/>
  <c r="R138" i="5"/>
  <c r="Q138" i="5"/>
  <c r="P138" i="5"/>
  <c r="O138" i="5"/>
  <c r="H138" i="5"/>
  <c r="S137" i="5"/>
  <c r="R137" i="5"/>
  <c r="Q137" i="5"/>
  <c r="P137" i="5"/>
  <c r="O137" i="5"/>
  <c r="H137" i="5"/>
  <c r="S132" i="5"/>
  <c r="R132" i="5"/>
  <c r="Q132" i="5"/>
  <c r="P132" i="5"/>
  <c r="O132" i="5"/>
  <c r="H132" i="5"/>
  <c r="S131" i="5"/>
  <c r="R131" i="5"/>
  <c r="Q131" i="5"/>
  <c r="P131" i="5"/>
  <c r="O131" i="5"/>
  <c r="H131" i="5"/>
  <c r="S130" i="5"/>
  <c r="R130" i="5"/>
  <c r="Q130" i="5"/>
  <c r="P130" i="5"/>
  <c r="O130" i="5"/>
  <c r="H130" i="5"/>
  <c r="S129" i="5"/>
  <c r="R129" i="5"/>
  <c r="Q129" i="5"/>
  <c r="P129" i="5"/>
  <c r="O129" i="5"/>
  <c r="H129" i="5"/>
  <c r="S128" i="5"/>
  <c r="R128" i="5"/>
  <c r="Q128" i="5"/>
  <c r="P128" i="5"/>
  <c r="O128" i="5"/>
  <c r="H128" i="5"/>
  <c r="S127" i="5"/>
  <c r="R127" i="5"/>
  <c r="Q127" i="5"/>
  <c r="P127" i="5"/>
  <c r="O127" i="5"/>
  <c r="H127" i="5"/>
  <c r="S126" i="5"/>
  <c r="R126" i="5"/>
  <c r="Q126" i="5"/>
  <c r="P126" i="5"/>
  <c r="O126" i="5"/>
  <c r="H126" i="5"/>
  <c r="S125" i="5"/>
  <c r="R125" i="5"/>
  <c r="Q125" i="5"/>
  <c r="P125" i="5"/>
  <c r="O125" i="5"/>
  <c r="H125" i="5"/>
  <c r="S124" i="5"/>
  <c r="R124" i="5"/>
  <c r="Q124" i="5"/>
  <c r="P124" i="5"/>
  <c r="O124" i="5"/>
  <c r="H124" i="5"/>
  <c r="S123" i="5"/>
  <c r="R123" i="5"/>
  <c r="Q123" i="5"/>
  <c r="P123" i="5"/>
  <c r="O123" i="5"/>
  <c r="H123" i="5"/>
  <c r="S122" i="5"/>
  <c r="R122" i="5"/>
  <c r="Q122" i="5"/>
  <c r="P122" i="5"/>
  <c r="O122" i="5"/>
  <c r="H122" i="5"/>
  <c r="S121" i="5"/>
  <c r="R121" i="5"/>
  <c r="Q121" i="5"/>
  <c r="P121" i="5"/>
  <c r="O121" i="5"/>
  <c r="H121" i="5"/>
  <c r="S120" i="5"/>
  <c r="R120" i="5"/>
  <c r="Q120" i="5"/>
  <c r="P120" i="5"/>
  <c r="O120" i="5"/>
  <c r="H120" i="5"/>
  <c r="S119" i="5"/>
  <c r="R119" i="5"/>
  <c r="Q119" i="5"/>
  <c r="P119" i="5"/>
  <c r="O119" i="5"/>
  <c r="H119" i="5"/>
  <c r="S118" i="5"/>
  <c r="R118" i="5"/>
  <c r="Q118" i="5"/>
  <c r="P118" i="5"/>
  <c r="O118" i="5"/>
  <c r="H118" i="5"/>
  <c r="S117" i="5"/>
  <c r="R117" i="5"/>
  <c r="Q117" i="5"/>
  <c r="P117" i="5"/>
  <c r="O117" i="5"/>
  <c r="H117" i="5"/>
  <c r="S116" i="5"/>
  <c r="R116" i="5"/>
  <c r="Q116" i="5"/>
  <c r="P116" i="5"/>
  <c r="O116" i="5"/>
  <c r="H116" i="5"/>
  <c r="S115" i="5"/>
  <c r="R115" i="5"/>
  <c r="Q115" i="5"/>
  <c r="P115" i="5"/>
  <c r="O115" i="5"/>
  <c r="H115" i="5"/>
  <c r="S114" i="5"/>
  <c r="R114" i="5"/>
  <c r="Q114" i="5"/>
  <c r="P114" i="5"/>
  <c r="O114" i="5"/>
  <c r="H114" i="5"/>
  <c r="S113" i="5"/>
  <c r="R113" i="5"/>
  <c r="Q113" i="5"/>
  <c r="P113" i="5"/>
  <c r="O113" i="5"/>
  <c r="H113" i="5"/>
  <c r="S112" i="5"/>
  <c r="R112" i="5"/>
  <c r="Q112" i="5"/>
  <c r="P112" i="5"/>
  <c r="O112" i="5"/>
  <c r="H112" i="5"/>
  <c r="S111" i="5"/>
  <c r="R111" i="5"/>
  <c r="Q111" i="5"/>
  <c r="P111" i="5"/>
  <c r="O111" i="5"/>
  <c r="H111" i="5"/>
  <c r="S110" i="5"/>
  <c r="R110" i="5"/>
  <c r="Q110" i="5"/>
  <c r="P110" i="5"/>
  <c r="O110" i="5"/>
  <c r="H110" i="5"/>
  <c r="S109" i="5"/>
  <c r="R109" i="5"/>
  <c r="Q109" i="5"/>
  <c r="P109" i="5"/>
  <c r="O109" i="5"/>
  <c r="H109" i="5"/>
  <c r="S108" i="5"/>
  <c r="R108" i="5"/>
  <c r="Q108" i="5"/>
  <c r="P108" i="5"/>
  <c r="O108" i="5"/>
  <c r="H108" i="5"/>
  <c r="S107" i="5"/>
  <c r="R107" i="5"/>
  <c r="Q107" i="5"/>
  <c r="P107" i="5"/>
  <c r="O107" i="5"/>
  <c r="H107" i="5"/>
  <c r="S106" i="5"/>
  <c r="R106" i="5"/>
  <c r="Q106" i="5"/>
  <c r="P106" i="5"/>
  <c r="O106" i="5"/>
  <c r="H106" i="5"/>
  <c r="S105" i="5"/>
  <c r="R105" i="5"/>
  <c r="Q105" i="5"/>
  <c r="P105" i="5"/>
  <c r="O105" i="5"/>
  <c r="H105" i="5"/>
  <c r="S104" i="5"/>
  <c r="R104" i="5"/>
  <c r="Q104" i="5"/>
  <c r="P104" i="5"/>
  <c r="O104" i="5"/>
  <c r="H104" i="5"/>
  <c r="S103" i="5"/>
  <c r="R103" i="5"/>
  <c r="Q103" i="5"/>
  <c r="P103" i="5"/>
  <c r="O103" i="5"/>
  <c r="H103" i="5"/>
  <c r="S102" i="5"/>
  <c r="R102" i="5"/>
  <c r="Q102" i="5"/>
  <c r="P102" i="5"/>
  <c r="O102" i="5"/>
  <c r="H102" i="5"/>
  <c r="S101" i="5"/>
  <c r="R101" i="5"/>
  <c r="Q101" i="5"/>
  <c r="P101" i="5"/>
  <c r="O101" i="5"/>
  <c r="H101" i="5"/>
  <c r="S100" i="5"/>
  <c r="R100" i="5"/>
  <c r="Q100" i="5"/>
  <c r="P100" i="5"/>
  <c r="O100" i="5"/>
  <c r="H100" i="5"/>
  <c r="S99" i="5"/>
  <c r="R99" i="5"/>
  <c r="Q99" i="5"/>
  <c r="P99" i="5"/>
  <c r="O99" i="5"/>
  <c r="H99" i="5"/>
  <c r="S98" i="5"/>
  <c r="R98" i="5"/>
  <c r="Q98" i="5"/>
  <c r="P98" i="5"/>
  <c r="O98" i="5"/>
  <c r="H98" i="5"/>
  <c r="S97" i="5"/>
  <c r="R97" i="5"/>
  <c r="Q97" i="5"/>
  <c r="P97" i="5"/>
  <c r="O97" i="5"/>
  <c r="H97" i="5"/>
  <c r="S96" i="5"/>
  <c r="R96" i="5"/>
  <c r="Q96" i="5"/>
  <c r="P96" i="5"/>
  <c r="O96" i="5"/>
  <c r="H96" i="5"/>
  <c r="S95" i="5"/>
  <c r="R95" i="5"/>
  <c r="Q95" i="5"/>
  <c r="P95" i="5"/>
  <c r="O95" i="5"/>
  <c r="H95" i="5"/>
  <c r="S94" i="5"/>
  <c r="R94" i="5"/>
  <c r="Q94" i="5"/>
  <c r="P94" i="5"/>
  <c r="O94" i="5"/>
  <c r="H94" i="5"/>
  <c r="S93" i="5"/>
  <c r="R93" i="5"/>
  <c r="Q93" i="5"/>
  <c r="P93" i="5"/>
  <c r="O93" i="5"/>
  <c r="H93" i="5"/>
  <c r="S92" i="5"/>
  <c r="R92" i="5"/>
  <c r="Q92" i="5"/>
  <c r="P92" i="5"/>
  <c r="O92" i="5"/>
  <c r="H92" i="5"/>
  <c r="S91" i="5"/>
  <c r="R91" i="5"/>
  <c r="Q91" i="5"/>
  <c r="P91" i="5"/>
  <c r="O91" i="5"/>
  <c r="H91" i="5"/>
  <c r="S90" i="5"/>
  <c r="R90" i="5"/>
  <c r="Q90" i="5"/>
  <c r="P90" i="5"/>
  <c r="O90" i="5"/>
  <c r="H90" i="5"/>
  <c r="S89" i="5"/>
  <c r="R89" i="5"/>
  <c r="Q89" i="5"/>
  <c r="P89" i="5"/>
  <c r="O89" i="5"/>
  <c r="H89" i="5"/>
  <c r="S88" i="5"/>
  <c r="R88" i="5"/>
  <c r="Q88" i="5"/>
  <c r="P88" i="5"/>
  <c r="O88" i="5"/>
  <c r="H88" i="5"/>
  <c r="S87" i="5"/>
  <c r="R87" i="5"/>
  <c r="Q87" i="5"/>
  <c r="P87" i="5"/>
  <c r="O87" i="5"/>
  <c r="H87" i="5"/>
  <c r="S86" i="5"/>
  <c r="R86" i="5"/>
  <c r="Q86" i="5"/>
  <c r="P86" i="5"/>
  <c r="O86" i="5"/>
  <c r="H86" i="5"/>
  <c r="S85" i="5"/>
  <c r="R85" i="5"/>
  <c r="Q85" i="5"/>
  <c r="P85" i="5"/>
  <c r="O85" i="5"/>
  <c r="H85" i="5"/>
  <c r="S84" i="5"/>
  <c r="R84" i="5"/>
  <c r="Q84" i="5"/>
  <c r="P84" i="5"/>
  <c r="O84" i="5"/>
  <c r="H84" i="5"/>
  <c r="S83" i="5"/>
  <c r="R83" i="5"/>
  <c r="Q83" i="5"/>
  <c r="P83" i="5"/>
  <c r="O83" i="5"/>
  <c r="H83" i="5"/>
  <c r="S82" i="5"/>
  <c r="R82" i="5"/>
  <c r="Q82" i="5"/>
  <c r="P82" i="5"/>
  <c r="O82" i="5"/>
  <c r="H82" i="5"/>
  <c r="S81" i="5"/>
  <c r="R81" i="5"/>
  <c r="Q81" i="5"/>
  <c r="P81" i="5"/>
  <c r="O81" i="5"/>
  <c r="H81" i="5"/>
  <c r="S80" i="5"/>
  <c r="R80" i="5"/>
  <c r="Q80" i="5"/>
  <c r="P80" i="5"/>
  <c r="O80" i="5"/>
  <c r="H80" i="5"/>
  <c r="S79" i="5"/>
  <c r="R79" i="5"/>
  <c r="Q79" i="5"/>
  <c r="P79" i="5"/>
  <c r="O79" i="5"/>
  <c r="H79" i="5"/>
  <c r="S78" i="5"/>
  <c r="R78" i="5"/>
  <c r="Q78" i="5"/>
  <c r="P78" i="5"/>
  <c r="O78" i="5"/>
  <c r="H78" i="5"/>
  <c r="S77" i="5"/>
  <c r="R77" i="5"/>
  <c r="Q77" i="5"/>
  <c r="P77" i="5"/>
  <c r="O77" i="5"/>
  <c r="H77" i="5"/>
  <c r="S76" i="5"/>
  <c r="R76" i="5"/>
  <c r="Q76" i="5"/>
  <c r="P76" i="5"/>
  <c r="O76" i="5"/>
  <c r="H76" i="5"/>
  <c r="S75" i="5"/>
  <c r="R75" i="5"/>
  <c r="Q75" i="5"/>
  <c r="P75" i="5"/>
  <c r="O75" i="5"/>
  <c r="H75" i="5"/>
  <c r="S74" i="5"/>
  <c r="R74" i="5"/>
  <c r="Q74" i="5"/>
  <c r="P74" i="5"/>
  <c r="O74" i="5"/>
  <c r="H74" i="5"/>
  <c r="S73" i="5"/>
  <c r="R73" i="5"/>
  <c r="Q73" i="5"/>
  <c r="P73" i="5"/>
  <c r="O73" i="5"/>
  <c r="H73" i="5"/>
  <c r="S72" i="5"/>
  <c r="R72" i="5"/>
  <c r="Q72" i="5"/>
  <c r="P72" i="5"/>
  <c r="O72" i="5"/>
  <c r="H72" i="5"/>
  <c r="S71" i="5"/>
  <c r="R71" i="5"/>
  <c r="Q71" i="5"/>
  <c r="P71" i="5"/>
  <c r="O71" i="5"/>
  <c r="H71" i="5"/>
  <c r="S70" i="5"/>
  <c r="R70" i="5"/>
  <c r="Q70" i="5"/>
  <c r="P70" i="5"/>
  <c r="O70" i="5"/>
  <c r="H70" i="5"/>
  <c r="S69" i="5"/>
  <c r="R69" i="5"/>
  <c r="Q69" i="5"/>
  <c r="P69" i="5"/>
  <c r="O69" i="5"/>
  <c r="H69" i="5"/>
  <c r="S68" i="5"/>
  <c r="R68" i="5"/>
  <c r="Q68" i="5"/>
  <c r="P68" i="5"/>
  <c r="O68" i="5"/>
  <c r="H68" i="5"/>
  <c r="S67" i="5"/>
  <c r="R67" i="5"/>
  <c r="Q67" i="5"/>
  <c r="P67" i="5"/>
  <c r="O67" i="5"/>
  <c r="H67" i="5"/>
  <c r="S66" i="5"/>
  <c r="R66" i="5"/>
  <c r="Q66" i="5"/>
  <c r="P66" i="5"/>
  <c r="O66" i="5"/>
  <c r="H66" i="5"/>
  <c r="S65" i="5"/>
  <c r="R65" i="5"/>
  <c r="Q65" i="5"/>
  <c r="P65" i="5"/>
  <c r="O65" i="5"/>
  <c r="H65" i="5"/>
  <c r="S64" i="5"/>
  <c r="R64" i="5"/>
  <c r="Q64" i="5"/>
  <c r="P64" i="5"/>
  <c r="O64" i="5"/>
  <c r="H64" i="5"/>
  <c r="S63" i="5"/>
  <c r="R63" i="5"/>
  <c r="Q63" i="5"/>
  <c r="P63" i="5"/>
  <c r="O63" i="5"/>
  <c r="H63" i="5"/>
  <c r="S62" i="5"/>
  <c r="R62" i="5"/>
  <c r="Q62" i="5"/>
  <c r="P62" i="5"/>
  <c r="O62" i="5"/>
  <c r="H62" i="5"/>
  <c r="S61" i="5"/>
  <c r="R61" i="5"/>
  <c r="Q61" i="5"/>
  <c r="P61" i="5"/>
  <c r="O61" i="5"/>
  <c r="H61" i="5"/>
  <c r="S60" i="5"/>
  <c r="R60" i="5"/>
  <c r="Q60" i="5"/>
  <c r="P60" i="5"/>
  <c r="O60" i="5"/>
  <c r="H60" i="5"/>
  <c r="S59" i="5"/>
  <c r="R59" i="5"/>
  <c r="Q59" i="5"/>
  <c r="P59" i="5"/>
  <c r="O59" i="5"/>
  <c r="H59" i="5"/>
  <c r="S58" i="5"/>
  <c r="R58" i="5"/>
  <c r="Q58" i="5"/>
  <c r="P58" i="5"/>
  <c r="O58" i="5"/>
  <c r="H58" i="5"/>
  <c r="S57" i="5"/>
  <c r="R57" i="5"/>
  <c r="Q57" i="5"/>
  <c r="P57" i="5"/>
  <c r="O57" i="5"/>
  <c r="H57" i="5"/>
  <c r="S56" i="5"/>
  <c r="R56" i="5"/>
  <c r="Q56" i="5"/>
  <c r="P56" i="5"/>
  <c r="O56" i="5"/>
  <c r="H56" i="5"/>
  <c r="S55" i="5"/>
  <c r="R55" i="5"/>
  <c r="Q55" i="5"/>
  <c r="P55" i="5"/>
  <c r="O55" i="5"/>
  <c r="H55" i="5"/>
  <c r="S54" i="5"/>
  <c r="R54" i="5"/>
  <c r="Q54" i="5"/>
  <c r="P54" i="5"/>
  <c r="O54" i="5"/>
  <c r="H54" i="5"/>
  <c r="S53" i="5"/>
  <c r="R53" i="5"/>
  <c r="Q53" i="5"/>
  <c r="P53" i="5"/>
  <c r="O53" i="5"/>
  <c r="H53" i="5"/>
  <c r="S52" i="5"/>
  <c r="R52" i="5"/>
  <c r="Q52" i="5"/>
  <c r="P52" i="5"/>
  <c r="O52" i="5"/>
  <c r="H52" i="5"/>
  <c r="S51" i="5"/>
  <c r="R51" i="5"/>
  <c r="Q51" i="5"/>
  <c r="P51" i="5"/>
  <c r="O51" i="5"/>
  <c r="H51" i="5"/>
  <c r="S50" i="5"/>
  <c r="R50" i="5"/>
  <c r="Q50" i="5"/>
  <c r="P50" i="5"/>
  <c r="O50" i="5"/>
  <c r="H50" i="5"/>
  <c r="S49" i="5"/>
  <c r="R49" i="5"/>
  <c r="Q49" i="5"/>
  <c r="P49" i="5"/>
  <c r="O49" i="5"/>
  <c r="H49" i="5"/>
  <c r="S48" i="5"/>
  <c r="R48" i="5"/>
  <c r="Q48" i="5"/>
  <c r="P48" i="5"/>
  <c r="O48" i="5"/>
  <c r="H48" i="5"/>
  <c r="S47" i="5"/>
  <c r="R47" i="5"/>
  <c r="Q47" i="5"/>
  <c r="P47" i="5"/>
  <c r="O47" i="5"/>
  <c r="H47" i="5"/>
  <c r="S46" i="5"/>
  <c r="R46" i="5"/>
  <c r="Q46" i="5"/>
  <c r="P46" i="5"/>
  <c r="O46" i="5"/>
  <c r="H46" i="5"/>
  <c r="S45" i="5"/>
  <c r="R45" i="5"/>
  <c r="Q45" i="5"/>
  <c r="P45" i="5"/>
  <c r="O45" i="5"/>
  <c r="H45" i="5"/>
  <c r="S44" i="5"/>
  <c r="R44" i="5"/>
  <c r="Q44" i="5"/>
  <c r="P44" i="5"/>
  <c r="O44" i="5"/>
  <c r="H44" i="5"/>
  <c r="S43" i="5"/>
  <c r="R43" i="5"/>
  <c r="Q43" i="5"/>
  <c r="P43" i="5"/>
  <c r="O43" i="5"/>
  <c r="H43" i="5"/>
  <c r="S42" i="5"/>
  <c r="R42" i="5"/>
  <c r="Q42" i="5"/>
  <c r="P42" i="5"/>
  <c r="O42" i="5"/>
  <c r="H42" i="5"/>
  <c r="S41" i="5"/>
  <c r="R41" i="5"/>
  <c r="Q41" i="5"/>
  <c r="P41" i="5"/>
  <c r="O41" i="5"/>
  <c r="H41" i="5"/>
  <c r="S40" i="5"/>
  <c r="R40" i="5"/>
  <c r="Q40" i="5"/>
  <c r="P40" i="5"/>
  <c r="O40" i="5"/>
  <c r="H40" i="5"/>
  <c r="S39" i="5"/>
  <c r="R39" i="5"/>
  <c r="Q39" i="5"/>
  <c r="P39" i="5"/>
  <c r="O39" i="5"/>
  <c r="H39" i="5"/>
  <c r="S38" i="5"/>
  <c r="R38" i="5"/>
  <c r="Q38" i="5"/>
  <c r="P38" i="5"/>
  <c r="O38" i="5"/>
  <c r="H38" i="5"/>
  <c r="S37" i="5"/>
  <c r="R37" i="5"/>
  <c r="Q37" i="5"/>
  <c r="P37" i="5"/>
  <c r="O37" i="5"/>
  <c r="H37" i="5"/>
  <c r="S36" i="5"/>
  <c r="R36" i="5"/>
  <c r="Q36" i="5"/>
  <c r="P36" i="5"/>
  <c r="O36" i="5"/>
  <c r="H36" i="5"/>
  <c r="S35" i="5"/>
  <c r="R35" i="5"/>
  <c r="Q35" i="5"/>
  <c r="P35" i="5"/>
  <c r="O35" i="5"/>
  <c r="H35" i="5"/>
  <c r="S34" i="5"/>
  <c r="R34" i="5"/>
  <c r="Q34" i="5"/>
  <c r="P34" i="5"/>
  <c r="O34" i="5"/>
  <c r="H34" i="5"/>
  <c r="S33" i="5"/>
  <c r="R33" i="5"/>
  <c r="Q33" i="5"/>
  <c r="P33" i="5"/>
  <c r="O33" i="5"/>
  <c r="H33" i="5"/>
  <c r="S32" i="5"/>
  <c r="R32" i="5"/>
  <c r="Q32" i="5"/>
  <c r="P32" i="5"/>
  <c r="O32" i="5"/>
  <c r="H32" i="5"/>
  <c r="S31" i="5"/>
  <c r="R31" i="5"/>
  <c r="Q31" i="5"/>
  <c r="P31" i="5"/>
  <c r="O31" i="5"/>
  <c r="H31" i="5"/>
  <c r="S30" i="5"/>
  <c r="R30" i="5"/>
  <c r="Q30" i="5"/>
  <c r="P30" i="5"/>
  <c r="O30" i="5"/>
  <c r="H30" i="5"/>
  <c r="S29" i="5"/>
  <c r="R29" i="5"/>
  <c r="Q29" i="5"/>
  <c r="P29" i="5"/>
  <c r="O29" i="5"/>
  <c r="H29" i="5"/>
  <c r="S28" i="5"/>
  <c r="R28" i="5"/>
  <c r="Q28" i="5"/>
  <c r="P28" i="5"/>
  <c r="O28" i="5"/>
  <c r="H28" i="5"/>
  <c r="S27" i="5"/>
  <c r="R27" i="5"/>
  <c r="Q27" i="5"/>
  <c r="P27" i="5"/>
  <c r="O27" i="5"/>
  <c r="H27" i="5"/>
  <c r="S26" i="5"/>
  <c r="R26" i="5"/>
  <c r="Q26" i="5"/>
  <c r="P26" i="5"/>
  <c r="O26" i="5"/>
  <c r="H26" i="5"/>
  <c r="S25" i="5"/>
  <c r="R25" i="5"/>
  <c r="Q25" i="5"/>
  <c r="P25" i="5"/>
  <c r="O25" i="5"/>
  <c r="H25" i="5"/>
  <c r="S24" i="5"/>
  <c r="R24" i="5"/>
  <c r="Q24" i="5"/>
  <c r="P24" i="5"/>
  <c r="O24" i="5"/>
  <c r="H24" i="5"/>
  <c r="S23" i="5"/>
  <c r="R23" i="5"/>
  <c r="Q23" i="5"/>
  <c r="P23" i="5"/>
  <c r="O23" i="5"/>
  <c r="H23" i="5"/>
  <c r="S22" i="5"/>
  <c r="R22" i="5"/>
  <c r="Q22" i="5"/>
  <c r="P22" i="5"/>
  <c r="O22" i="5"/>
  <c r="H22" i="5"/>
  <c r="S21" i="5"/>
  <c r="R21" i="5"/>
  <c r="Q21" i="5"/>
  <c r="P21" i="5"/>
  <c r="O21" i="5"/>
  <c r="H21" i="5"/>
  <c r="S20" i="5"/>
  <c r="R20" i="5"/>
  <c r="Q20" i="5"/>
  <c r="P20" i="5"/>
  <c r="O20" i="5"/>
  <c r="H20" i="5"/>
  <c r="S19" i="5"/>
  <c r="R19" i="5"/>
  <c r="Q19" i="5"/>
  <c r="P19" i="5"/>
  <c r="O19" i="5"/>
  <c r="H19" i="5"/>
  <c r="S18" i="5"/>
  <c r="R18" i="5"/>
  <c r="Q18" i="5"/>
  <c r="P18" i="5"/>
  <c r="O18" i="5"/>
  <c r="H18" i="5"/>
  <c r="S17" i="5"/>
  <c r="R17" i="5"/>
  <c r="Q17" i="5"/>
  <c r="P17" i="5"/>
  <c r="O17" i="5"/>
  <c r="H17" i="5"/>
  <c r="S16" i="5"/>
  <c r="R16" i="5"/>
  <c r="Q16" i="5"/>
  <c r="P16" i="5"/>
  <c r="O16" i="5"/>
  <c r="H16" i="5"/>
  <c r="S15" i="5"/>
  <c r="R15" i="5"/>
  <c r="Q15" i="5"/>
  <c r="P15" i="5"/>
  <c r="O15" i="5"/>
  <c r="H15" i="5"/>
  <c r="S14" i="5"/>
  <c r="R14" i="5"/>
  <c r="Q14" i="5"/>
  <c r="P14" i="5"/>
  <c r="O14" i="5"/>
  <c r="H14" i="5"/>
  <c r="S13" i="5"/>
  <c r="R13" i="5"/>
  <c r="Q13" i="5"/>
  <c r="P13" i="5"/>
  <c r="O13" i="5"/>
  <c r="H13" i="5"/>
  <c r="S12" i="5"/>
  <c r="R12" i="5"/>
  <c r="Q12" i="5"/>
  <c r="P12" i="5"/>
  <c r="O12" i="5"/>
  <c r="H12" i="5"/>
  <c r="S11" i="5"/>
  <c r="R11" i="5"/>
  <c r="Q11" i="5"/>
  <c r="P11" i="5"/>
  <c r="O11" i="5"/>
  <c r="H11" i="5"/>
  <c r="S10" i="5"/>
  <c r="R10" i="5"/>
  <c r="Q10" i="5"/>
  <c r="P10" i="5"/>
  <c r="O10" i="5"/>
  <c r="H10" i="5"/>
  <c r="BE516" i="1"/>
  <c r="AG516" i="1"/>
  <c r="BD516" i="1"/>
  <c r="AD516" i="1"/>
  <c r="AI516" i="1"/>
  <c r="BC516" i="1"/>
  <c r="BB516" i="1"/>
  <c r="AM516" i="1"/>
  <c r="AE516" i="1"/>
  <c r="AH516" i="1"/>
  <c r="AJ516" i="1"/>
  <c r="AL516" i="1"/>
  <c r="AW516" i="1"/>
  <c r="AK516" i="1"/>
  <c r="AV516" i="1"/>
  <c r="AN516" i="1"/>
  <c r="AY516" i="1"/>
  <c r="AX516" i="1"/>
  <c r="AS516" i="1"/>
  <c r="AU516" i="1"/>
  <c r="AT516" i="1"/>
  <c r="AR516" i="1"/>
  <c r="AQ516" i="1"/>
  <c r="AP516" i="1"/>
  <c r="AF516" i="1"/>
  <c r="AB516" i="1"/>
  <c r="AA516" i="1"/>
  <c r="X516" i="1"/>
  <c r="W516" i="1"/>
  <c r="V516" i="1"/>
  <c r="U516" i="1"/>
  <c r="T516" i="1"/>
  <c r="S516" i="1"/>
  <c r="R516" i="1"/>
  <c r="Q516" i="1"/>
  <c r="BE515" i="1"/>
  <c r="AG515" i="1"/>
  <c r="BD515" i="1"/>
  <c r="AD515" i="1"/>
  <c r="AI515" i="1"/>
  <c r="BC515" i="1"/>
  <c r="BB515" i="1"/>
  <c r="AM515" i="1"/>
  <c r="AE515" i="1"/>
  <c r="AH515" i="1"/>
  <c r="AJ515" i="1"/>
  <c r="AL515" i="1"/>
  <c r="AW515" i="1"/>
  <c r="AK515" i="1"/>
  <c r="AV515" i="1"/>
  <c r="AN515" i="1"/>
  <c r="AY515" i="1"/>
  <c r="AX515" i="1"/>
  <c r="AS515" i="1"/>
  <c r="AU515" i="1"/>
  <c r="AT515" i="1"/>
  <c r="AR515" i="1"/>
  <c r="AQ515" i="1"/>
  <c r="AP515" i="1"/>
  <c r="AF515" i="1"/>
  <c r="AB515" i="1"/>
  <c r="AA515" i="1"/>
  <c r="X515" i="1"/>
  <c r="W515" i="1"/>
  <c r="V515" i="1"/>
  <c r="U515" i="1"/>
  <c r="T515" i="1"/>
  <c r="S515" i="1"/>
  <c r="R515" i="1"/>
  <c r="Q515" i="1"/>
  <c r="BE514" i="1"/>
  <c r="AG514" i="1"/>
  <c r="BD514" i="1"/>
  <c r="AD514" i="1"/>
  <c r="AI514" i="1"/>
  <c r="BC514" i="1"/>
  <c r="BB514" i="1"/>
  <c r="AM514" i="1"/>
  <c r="AE514" i="1"/>
  <c r="AH514" i="1"/>
  <c r="AJ514" i="1"/>
  <c r="AL514" i="1"/>
  <c r="AW514" i="1"/>
  <c r="AK514" i="1"/>
  <c r="AV514" i="1"/>
  <c r="AN514" i="1"/>
  <c r="AY514" i="1"/>
  <c r="AX514" i="1"/>
  <c r="AS514" i="1"/>
  <c r="AU514" i="1"/>
  <c r="AT514" i="1"/>
  <c r="AR514" i="1"/>
  <c r="AQ514" i="1"/>
  <c r="AP514" i="1"/>
  <c r="AF514" i="1"/>
  <c r="AB514" i="1"/>
  <c r="AA514" i="1"/>
  <c r="X514" i="1"/>
  <c r="W514" i="1"/>
  <c r="V514" i="1"/>
  <c r="U514" i="1"/>
  <c r="T514" i="1"/>
  <c r="S514" i="1"/>
  <c r="R514" i="1"/>
  <c r="Q514" i="1"/>
  <c r="BE513" i="1"/>
  <c r="AG513" i="1"/>
  <c r="BD513" i="1"/>
  <c r="AD513" i="1"/>
  <c r="AI513" i="1"/>
  <c r="BC513" i="1"/>
  <c r="BB513" i="1"/>
  <c r="AM513" i="1"/>
  <c r="AE513" i="1"/>
  <c r="AH513" i="1"/>
  <c r="AJ513" i="1"/>
  <c r="AL513" i="1"/>
  <c r="AW513" i="1"/>
  <c r="AK513" i="1"/>
  <c r="AV513" i="1"/>
  <c r="AN513" i="1"/>
  <c r="AY513" i="1"/>
  <c r="AX513" i="1"/>
  <c r="AS513" i="1"/>
  <c r="AU513" i="1"/>
  <c r="AT513" i="1"/>
  <c r="AR513" i="1"/>
  <c r="AQ513" i="1"/>
  <c r="AP513" i="1"/>
  <c r="AF513" i="1"/>
  <c r="AB513" i="1"/>
  <c r="AA513" i="1"/>
  <c r="X513" i="1"/>
  <c r="W513" i="1"/>
  <c r="V513" i="1"/>
  <c r="U513" i="1"/>
  <c r="T513" i="1"/>
  <c r="S513" i="1"/>
  <c r="R513" i="1"/>
  <c r="Q513" i="1"/>
  <c r="BE512" i="1"/>
  <c r="AG512" i="1"/>
  <c r="BD512" i="1"/>
  <c r="AD512" i="1"/>
  <c r="AI512" i="1"/>
  <c r="BC512" i="1"/>
  <c r="BB512" i="1"/>
  <c r="AM512" i="1"/>
  <c r="AE512" i="1"/>
  <c r="AH512" i="1"/>
  <c r="AJ512" i="1"/>
  <c r="AL512" i="1"/>
  <c r="AW512" i="1"/>
  <c r="AK512" i="1"/>
  <c r="AV512" i="1"/>
  <c r="AN512" i="1"/>
  <c r="AY512" i="1"/>
  <c r="AX512" i="1"/>
  <c r="AS512" i="1"/>
  <c r="AU512" i="1"/>
  <c r="AT512" i="1"/>
  <c r="AR512" i="1"/>
  <c r="AQ512" i="1"/>
  <c r="AP512" i="1"/>
  <c r="AF512" i="1"/>
  <c r="AB512" i="1"/>
  <c r="AA512" i="1"/>
  <c r="X512" i="1"/>
  <c r="W512" i="1"/>
  <c r="V512" i="1"/>
  <c r="U512" i="1"/>
  <c r="T512" i="1"/>
  <c r="S512" i="1"/>
  <c r="R512" i="1"/>
  <c r="Q512" i="1"/>
  <c r="BE511" i="1"/>
  <c r="AG511" i="1"/>
  <c r="BD511" i="1"/>
  <c r="AD511" i="1"/>
  <c r="AI511" i="1"/>
  <c r="BC511" i="1"/>
  <c r="BB511" i="1"/>
  <c r="AM511" i="1"/>
  <c r="AE511" i="1"/>
  <c r="AH511" i="1"/>
  <c r="AJ511" i="1"/>
  <c r="AL511" i="1"/>
  <c r="AW511" i="1"/>
  <c r="AK511" i="1"/>
  <c r="AV511" i="1"/>
  <c r="AN511" i="1"/>
  <c r="AY511" i="1"/>
  <c r="AX511" i="1"/>
  <c r="AS511" i="1"/>
  <c r="AU511" i="1"/>
  <c r="AT511" i="1"/>
  <c r="AR511" i="1"/>
  <c r="AQ511" i="1"/>
  <c r="AP511" i="1"/>
  <c r="AF511" i="1"/>
  <c r="AB511" i="1"/>
  <c r="AA511" i="1"/>
  <c r="X511" i="1"/>
  <c r="W511" i="1"/>
  <c r="V511" i="1"/>
  <c r="U511" i="1"/>
  <c r="T511" i="1"/>
  <c r="S511" i="1"/>
  <c r="R511" i="1"/>
  <c r="Q511" i="1"/>
  <c r="BE510" i="1"/>
  <c r="AG510" i="1"/>
  <c r="BD510" i="1"/>
  <c r="AD510" i="1"/>
  <c r="AI510" i="1"/>
  <c r="BC510" i="1"/>
  <c r="BB510" i="1"/>
  <c r="AM510" i="1"/>
  <c r="AE510" i="1"/>
  <c r="AH510" i="1"/>
  <c r="AJ510" i="1"/>
  <c r="AL510" i="1"/>
  <c r="AW510" i="1"/>
  <c r="AK510" i="1"/>
  <c r="AV510" i="1"/>
  <c r="AN510" i="1"/>
  <c r="AY510" i="1"/>
  <c r="AX510" i="1"/>
  <c r="AS510" i="1"/>
  <c r="AU510" i="1"/>
  <c r="AT510" i="1"/>
  <c r="AR510" i="1"/>
  <c r="AQ510" i="1"/>
  <c r="AP510" i="1"/>
  <c r="AF510" i="1"/>
  <c r="AB510" i="1"/>
  <c r="AA510" i="1"/>
  <c r="X510" i="1"/>
  <c r="W510" i="1"/>
  <c r="V510" i="1"/>
  <c r="U510" i="1"/>
  <c r="T510" i="1"/>
  <c r="S510" i="1"/>
  <c r="R510" i="1"/>
  <c r="Q510" i="1"/>
  <c r="BE509" i="1"/>
  <c r="AG509" i="1"/>
  <c r="BD509" i="1"/>
  <c r="AD509" i="1"/>
  <c r="AI509" i="1"/>
  <c r="BC509" i="1"/>
  <c r="BB509" i="1"/>
  <c r="AM509" i="1"/>
  <c r="AE509" i="1"/>
  <c r="AH509" i="1"/>
  <c r="AJ509" i="1"/>
  <c r="AL509" i="1"/>
  <c r="AW509" i="1"/>
  <c r="AK509" i="1"/>
  <c r="AV509" i="1"/>
  <c r="AN509" i="1"/>
  <c r="AY509" i="1"/>
  <c r="AX509" i="1"/>
  <c r="AS509" i="1"/>
  <c r="AU509" i="1"/>
  <c r="AT509" i="1"/>
  <c r="AR509" i="1"/>
  <c r="AQ509" i="1"/>
  <c r="AP509" i="1"/>
  <c r="AF509" i="1"/>
  <c r="AB509" i="1"/>
  <c r="AA509" i="1"/>
  <c r="X509" i="1"/>
  <c r="W509" i="1"/>
  <c r="V509" i="1"/>
  <c r="U509" i="1"/>
  <c r="T509" i="1"/>
  <c r="S509" i="1"/>
  <c r="R509" i="1"/>
  <c r="Q509" i="1"/>
  <c r="BE508" i="1"/>
  <c r="AG508" i="1"/>
  <c r="BD508" i="1"/>
  <c r="AD508" i="1"/>
  <c r="AI508" i="1"/>
  <c r="BC508" i="1"/>
  <c r="BB508" i="1"/>
  <c r="AM508" i="1"/>
  <c r="AE508" i="1"/>
  <c r="AH508" i="1"/>
  <c r="AJ508" i="1"/>
  <c r="AL508" i="1"/>
  <c r="AW508" i="1"/>
  <c r="AK508" i="1"/>
  <c r="AV508" i="1"/>
  <c r="AN508" i="1"/>
  <c r="AY508" i="1"/>
  <c r="AX508" i="1"/>
  <c r="AS508" i="1"/>
  <c r="AU508" i="1"/>
  <c r="AT508" i="1"/>
  <c r="AR508" i="1"/>
  <c r="AQ508" i="1"/>
  <c r="AP508" i="1"/>
  <c r="AF508" i="1"/>
  <c r="AB508" i="1"/>
  <c r="AA508" i="1"/>
  <c r="X508" i="1"/>
  <c r="W508" i="1"/>
  <c r="V508" i="1"/>
  <c r="U508" i="1"/>
  <c r="T508" i="1"/>
  <c r="S508" i="1"/>
  <c r="R508" i="1"/>
  <c r="Q508" i="1"/>
  <c r="BE507" i="1"/>
  <c r="AG507" i="1"/>
  <c r="BD507" i="1"/>
  <c r="AD507" i="1"/>
  <c r="AI507" i="1"/>
  <c r="BC507" i="1"/>
  <c r="BB507" i="1"/>
  <c r="AM507" i="1"/>
  <c r="AE507" i="1"/>
  <c r="AH507" i="1"/>
  <c r="AJ507" i="1"/>
  <c r="AL507" i="1"/>
  <c r="AW507" i="1"/>
  <c r="AK507" i="1"/>
  <c r="AV507" i="1"/>
  <c r="AN507" i="1"/>
  <c r="AY507" i="1"/>
  <c r="AX507" i="1"/>
  <c r="AS507" i="1"/>
  <c r="AU507" i="1"/>
  <c r="AT507" i="1"/>
  <c r="AR507" i="1"/>
  <c r="AQ507" i="1"/>
  <c r="AP507" i="1"/>
  <c r="AF507" i="1"/>
  <c r="AB507" i="1"/>
  <c r="AA507" i="1"/>
  <c r="X507" i="1"/>
  <c r="W507" i="1"/>
  <c r="V507" i="1"/>
  <c r="U507" i="1"/>
  <c r="T507" i="1"/>
  <c r="S507" i="1"/>
  <c r="R507" i="1"/>
  <c r="Q507" i="1"/>
  <c r="BE506" i="1"/>
  <c r="AG506" i="1"/>
  <c r="BD506" i="1"/>
  <c r="AD506" i="1"/>
  <c r="AI506" i="1"/>
  <c r="BC506" i="1"/>
  <c r="BB506" i="1"/>
  <c r="AM506" i="1"/>
  <c r="AE506" i="1"/>
  <c r="AH506" i="1"/>
  <c r="AJ506" i="1"/>
  <c r="AL506" i="1"/>
  <c r="AW506" i="1"/>
  <c r="AK506" i="1"/>
  <c r="AV506" i="1"/>
  <c r="AN506" i="1"/>
  <c r="AY506" i="1"/>
  <c r="AX506" i="1"/>
  <c r="AS506" i="1"/>
  <c r="AU506" i="1"/>
  <c r="AT506" i="1"/>
  <c r="AR506" i="1"/>
  <c r="AQ506" i="1"/>
  <c r="AP506" i="1"/>
  <c r="AF506" i="1"/>
  <c r="AB506" i="1"/>
  <c r="AA506" i="1"/>
  <c r="X506" i="1"/>
  <c r="W506" i="1"/>
  <c r="V506" i="1"/>
  <c r="U506" i="1"/>
  <c r="T506" i="1"/>
  <c r="S506" i="1"/>
  <c r="R506" i="1"/>
  <c r="Q506" i="1"/>
  <c r="BE505" i="1"/>
  <c r="AG505" i="1"/>
  <c r="BD505" i="1"/>
  <c r="AD505" i="1"/>
  <c r="AI505" i="1"/>
  <c r="BC505" i="1"/>
  <c r="BB505" i="1"/>
  <c r="AM505" i="1"/>
  <c r="AE505" i="1"/>
  <c r="AH505" i="1"/>
  <c r="AJ505" i="1"/>
  <c r="AL505" i="1"/>
  <c r="AW505" i="1"/>
  <c r="AK505" i="1"/>
  <c r="AV505" i="1"/>
  <c r="AN505" i="1"/>
  <c r="AY505" i="1"/>
  <c r="AX505" i="1"/>
  <c r="AS505" i="1"/>
  <c r="AU505" i="1"/>
  <c r="AT505" i="1"/>
  <c r="AR505" i="1"/>
  <c r="AQ505" i="1"/>
  <c r="AP505" i="1"/>
  <c r="AF505" i="1"/>
  <c r="AB505" i="1"/>
  <c r="AA505" i="1"/>
  <c r="X505" i="1"/>
  <c r="W505" i="1"/>
  <c r="V505" i="1"/>
  <c r="U505" i="1"/>
  <c r="T505" i="1"/>
  <c r="S505" i="1"/>
  <c r="R505" i="1"/>
  <c r="Q505" i="1"/>
  <c r="BE504" i="1"/>
  <c r="AG504" i="1"/>
  <c r="BD504" i="1"/>
  <c r="AD504" i="1"/>
  <c r="AI504" i="1"/>
  <c r="BC504" i="1"/>
  <c r="BB504" i="1"/>
  <c r="AM504" i="1"/>
  <c r="AE504" i="1"/>
  <c r="AH504" i="1"/>
  <c r="AJ504" i="1"/>
  <c r="AL504" i="1"/>
  <c r="AW504" i="1"/>
  <c r="AK504" i="1"/>
  <c r="AV504" i="1"/>
  <c r="AN504" i="1"/>
  <c r="AY504" i="1"/>
  <c r="AX504" i="1"/>
  <c r="AS504" i="1"/>
  <c r="AU504" i="1"/>
  <c r="AT504" i="1"/>
  <c r="AR504" i="1"/>
  <c r="AQ504" i="1"/>
  <c r="AP504" i="1"/>
  <c r="AF504" i="1"/>
  <c r="AB504" i="1"/>
  <c r="AA504" i="1"/>
  <c r="X504" i="1"/>
  <c r="W504" i="1"/>
  <c r="V504" i="1"/>
  <c r="U504" i="1"/>
  <c r="T504" i="1"/>
  <c r="S504" i="1"/>
  <c r="R504" i="1"/>
  <c r="Q504" i="1"/>
  <c r="BE503" i="1"/>
  <c r="AG503" i="1"/>
  <c r="BD503" i="1"/>
  <c r="AD503" i="1"/>
  <c r="AI503" i="1"/>
  <c r="BC503" i="1"/>
  <c r="BB503" i="1"/>
  <c r="AM503" i="1"/>
  <c r="AE503" i="1"/>
  <c r="AH503" i="1"/>
  <c r="AJ503" i="1"/>
  <c r="AL503" i="1"/>
  <c r="AW503" i="1"/>
  <c r="AK503" i="1"/>
  <c r="AV503" i="1"/>
  <c r="AN503" i="1"/>
  <c r="AY503" i="1"/>
  <c r="AX503" i="1"/>
  <c r="AS503" i="1"/>
  <c r="AU503" i="1"/>
  <c r="AT503" i="1"/>
  <c r="AR503" i="1"/>
  <c r="AQ503" i="1"/>
  <c r="AP503" i="1"/>
  <c r="AF503" i="1"/>
  <c r="AB503" i="1"/>
  <c r="AA503" i="1"/>
  <c r="X503" i="1"/>
  <c r="W503" i="1"/>
  <c r="V503" i="1"/>
  <c r="U503" i="1"/>
  <c r="T503" i="1"/>
  <c r="S503" i="1"/>
  <c r="R503" i="1"/>
  <c r="Q503" i="1"/>
  <c r="BE502" i="1"/>
  <c r="AG502" i="1"/>
  <c r="BD502" i="1"/>
  <c r="AD502" i="1"/>
  <c r="AI502" i="1"/>
  <c r="BC502" i="1"/>
  <c r="BB502" i="1"/>
  <c r="AM502" i="1"/>
  <c r="AE502" i="1"/>
  <c r="AH502" i="1"/>
  <c r="AJ502" i="1"/>
  <c r="AL502" i="1"/>
  <c r="AW502" i="1"/>
  <c r="AK502" i="1"/>
  <c r="AV502" i="1"/>
  <c r="AN502" i="1"/>
  <c r="AY502" i="1"/>
  <c r="AX502" i="1"/>
  <c r="AS502" i="1"/>
  <c r="AU502" i="1"/>
  <c r="AT502" i="1"/>
  <c r="AR502" i="1"/>
  <c r="AQ502" i="1"/>
  <c r="AP502" i="1"/>
  <c r="AF502" i="1"/>
  <c r="AB502" i="1"/>
  <c r="AA502" i="1"/>
  <c r="X502" i="1"/>
  <c r="W502" i="1"/>
  <c r="V502" i="1"/>
  <c r="U502" i="1"/>
  <c r="T502" i="1"/>
  <c r="S502" i="1"/>
  <c r="R502" i="1"/>
  <c r="Q502" i="1"/>
  <c r="BE501" i="1"/>
  <c r="AG501" i="1"/>
  <c r="BD501" i="1"/>
  <c r="AD501" i="1"/>
  <c r="AI501" i="1"/>
  <c r="BC501" i="1"/>
  <c r="BB501" i="1"/>
  <c r="AM501" i="1"/>
  <c r="AE501" i="1"/>
  <c r="AH501" i="1"/>
  <c r="AJ501" i="1"/>
  <c r="AL501" i="1"/>
  <c r="AW501" i="1"/>
  <c r="AK501" i="1"/>
  <c r="AV501" i="1"/>
  <c r="AN501" i="1"/>
  <c r="AY501" i="1"/>
  <c r="AX501" i="1"/>
  <c r="AS501" i="1"/>
  <c r="AU501" i="1"/>
  <c r="AT501" i="1"/>
  <c r="AR501" i="1"/>
  <c r="AQ501" i="1"/>
  <c r="AP501" i="1"/>
  <c r="AF501" i="1"/>
  <c r="AB501" i="1"/>
  <c r="AA501" i="1"/>
  <c r="X501" i="1"/>
  <c r="W501" i="1"/>
  <c r="V501" i="1"/>
  <c r="U501" i="1"/>
  <c r="T501" i="1"/>
  <c r="S501" i="1"/>
  <c r="R501" i="1"/>
  <c r="Q501" i="1"/>
  <c r="BE500" i="1"/>
  <c r="AG500" i="1"/>
  <c r="BD500" i="1"/>
  <c r="AD500" i="1"/>
  <c r="AI500" i="1"/>
  <c r="BC500" i="1"/>
  <c r="BB500" i="1"/>
  <c r="AM500" i="1"/>
  <c r="AE500" i="1"/>
  <c r="AH500" i="1"/>
  <c r="AJ500" i="1"/>
  <c r="AL500" i="1"/>
  <c r="AW500" i="1"/>
  <c r="AK500" i="1"/>
  <c r="AV500" i="1"/>
  <c r="AN500" i="1"/>
  <c r="AY500" i="1"/>
  <c r="AX500" i="1"/>
  <c r="AS500" i="1"/>
  <c r="AU500" i="1"/>
  <c r="AT500" i="1"/>
  <c r="AR500" i="1"/>
  <c r="AQ500" i="1"/>
  <c r="AP500" i="1"/>
  <c r="AF500" i="1"/>
  <c r="AB500" i="1"/>
  <c r="AA500" i="1"/>
  <c r="X500" i="1"/>
  <c r="W500" i="1"/>
  <c r="V500" i="1"/>
  <c r="U500" i="1"/>
  <c r="T500" i="1"/>
  <c r="S500" i="1"/>
  <c r="R500" i="1"/>
  <c r="Q500" i="1"/>
  <c r="BE499" i="1"/>
  <c r="AG499" i="1"/>
  <c r="BD499" i="1"/>
  <c r="AD499" i="1"/>
  <c r="AI499" i="1"/>
  <c r="BC499" i="1"/>
  <c r="BB499" i="1"/>
  <c r="AM499" i="1"/>
  <c r="AE499" i="1"/>
  <c r="AH499" i="1"/>
  <c r="AJ499" i="1"/>
  <c r="AL499" i="1"/>
  <c r="AW499" i="1"/>
  <c r="AK499" i="1"/>
  <c r="AV499" i="1"/>
  <c r="AN499" i="1"/>
  <c r="AY499" i="1"/>
  <c r="AX499" i="1"/>
  <c r="AS499" i="1"/>
  <c r="AU499" i="1"/>
  <c r="AT499" i="1"/>
  <c r="AR499" i="1"/>
  <c r="AQ499" i="1"/>
  <c r="AP499" i="1"/>
  <c r="AF499" i="1"/>
  <c r="AB499" i="1"/>
  <c r="AA499" i="1"/>
  <c r="X499" i="1"/>
  <c r="W499" i="1"/>
  <c r="V499" i="1"/>
  <c r="U499" i="1"/>
  <c r="T499" i="1"/>
  <c r="S499" i="1"/>
  <c r="R499" i="1"/>
  <c r="Q499" i="1"/>
  <c r="BE498" i="1"/>
  <c r="AG498" i="1"/>
  <c r="BD498" i="1"/>
  <c r="AD498" i="1"/>
  <c r="AI498" i="1"/>
  <c r="BC498" i="1"/>
  <c r="BB498" i="1"/>
  <c r="AM498" i="1"/>
  <c r="AE498" i="1"/>
  <c r="AH498" i="1"/>
  <c r="AJ498" i="1"/>
  <c r="AL498" i="1"/>
  <c r="AW498" i="1"/>
  <c r="AK498" i="1"/>
  <c r="AV498" i="1"/>
  <c r="AN498" i="1"/>
  <c r="AY498" i="1"/>
  <c r="AX498" i="1"/>
  <c r="AS498" i="1"/>
  <c r="AU498" i="1"/>
  <c r="AT498" i="1"/>
  <c r="AR498" i="1"/>
  <c r="AQ498" i="1"/>
  <c r="AP498" i="1"/>
  <c r="AF498" i="1"/>
  <c r="AB498" i="1"/>
  <c r="AA498" i="1"/>
  <c r="X498" i="1"/>
  <c r="W498" i="1"/>
  <c r="V498" i="1"/>
  <c r="U498" i="1"/>
  <c r="T498" i="1"/>
  <c r="S498" i="1"/>
  <c r="R498" i="1"/>
  <c r="Q498" i="1"/>
  <c r="BE497" i="1"/>
  <c r="AG497" i="1"/>
  <c r="BD497" i="1"/>
  <c r="AD497" i="1"/>
  <c r="AI497" i="1"/>
  <c r="BC497" i="1"/>
  <c r="BB497" i="1"/>
  <c r="AM497" i="1"/>
  <c r="AE497" i="1"/>
  <c r="AH497" i="1"/>
  <c r="AJ497" i="1"/>
  <c r="AL497" i="1"/>
  <c r="AW497" i="1"/>
  <c r="AK497" i="1"/>
  <c r="AV497" i="1"/>
  <c r="AN497" i="1"/>
  <c r="AY497" i="1"/>
  <c r="AX497" i="1"/>
  <c r="AS497" i="1"/>
  <c r="AU497" i="1"/>
  <c r="AT497" i="1"/>
  <c r="AR497" i="1"/>
  <c r="AQ497" i="1"/>
  <c r="AP497" i="1"/>
  <c r="AF497" i="1"/>
  <c r="AB497" i="1"/>
  <c r="AA497" i="1"/>
  <c r="X497" i="1"/>
  <c r="W497" i="1"/>
  <c r="V497" i="1"/>
  <c r="U497" i="1"/>
  <c r="T497" i="1"/>
  <c r="S497" i="1"/>
  <c r="R497" i="1"/>
  <c r="Q497" i="1"/>
  <c r="BE496" i="1"/>
  <c r="AG496" i="1"/>
  <c r="BD496" i="1"/>
  <c r="AD496" i="1"/>
  <c r="AI496" i="1"/>
  <c r="BC496" i="1"/>
  <c r="BB496" i="1"/>
  <c r="AM496" i="1"/>
  <c r="AE496" i="1"/>
  <c r="AH496" i="1"/>
  <c r="AJ496" i="1"/>
  <c r="AL496" i="1"/>
  <c r="AW496" i="1"/>
  <c r="AK496" i="1"/>
  <c r="AV496" i="1"/>
  <c r="AN496" i="1"/>
  <c r="AY496" i="1"/>
  <c r="AX496" i="1"/>
  <c r="AS496" i="1"/>
  <c r="AU496" i="1"/>
  <c r="AT496" i="1"/>
  <c r="AR496" i="1"/>
  <c r="AQ496" i="1"/>
  <c r="AP496" i="1"/>
  <c r="AF496" i="1"/>
  <c r="AB496" i="1"/>
  <c r="AA496" i="1"/>
  <c r="X496" i="1"/>
  <c r="W496" i="1"/>
  <c r="V496" i="1"/>
  <c r="U496" i="1"/>
  <c r="T496" i="1"/>
  <c r="S496" i="1"/>
  <c r="R496" i="1"/>
  <c r="Q496" i="1"/>
  <c r="BE495" i="1"/>
  <c r="AG495" i="1"/>
  <c r="BD495" i="1"/>
  <c r="AD495" i="1"/>
  <c r="AI495" i="1"/>
  <c r="BC495" i="1"/>
  <c r="BB495" i="1"/>
  <c r="AM495" i="1"/>
  <c r="AE495" i="1"/>
  <c r="AH495" i="1"/>
  <c r="AJ495" i="1"/>
  <c r="AL495" i="1"/>
  <c r="AW495" i="1"/>
  <c r="AK495" i="1"/>
  <c r="AV495" i="1"/>
  <c r="AN495" i="1"/>
  <c r="AY495" i="1"/>
  <c r="AX495" i="1"/>
  <c r="AS495" i="1"/>
  <c r="AU495" i="1"/>
  <c r="AT495" i="1"/>
  <c r="AR495" i="1"/>
  <c r="AQ495" i="1"/>
  <c r="AP495" i="1"/>
  <c r="AF495" i="1"/>
  <c r="AB495" i="1"/>
  <c r="AA495" i="1"/>
  <c r="X495" i="1"/>
  <c r="W495" i="1"/>
  <c r="V495" i="1"/>
  <c r="U495" i="1"/>
  <c r="T495" i="1"/>
  <c r="S495" i="1"/>
  <c r="R495" i="1"/>
  <c r="Q495" i="1"/>
  <c r="BE494" i="1"/>
  <c r="AG494" i="1"/>
  <c r="BD494" i="1"/>
  <c r="AD494" i="1"/>
  <c r="AI494" i="1"/>
  <c r="BC494" i="1"/>
  <c r="BB494" i="1"/>
  <c r="AM494" i="1"/>
  <c r="AE494" i="1"/>
  <c r="AH494" i="1"/>
  <c r="AJ494" i="1"/>
  <c r="AL494" i="1"/>
  <c r="AW494" i="1"/>
  <c r="AK494" i="1"/>
  <c r="AV494" i="1"/>
  <c r="AN494" i="1"/>
  <c r="AY494" i="1"/>
  <c r="AX494" i="1"/>
  <c r="AS494" i="1"/>
  <c r="AU494" i="1"/>
  <c r="AT494" i="1"/>
  <c r="AR494" i="1"/>
  <c r="AQ494" i="1"/>
  <c r="AP494" i="1"/>
  <c r="AF494" i="1"/>
  <c r="AB494" i="1"/>
  <c r="AA494" i="1"/>
  <c r="X494" i="1"/>
  <c r="W494" i="1"/>
  <c r="V494" i="1"/>
  <c r="U494" i="1"/>
  <c r="T494" i="1"/>
  <c r="S494" i="1"/>
  <c r="R494" i="1"/>
  <c r="Q494" i="1"/>
  <c r="BE493" i="1"/>
  <c r="AG493" i="1"/>
  <c r="BD493" i="1"/>
  <c r="AD493" i="1"/>
  <c r="AI493" i="1"/>
  <c r="BC493" i="1"/>
  <c r="BB493" i="1"/>
  <c r="AM493" i="1"/>
  <c r="AE493" i="1"/>
  <c r="AH493" i="1"/>
  <c r="AJ493" i="1"/>
  <c r="AL493" i="1"/>
  <c r="AW493" i="1"/>
  <c r="AK493" i="1"/>
  <c r="AV493" i="1"/>
  <c r="AN493" i="1"/>
  <c r="AY493" i="1"/>
  <c r="AX493" i="1"/>
  <c r="AS493" i="1"/>
  <c r="AU493" i="1"/>
  <c r="AT493" i="1"/>
  <c r="AR493" i="1"/>
  <c r="AQ493" i="1"/>
  <c r="AP493" i="1"/>
  <c r="AF493" i="1"/>
  <c r="AB493" i="1"/>
  <c r="AA493" i="1"/>
  <c r="X493" i="1"/>
  <c r="W493" i="1"/>
  <c r="V493" i="1"/>
  <c r="U493" i="1"/>
  <c r="T493" i="1"/>
  <c r="S493" i="1"/>
  <c r="R493" i="1"/>
  <c r="Q493" i="1"/>
  <c r="BE492" i="1"/>
  <c r="AG492" i="1"/>
  <c r="BD492" i="1"/>
  <c r="AD492" i="1"/>
  <c r="AI492" i="1"/>
  <c r="BC492" i="1"/>
  <c r="BB492" i="1"/>
  <c r="AM492" i="1"/>
  <c r="AE492" i="1"/>
  <c r="AH492" i="1"/>
  <c r="AJ492" i="1"/>
  <c r="AL492" i="1"/>
  <c r="AW492" i="1"/>
  <c r="AK492" i="1"/>
  <c r="AV492" i="1"/>
  <c r="AN492" i="1"/>
  <c r="AY492" i="1"/>
  <c r="AX492" i="1"/>
  <c r="AS492" i="1"/>
  <c r="AU492" i="1"/>
  <c r="AT492" i="1"/>
  <c r="AR492" i="1"/>
  <c r="AQ492" i="1"/>
  <c r="AP492" i="1"/>
  <c r="AF492" i="1"/>
  <c r="AB492" i="1"/>
  <c r="AA492" i="1"/>
  <c r="X492" i="1"/>
  <c r="W492" i="1"/>
  <c r="V492" i="1"/>
  <c r="U492" i="1"/>
  <c r="T492" i="1"/>
  <c r="S492" i="1"/>
  <c r="R492" i="1"/>
  <c r="Q492" i="1"/>
  <c r="BE491" i="1"/>
  <c r="AG491" i="1"/>
  <c r="BD491" i="1"/>
  <c r="AD491" i="1"/>
  <c r="AI491" i="1"/>
  <c r="BC491" i="1"/>
  <c r="BB491" i="1"/>
  <c r="AM491" i="1"/>
  <c r="AE491" i="1"/>
  <c r="AH491" i="1"/>
  <c r="AJ491" i="1"/>
  <c r="AL491" i="1"/>
  <c r="AW491" i="1"/>
  <c r="AK491" i="1"/>
  <c r="AV491" i="1"/>
  <c r="AN491" i="1"/>
  <c r="AY491" i="1"/>
  <c r="AX491" i="1"/>
  <c r="AS491" i="1"/>
  <c r="AU491" i="1"/>
  <c r="AT491" i="1"/>
  <c r="AR491" i="1"/>
  <c r="AQ491" i="1"/>
  <c r="AP491" i="1"/>
  <c r="AF491" i="1"/>
  <c r="AB491" i="1"/>
  <c r="AA491" i="1"/>
  <c r="X491" i="1"/>
  <c r="W491" i="1"/>
  <c r="V491" i="1"/>
  <c r="U491" i="1"/>
  <c r="T491" i="1"/>
  <c r="S491" i="1"/>
  <c r="R491" i="1"/>
  <c r="Q491" i="1"/>
  <c r="BE490" i="1"/>
  <c r="AG490" i="1"/>
  <c r="BD490" i="1"/>
  <c r="AD490" i="1"/>
  <c r="AI490" i="1"/>
  <c r="BC490" i="1"/>
  <c r="BB490" i="1"/>
  <c r="AM490" i="1"/>
  <c r="AE490" i="1"/>
  <c r="AH490" i="1"/>
  <c r="AJ490" i="1"/>
  <c r="AL490" i="1"/>
  <c r="AW490" i="1"/>
  <c r="AK490" i="1"/>
  <c r="AV490" i="1"/>
  <c r="AN490" i="1"/>
  <c r="AY490" i="1"/>
  <c r="AX490" i="1"/>
  <c r="AS490" i="1"/>
  <c r="AU490" i="1"/>
  <c r="AT490" i="1"/>
  <c r="AR490" i="1"/>
  <c r="AQ490" i="1"/>
  <c r="AP490" i="1"/>
  <c r="AF490" i="1"/>
  <c r="AB490" i="1"/>
  <c r="AA490" i="1"/>
  <c r="X490" i="1"/>
  <c r="W490" i="1"/>
  <c r="V490" i="1"/>
  <c r="U490" i="1"/>
  <c r="T490" i="1"/>
  <c r="S490" i="1"/>
  <c r="R490" i="1"/>
  <c r="Q490" i="1"/>
  <c r="BE489" i="1"/>
  <c r="AG489" i="1"/>
  <c r="BD489" i="1"/>
  <c r="AD489" i="1"/>
  <c r="AI489" i="1"/>
  <c r="BC489" i="1"/>
  <c r="BB489" i="1"/>
  <c r="AM489" i="1"/>
  <c r="AE489" i="1"/>
  <c r="AH489" i="1"/>
  <c r="AJ489" i="1"/>
  <c r="AL489" i="1"/>
  <c r="AW489" i="1"/>
  <c r="AK489" i="1"/>
  <c r="AV489" i="1"/>
  <c r="AN489" i="1"/>
  <c r="AY489" i="1"/>
  <c r="AX489" i="1"/>
  <c r="AS489" i="1"/>
  <c r="AU489" i="1"/>
  <c r="AT489" i="1"/>
  <c r="AR489" i="1"/>
  <c r="AQ489" i="1"/>
  <c r="AP489" i="1"/>
  <c r="AF489" i="1"/>
  <c r="AB489" i="1"/>
  <c r="AA489" i="1"/>
  <c r="X489" i="1"/>
  <c r="W489" i="1"/>
  <c r="V489" i="1"/>
  <c r="U489" i="1"/>
  <c r="T489" i="1"/>
  <c r="S489" i="1"/>
  <c r="R489" i="1"/>
  <c r="Q489" i="1"/>
  <c r="BE488" i="1"/>
  <c r="AG488" i="1"/>
  <c r="BD488" i="1"/>
  <c r="AD488" i="1"/>
  <c r="AI488" i="1"/>
  <c r="BC488" i="1"/>
  <c r="BB488" i="1"/>
  <c r="AM488" i="1"/>
  <c r="AE488" i="1"/>
  <c r="AH488" i="1"/>
  <c r="AJ488" i="1"/>
  <c r="AL488" i="1"/>
  <c r="AW488" i="1"/>
  <c r="AK488" i="1"/>
  <c r="AV488" i="1"/>
  <c r="AN488" i="1"/>
  <c r="AY488" i="1"/>
  <c r="AX488" i="1"/>
  <c r="AS488" i="1"/>
  <c r="AU488" i="1"/>
  <c r="AT488" i="1"/>
  <c r="AR488" i="1"/>
  <c r="AQ488" i="1"/>
  <c r="AP488" i="1"/>
  <c r="AF488" i="1"/>
  <c r="AB488" i="1"/>
  <c r="AA488" i="1"/>
  <c r="X488" i="1"/>
  <c r="W488" i="1"/>
  <c r="V488" i="1"/>
  <c r="U488" i="1"/>
  <c r="T488" i="1"/>
  <c r="S488" i="1"/>
  <c r="R488" i="1"/>
  <c r="Q488" i="1"/>
  <c r="BE487" i="1"/>
  <c r="AG487" i="1"/>
  <c r="BD487" i="1"/>
  <c r="AD487" i="1"/>
  <c r="AI487" i="1"/>
  <c r="BC487" i="1"/>
  <c r="BB487" i="1"/>
  <c r="AM487" i="1"/>
  <c r="AE487" i="1"/>
  <c r="AH487" i="1"/>
  <c r="AJ487" i="1"/>
  <c r="AL487" i="1"/>
  <c r="AW487" i="1"/>
  <c r="AK487" i="1"/>
  <c r="AV487" i="1"/>
  <c r="AN487" i="1"/>
  <c r="AY487" i="1"/>
  <c r="AX487" i="1"/>
  <c r="AS487" i="1"/>
  <c r="AU487" i="1"/>
  <c r="AT487" i="1"/>
  <c r="AR487" i="1"/>
  <c r="AQ487" i="1"/>
  <c r="AP487" i="1"/>
  <c r="AF487" i="1"/>
  <c r="AB487" i="1"/>
  <c r="AA487" i="1"/>
  <c r="X487" i="1"/>
  <c r="W487" i="1"/>
  <c r="V487" i="1"/>
  <c r="U487" i="1"/>
  <c r="T487" i="1"/>
  <c r="S487" i="1"/>
  <c r="R487" i="1"/>
  <c r="Q487" i="1"/>
  <c r="BE486" i="1"/>
  <c r="AG486" i="1"/>
  <c r="BD486" i="1"/>
  <c r="AD486" i="1"/>
  <c r="AI486" i="1"/>
  <c r="BC486" i="1"/>
  <c r="BB486" i="1"/>
  <c r="AM486" i="1"/>
  <c r="AE486" i="1"/>
  <c r="AH486" i="1"/>
  <c r="AJ486" i="1"/>
  <c r="AL486" i="1"/>
  <c r="AW486" i="1"/>
  <c r="AK486" i="1"/>
  <c r="AV486" i="1"/>
  <c r="AN486" i="1"/>
  <c r="AY486" i="1"/>
  <c r="AX486" i="1"/>
  <c r="AS486" i="1"/>
  <c r="AU486" i="1"/>
  <c r="AT486" i="1"/>
  <c r="AR486" i="1"/>
  <c r="AQ486" i="1"/>
  <c r="AP486" i="1"/>
  <c r="AF486" i="1"/>
  <c r="AB486" i="1"/>
  <c r="AA486" i="1"/>
  <c r="X486" i="1"/>
  <c r="W486" i="1"/>
  <c r="V486" i="1"/>
  <c r="U486" i="1"/>
  <c r="T486" i="1"/>
  <c r="S486" i="1"/>
  <c r="R486" i="1"/>
  <c r="Q486" i="1"/>
  <c r="BE485" i="1"/>
  <c r="AG485" i="1"/>
  <c r="BD485" i="1"/>
  <c r="AD485" i="1"/>
  <c r="AI485" i="1"/>
  <c r="BC485" i="1"/>
  <c r="BB485" i="1"/>
  <c r="AM485" i="1"/>
  <c r="AE485" i="1"/>
  <c r="AH485" i="1"/>
  <c r="AJ485" i="1"/>
  <c r="AL485" i="1"/>
  <c r="AW485" i="1"/>
  <c r="AK485" i="1"/>
  <c r="AV485" i="1"/>
  <c r="AN485" i="1"/>
  <c r="AY485" i="1"/>
  <c r="AX485" i="1"/>
  <c r="AS485" i="1"/>
  <c r="AU485" i="1"/>
  <c r="AT485" i="1"/>
  <c r="AR485" i="1"/>
  <c r="AQ485" i="1"/>
  <c r="AP485" i="1"/>
  <c r="AF485" i="1"/>
  <c r="AB485" i="1"/>
  <c r="AA485" i="1"/>
  <c r="X485" i="1"/>
  <c r="W485" i="1"/>
  <c r="V485" i="1"/>
  <c r="U485" i="1"/>
  <c r="T485" i="1"/>
  <c r="S485" i="1"/>
  <c r="R485" i="1"/>
  <c r="Q485" i="1"/>
  <c r="BE484" i="1"/>
  <c r="AG484" i="1"/>
  <c r="BD484" i="1"/>
  <c r="AD484" i="1"/>
  <c r="AI484" i="1"/>
  <c r="BC484" i="1"/>
  <c r="BB484" i="1"/>
  <c r="AM484" i="1"/>
  <c r="AE484" i="1"/>
  <c r="AH484" i="1"/>
  <c r="AJ484" i="1"/>
  <c r="AL484" i="1"/>
  <c r="AW484" i="1"/>
  <c r="AK484" i="1"/>
  <c r="AV484" i="1"/>
  <c r="AN484" i="1"/>
  <c r="AY484" i="1"/>
  <c r="AX484" i="1"/>
  <c r="AS484" i="1"/>
  <c r="AU484" i="1"/>
  <c r="AT484" i="1"/>
  <c r="AR484" i="1"/>
  <c r="AQ484" i="1"/>
  <c r="AP484" i="1"/>
  <c r="AF484" i="1"/>
  <c r="AB484" i="1"/>
  <c r="AA484" i="1"/>
  <c r="X484" i="1"/>
  <c r="W484" i="1"/>
  <c r="V484" i="1"/>
  <c r="U484" i="1"/>
  <c r="T484" i="1"/>
  <c r="S484" i="1"/>
  <c r="R484" i="1"/>
  <c r="Q484" i="1"/>
  <c r="BE483" i="1"/>
  <c r="AG483" i="1"/>
  <c r="BD483" i="1"/>
  <c r="AD483" i="1"/>
  <c r="AI483" i="1"/>
  <c r="BC483" i="1"/>
  <c r="BB483" i="1"/>
  <c r="AM483" i="1"/>
  <c r="AE483" i="1"/>
  <c r="AH483" i="1"/>
  <c r="AJ483" i="1"/>
  <c r="AL483" i="1"/>
  <c r="AW483" i="1"/>
  <c r="AK483" i="1"/>
  <c r="AV483" i="1"/>
  <c r="AN483" i="1"/>
  <c r="AY483" i="1"/>
  <c r="AX483" i="1"/>
  <c r="AS483" i="1"/>
  <c r="AU483" i="1"/>
  <c r="AT483" i="1"/>
  <c r="AR483" i="1"/>
  <c r="AQ483" i="1"/>
  <c r="AP483" i="1"/>
  <c r="AF483" i="1"/>
  <c r="AB483" i="1"/>
  <c r="AA483" i="1"/>
  <c r="X483" i="1"/>
  <c r="W483" i="1"/>
  <c r="V483" i="1"/>
  <c r="U483" i="1"/>
  <c r="T483" i="1"/>
  <c r="S483" i="1"/>
  <c r="R483" i="1"/>
  <c r="Q483" i="1"/>
  <c r="BE482" i="1"/>
  <c r="AG482" i="1"/>
  <c r="BD482" i="1"/>
  <c r="AD482" i="1"/>
  <c r="AI482" i="1"/>
  <c r="BC482" i="1"/>
  <c r="BB482" i="1"/>
  <c r="AM482" i="1"/>
  <c r="AE482" i="1"/>
  <c r="AH482" i="1"/>
  <c r="AJ482" i="1"/>
  <c r="AL482" i="1"/>
  <c r="AW482" i="1"/>
  <c r="AK482" i="1"/>
  <c r="AV482" i="1"/>
  <c r="AN482" i="1"/>
  <c r="AY482" i="1"/>
  <c r="AX482" i="1"/>
  <c r="AS482" i="1"/>
  <c r="AU482" i="1"/>
  <c r="AT482" i="1"/>
  <c r="AR482" i="1"/>
  <c r="AQ482" i="1"/>
  <c r="AP482" i="1"/>
  <c r="AF482" i="1"/>
  <c r="AB482" i="1"/>
  <c r="AA482" i="1"/>
  <c r="X482" i="1"/>
  <c r="W482" i="1"/>
  <c r="V482" i="1"/>
  <c r="U482" i="1"/>
  <c r="T482" i="1"/>
  <c r="S482" i="1"/>
  <c r="R482" i="1"/>
  <c r="Q482" i="1"/>
  <c r="BE481" i="1"/>
  <c r="AG481" i="1"/>
  <c r="BD481" i="1"/>
  <c r="AD481" i="1"/>
  <c r="AI481" i="1"/>
  <c r="BC481" i="1"/>
  <c r="BB481" i="1"/>
  <c r="AM481" i="1"/>
  <c r="AE481" i="1"/>
  <c r="AH481" i="1"/>
  <c r="AJ481" i="1"/>
  <c r="AL481" i="1"/>
  <c r="AW481" i="1"/>
  <c r="AK481" i="1"/>
  <c r="AV481" i="1"/>
  <c r="AN481" i="1"/>
  <c r="AY481" i="1"/>
  <c r="AX481" i="1"/>
  <c r="AS481" i="1"/>
  <c r="AU481" i="1"/>
  <c r="AT481" i="1"/>
  <c r="AR481" i="1"/>
  <c r="AQ481" i="1"/>
  <c r="AP481" i="1"/>
  <c r="AF481" i="1"/>
  <c r="AB481" i="1"/>
  <c r="AA481" i="1"/>
  <c r="X481" i="1"/>
  <c r="W481" i="1"/>
  <c r="V481" i="1"/>
  <c r="U481" i="1"/>
  <c r="T481" i="1"/>
  <c r="S481" i="1"/>
  <c r="R481" i="1"/>
  <c r="Q481" i="1"/>
  <c r="BE480" i="1"/>
  <c r="AG480" i="1"/>
  <c r="BD480" i="1"/>
  <c r="AD480" i="1"/>
  <c r="AI480" i="1"/>
  <c r="BC480" i="1"/>
  <c r="BB480" i="1"/>
  <c r="AM480" i="1"/>
  <c r="AE480" i="1"/>
  <c r="AH480" i="1"/>
  <c r="AJ480" i="1"/>
  <c r="AL480" i="1"/>
  <c r="AW480" i="1"/>
  <c r="AK480" i="1"/>
  <c r="AV480" i="1"/>
  <c r="AN480" i="1"/>
  <c r="AY480" i="1"/>
  <c r="AX480" i="1"/>
  <c r="AS480" i="1"/>
  <c r="AU480" i="1"/>
  <c r="AT480" i="1"/>
  <c r="AR480" i="1"/>
  <c r="AQ480" i="1"/>
  <c r="AP480" i="1"/>
  <c r="AF480" i="1"/>
  <c r="AB480" i="1"/>
  <c r="AA480" i="1"/>
  <c r="X480" i="1"/>
  <c r="W480" i="1"/>
  <c r="V480" i="1"/>
  <c r="U480" i="1"/>
  <c r="T480" i="1"/>
  <c r="S480" i="1"/>
  <c r="R480" i="1"/>
  <c r="Q480" i="1"/>
  <c r="BE479" i="1"/>
  <c r="AG479" i="1"/>
  <c r="BD479" i="1"/>
  <c r="AD479" i="1"/>
  <c r="AI479" i="1"/>
  <c r="BC479" i="1"/>
  <c r="BB479" i="1"/>
  <c r="AM479" i="1"/>
  <c r="AE479" i="1"/>
  <c r="AH479" i="1"/>
  <c r="AJ479" i="1"/>
  <c r="AL479" i="1"/>
  <c r="AW479" i="1"/>
  <c r="AK479" i="1"/>
  <c r="AV479" i="1"/>
  <c r="AN479" i="1"/>
  <c r="AY479" i="1"/>
  <c r="AX479" i="1"/>
  <c r="AS479" i="1"/>
  <c r="AU479" i="1"/>
  <c r="AT479" i="1"/>
  <c r="AR479" i="1"/>
  <c r="AQ479" i="1"/>
  <c r="AP479" i="1"/>
  <c r="AF479" i="1"/>
  <c r="AB479" i="1"/>
  <c r="AA479" i="1"/>
  <c r="X479" i="1"/>
  <c r="W479" i="1"/>
  <c r="V479" i="1"/>
  <c r="U479" i="1"/>
  <c r="T479" i="1"/>
  <c r="S479" i="1"/>
  <c r="R479" i="1"/>
  <c r="Q479" i="1"/>
  <c r="BE478" i="1"/>
  <c r="AG478" i="1"/>
  <c r="BD478" i="1"/>
  <c r="AD478" i="1"/>
  <c r="AI478" i="1"/>
  <c r="BC478" i="1"/>
  <c r="BB478" i="1"/>
  <c r="AM478" i="1"/>
  <c r="AE478" i="1"/>
  <c r="AH478" i="1"/>
  <c r="AJ478" i="1"/>
  <c r="AL478" i="1"/>
  <c r="AW478" i="1"/>
  <c r="AK478" i="1"/>
  <c r="AV478" i="1"/>
  <c r="AN478" i="1"/>
  <c r="AY478" i="1"/>
  <c r="AX478" i="1"/>
  <c r="AS478" i="1"/>
  <c r="AU478" i="1"/>
  <c r="AT478" i="1"/>
  <c r="AR478" i="1"/>
  <c r="AQ478" i="1"/>
  <c r="AP478" i="1"/>
  <c r="AF478" i="1"/>
  <c r="AB478" i="1"/>
  <c r="AA478" i="1"/>
  <c r="X478" i="1"/>
  <c r="W478" i="1"/>
  <c r="V478" i="1"/>
  <c r="U478" i="1"/>
  <c r="T478" i="1"/>
  <c r="S478" i="1"/>
  <c r="R478" i="1"/>
  <c r="Q478" i="1"/>
  <c r="BE477" i="1"/>
  <c r="AG477" i="1"/>
  <c r="BD477" i="1"/>
  <c r="AD477" i="1"/>
  <c r="AI477" i="1"/>
  <c r="BC477" i="1"/>
  <c r="BB477" i="1"/>
  <c r="AM477" i="1"/>
  <c r="AE477" i="1"/>
  <c r="AH477" i="1"/>
  <c r="AJ477" i="1"/>
  <c r="AL477" i="1"/>
  <c r="AW477" i="1"/>
  <c r="AK477" i="1"/>
  <c r="AV477" i="1"/>
  <c r="AN477" i="1"/>
  <c r="AY477" i="1"/>
  <c r="AX477" i="1"/>
  <c r="AS477" i="1"/>
  <c r="AU477" i="1"/>
  <c r="AT477" i="1"/>
  <c r="AR477" i="1"/>
  <c r="AQ477" i="1"/>
  <c r="AP477" i="1"/>
  <c r="AF477" i="1"/>
  <c r="AB477" i="1"/>
  <c r="AA477" i="1"/>
  <c r="X477" i="1"/>
  <c r="W477" i="1"/>
  <c r="V477" i="1"/>
  <c r="U477" i="1"/>
  <c r="T477" i="1"/>
  <c r="S477" i="1"/>
  <c r="R477" i="1"/>
  <c r="Q477" i="1"/>
  <c r="BE476" i="1"/>
  <c r="AG476" i="1"/>
  <c r="BD476" i="1"/>
  <c r="AD476" i="1"/>
  <c r="AI476" i="1"/>
  <c r="BC476" i="1"/>
  <c r="BB476" i="1"/>
  <c r="AM476" i="1"/>
  <c r="AE476" i="1"/>
  <c r="AH476" i="1"/>
  <c r="AJ476" i="1"/>
  <c r="AL476" i="1"/>
  <c r="AW476" i="1"/>
  <c r="AK476" i="1"/>
  <c r="AV476" i="1"/>
  <c r="AN476" i="1"/>
  <c r="AY476" i="1"/>
  <c r="AX476" i="1"/>
  <c r="AS476" i="1"/>
  <c r="AU476" i="1"/>
  <c r="AT476" i="1"/>
  <c r="AR476" i="1"/>
  <c r="AQ476" i="1"/>
  <c r="AP476" i="1"/>
  <c r="AF476" i="1"/>
  <c r="AB476" i="1"/>
  <c r="AA476" i="1"/>
  <c r="X476" i="1"/>
  <c r="W476" i="1"/>
  <c r="V476" i="1"/>
  <c r="U476" i="1"/>
  <c r="T476" i="1"/>
  <c r="S476" i="1"/>
  <c r="R476" i="1"/>
  <c r="Q476" i="1"/>
  <c r="BE475" i="1"/>
  <c r="AG475" i="1"/>
  <c r="BD475" i="1"/>
  <c r="AD475" i="1"/>
  <c r="AI475" i="1"/>
  <c r="BC475" i="1"/>
  <c r="BB475" i="1"/>
  <c r="AM475" i="1"/>
  <c r="AE475" i="1"/>
  <c r="AH475" i="1"/>
  <c r="AJ475" i="1"/>
  <c r="AL475" i="1"/>
  <c r="AW475" i="1"/>
  <c r="AK475" i="1"/>
  <c r="AV475" i="1"/>
  <c r="AN475" i="1"/>
  <c r="AY475" i="1"/>
  <c r="AX475" i="1"/>
  <c r="AS475" i="1"/>
  <c r="AU475" i="1"/>
  <c r="AT475" i="1"/>
  <c r="AR475" i="1"/>
  <c r="AQ475" i="1"/>
  <c r="AP475" i="1"/>
  <c r="AF475" i="1"/>
  <c r="AB475" i="1"/>
  <c r="AA475" i="1"/>
  <c r="X475" i="1"/>
  <c r="W475" i="1"/>
  <c r="V475" i="1"/>
  <c r="U475" i="1"/>
  <c r="T475" i="1"/>
  <c r="S475" i="1"/>
  <c r="R475" i="1"/>
  <c r="Q475" i="1"/>
  <c r="BE474" i="1"/>
  <c r="AG474" i="1"/>
  <c r="BD474" i="1"/>
  <c r="AD474" i="1"/>
  <c r="AI474" i="1"/>
  <c r="BC474" i="1"/>
  <c r="BB474" i="1"/>
  <c r="AM474" i="1"/>
  <c r="AE474" i="1"/>
  <c r="AH474" i="1"/>
  <c r="AJ474" i="1"/>
  <c r="AL474" i="1"/>
  <c r="AW474" i="1"/>
  <c r="AK474" i="1"/>
  <c r="AV474" i="1"/>
  <c r="AN474" i="1"/>
  <c r="AY474" i="1"/>
  <c r="AX474" i="1"/>
  <c r="AS474" i="1"/>
  <c r="AU474" i="1"/>
  <c r="AT474" i="1"/>
  <c r="AR474" i="1"/>
  <c r="AQ474" i="1"/>
  <c r="AP474" i="1"/>
  <c r="AF474" i="1"/>
  <c r="AB474" i="1"/>
  <c r="AA474" i="1"/>
  <c r="X474" i="1"/>
  <c r="W474" i="1"/>
  <c r="V474" i="1"/>
  <c r="U474" i="1"/>
  <c r="T474" i="1"/>
  <c r="S474" i="1"/>
  <c r="R474" i="1"/>
  <c r="Q474" i="1"/>
  <c r="BE473" i="1"/>
  <c r="AG473" i="1"/>
  <c r="BD473" i="1"/>
  <c r="AD473" i="1"/>
  <c r="AI473" i="1"/>
  <c r="BC473" i="1"/>
  <c r="BB473" i="1"/>
  <c r="AM473" i="1"/>
  <c r="AE473" i="1"/>
  <c r="AH473" i="1"/>
  <c r="AJ473" i="1"/>
  <c r="AL473" i="1"/>
  <c r="AW473" i="1"/>
  <c r="AK473" i="1"/>
  <c r="AV473" i="1"/>
  <c r="AN473" i="1"/>
  <c r="AY473" i="1"/>
  <c r="AX473" i="1"/>
  <c r="AS473" i="1"/>
  <c r="AU473" i="1"/>
  <c r="AT473" i="1"/>
  <c r="AR473" i="1"/>
  <c r="AQ473" i="1"/>
  <c r="AP473" i="1"/>
  <c r="AF473" i="1"/>
  <c r="AB473" i="1"/>
  <c r="AA473" i="1"/>
  <c r="X473" i="1"/>
  <c r="W473" i="1"/>
  <c r="V473" i="1"/>
  <c r="U473" i="1"/>
  <c r="T473" i="1"/>
  <c r="S473" i="1"/>
  <c r="R473" i="1"/>
  <c r="Q473" i="1"/>
  <c r="BE472" i="1"/>
  <c r="AG472" i="1"/>
  <c r="BD472" i="1"/>
  <c r="AD472" i="1"/>
  <c r="AI472" i="1"/>
  <c r="BC472" i="1"/>
  <c r="BB472" i="1"/>
  <c r="AM472" i="1"/>
  <c r="AE472" i="1"/>
  <c r="AH472" i="1"/>
  <c r="AJ472" i="1"/>
  <c r="AL472" i="1"/>
  <c r="AW472" i="1"/>
  <c r="AK472" i="1"/>
  <c r="AV472" i="1"/>
  <c r="AN472" i="1"/>
  <c r="AY472" i="1"/>
  <c r="AX472" i="1"/>
  <c r="AS472" i="1"/>
  <c r="AU472" i="1"/>
  <c r="AT472" i="1"/>
  <c r="AR472" i="1"/>
  <c r="AQ472" i="1"/>
  <c r="AP472" i="1"/>
  <c r="AF472" i="1"/>
  <c r="AB472" i="1"/>
  <c r="AA472" i="1"/>
  <c r="X472" i="1"/>
  <c r="W472" i="1"/>
  <c r="V472" i="1"/>
  <c r="U472" i="1"/>
  <c r="T472" i="1"/>
  <c r="S472" i="1"/>
  <c r="R472" i="1"/>
  <c r="Q472" i="1"/>
  <c r="BE471" i="1"/>
  <c r="AG471" i="1"/>
  <c r="BD471" i="1"/>
  <c r="AD471" i="1"/>
  <c r="AI471" i="1"/>
  <c r="BC471" i="1"/>
  <c r="BB471" i="1"/>
  <c r="AM471" i="1"/>
  <c r="AE471" i="1"/>
  <c r="AH471" i="1"/>
  <c r="AJ471" i="1"/>
  <c r="AL471" i="1"/>
  <c r="AW471" i="1"/>
  <c r="AK471" i="1"/>
  <c r="AV471" i="1"/>
  <c r="AN471" i="1"/>
  <c r="AY471" i="1"/>
  <c r="AX471" i="1"/>
  <c r="AS471" i="1"/>
  <c r="AU471" i="1"/>
  <c r="AT471" i="1"/>
  <c r="AR471" i="1"/>
  <c r="AQ471" i="1"/>
  <c r="AP471" i="1"/>
  <c r="AF471" i="1"/>
  <c r="AB471" i="1"/>
  <c r="AA471" i="1"/>
  <c r="X471" i="1"/>
  <c r="W471" i="1"/>
  <c r="V471" i="1"/>
  <c r="U471" i="1"/>
  <c r="T471" i="1"/>
  <c r="S471" i="1"/>
  <c r="R471" i="1"/>
  <c r="Q471" i="1"/>
  <c r="BE470" i="1"/>
  <c r="AG470" i="1"/>
  <c r="BD470" i="1"/>
  <c r="AD470" i="1"/>
  <c r="AI470" i="1"/>
  <c r="BC470" i="1"/>
  <c r="BB470" i="1"/>
  <c r="AM470" i="1"/>
  <c r="AE470" i="1"/>
  <c r="AH470" i="1"/>
  <c r="AJ470" i="1"/>
  <c r="AL470" i="1"/>
  <c r="AW470" i="1"/>
  <c r="AK470" i="1"/>
  <c r="AV470" i="1"/>
  <c r="AN470" i="1"/>
  <c r="AY470" i="1"/>
  <c r="AX470" i="1"/>
  <c r="AS470" i="1"/>
  <c r="AU470" i="1"/>
  <c r="AT470" i="1"/>
  <c r="AR470" i="1"/>
  <c r="AQ470" i="1"/>
  <c r="AP470" i="1"/>
  <c r="AF470" i="1"/>
  <c r="AB470" i="1"/>
  <c r="AA470" i="1"/>
  <c r="X470" i="1"/>
  <c r="W470" i="1"/>
  <c r="V470" i="1"/>
  <c r="U470" i="1"/>
  <c r="T470" i="1"/>
  <c r="S470" i="1"/>
  <c r="R470" i="1"/>
  <c r="Q470" i="1"/>
  <c r="BE469" i="1"/>
  <c r="AG469" i="1"/>
  <c r="BD469" i="1"/>
  <c r="AD469" i="1"/>
  <c r="AI469" i="1"/>
  <c r="BC469" i="1"/>
  <c r="BB469" i="1"/>
  <c r="AM469" i="1"/>
  <c r="AE469" i="1"/>
  <c r="AH469" i="1"/>
  <c r="AJ469" i="1"/>
  <c r="AL469" i="1"/>
  <c r="AW469" i="1"/>
  <c r="AK469" i="1"/>
  <c r="AV469" i="1"/>
  <c r="AN469" i="1"/>
  <c r="AY469" i="1"/>
  <c r="AX469" i="1"/>
  <c r="AS469" i="1"/>
  <c r="AU469" i="1"/>
  <c r="AT469" i="1"/>
  <c r="AR469" i="1"/>
  <c r="AQ469" i="1"/>
  <c r="AP469" i="1"/>
  <c r="AF469" i="1"/>
  <c r="AB469" i="1"/>
  <c r="AA469" i="1"/>
  <c r="X469" i="1"/>
  <c r="W469" i="1"/>
  <c r="V469" i="1"/>
  <c r="U469" i="1"/>
  <c r="T469" i="1"/>
  <c r="S469" i="1"/>
  <c r="R469" i="1"/>
  <c r="Q469" i="1"/>
  <c r="BE468" i="1"/>
  <c r="AG468" i="1"/>
  <c r="BD468" i="1"/>
  <c r="AD468" i="1"/>
  <c r="AI468" i="1"/>
  <c r="BC468" i="1"/>
  <c r="BB468" i="1"/>
  <c r="AM468" i="1"/>
  <c r="AE468" i="1"/>
  <c r="AH468" i="1"/>
  <c r="AJ468" i="1"/>
  <c r="AL468" i="1"/>
  <c r="AW468" i="1"/>
  <c r="AK468" i="1"/>
  <c r="AV468" i="1"/>
  <c r="AN468" i="1"/>
  <c r="AY468" i="1"/>
  <c r="AX468" i="1"/>
  <c r="AS468" i="1"/>
  <c r="AU468" i="1"/>
  <c r="AT468" i="1"/>
  <c r="AR468" i="1"/>
  <c r="AQ468" i="1"/>
  <c r="AP468" i="1"/>
  <c r="AF468" i="1"/>
  <c r="AB468" i="1"/>
  <c r="AA468" i="1"/>
  <c r="X468" i="1"/>
  <c r="W468" i="1"/>
  <c r="V468" i="1"/>
  <c r="U468" i="1"/>
  <c r="T468" i="1"/>
  <c r="S468" i="1"/>
  <c r="R468" i="1"/>
  <c r="Q468" i="1"/>
  <c r="BE467" i="1"/>
  <c r="AG467" i="1"/>
  <c r="BD467" i="1"/>
  <c r="AD467" i="1"/>
  <c r="AI467" i="1"/>
  <c r="BC467" i="1"/>
  <c r="BB467" i="1"/>
  <c r="AM467" i="1"/>
  <c r="AE467" i="1"/>
  <c r="AH467" i="1"/>
  <c r="AJ467" i="1"/>
  <c r="AL467" i="1"/>
  <c r="AW467" i="1"/>
  <c r="AK467" i="1"/>
  <c r="AV467" i="1"/>
  <c r="AN467" i="1"/>
  <c r="AY467" i="1"/>
  <c r="AX467" i="1"/>
  <c r="AS467" i="1"/>
  <c r="AU467" i="1"/>
  <c r="AT467" i="1"/>
  <c r="AR467" i="1"/>
  <c r="AQ467" i="1"/>
  <c r="AP467" i="1"/>
  <c r="AF467" i="1"/>
  <c r="AB467" i="1"/>
  <c r="AA467" i="1"/>
  <c r="X467" i="1"/>
  <c r="W467" i="1"/>
  <c r="V467" i="1"/>
  <c r="U467" i="1"/>
  <c r="T467" i="1"/>
  <c r="S467" i="1"/>
  <c r="R467" i="1"/>
  <c r="Q467" i="1"/>
  <c r="BE466" i="1"/>
  <c r="AG466" i="1"/>
  <c r="BD466" i="1"/>
  <c r="AD466" i="1"/>
  <c r="AI466" i="1"/>
  <c r="BC466" i="1"/>
  <c r="BB466" i="1"/>
  <c r="AM466" i="1"/>
  <c r="AE466" i="1"/>
  <c r="AH466" i="1"/>
  <c r="AJ466" i="1"/>
  <c r="AL466" i="1"/>
  <c r="AW466" i="1"/>
  <c r="AK466" i="1"/>
  <c r="AV466" i="1"/>
  <c r="AN466" i="1"/>
  <c r="AY466" i="1"/>
  <c r="AX466" i="1"/>
  <c r="AS466" i="1"/>
  <c r="AU466" i="1"/>
  <c r="AT466" i="1"/>
  <c r="AR466" i="1"/>
  <c r="AQ466" i="1"/>
  <c r="AP466" i="1"/>
  <c r="AF466" i="1"/>
  <c r="AB466" i="1"/>
  <c r="AA466" i="1"/>
  <c r="X466" i="1"/>
  <c r="W466" i="1"/>
  <c r="V466" i="1"/>
  <c r="U466" i="1"/>
  <c r="T466" i="1"/>
  <c r="S466" i="1"/>
  <c r="R466" i="1"/>
  <c r="Q466" i="1"/>
  <c r="BE465" i="1"/>
  <c r="AG465" i="1"/>
  <c r="BD465" i="1"/>
  <c r="AD465" i="1"/>
  <c r="AI465" i="1"/>
  <c r="BC465" i="1"/>
  <c r="BB465" i="1"/>
  <c r="AM465" i="1"/>
  <c r="AE465" i="1"/>
  <c r="AH465" i="1"/>
  <c r="AJ465" i="1"/>
  <c r="AL465" i="1"/>
  <c r="AW465" i="1"/>
  <c r="AK465" i="1"/>
  <c r="AV465" i="1"/>
  <c r="AN465" i="1"/>
  <c r="AY465" i="1"/>
  <c r="AX465" i="1"/>
  <c r="AS465" i="1"/>
  <c r="AU465" i="1"/>
  <c r="AT465" i="1"/>
  <c r="AR465" i="1"/>
  <c r="AQ465" i="1"/>
  <c r="AP465" i="1"/>
  <c r="AF465" i="1"/>
  <c r="AB465" i="1"/>
  <c r="AA465" i="1"/>
  <c r="X465" i="1"/>
  <c r="W465" i="1"/>
  <c r="V465" i="1"/>
  <c r="U465" i="1"/>
  <c r="T465" i="1"/>
  <c r="S465" i="1"/>
  <c r="R465" i="1"/>
  <c r="Q465" i="1"/>
  <c r="BE464" i="1"/>
  <c r="AG464" i="1"/>
  <c r="BD464" i="1"/>
  <c r="AD464" i="1"/>
  <c r="AI464" i="1"/>
  <c r="BC464" i="1"/>
  <c r="BB464" i="1"/>
  <c r="AM464" i="1"/>
  <c r="AE464" i="1"/>
  <c r="AH464" i="1"/>
  <c r="AJ464" i="1"/>
  <c r="AL464" i="1"/>
  <c r="AW464" i="1"/>
  <c r="AK464" i="1"/>
  <c r="AV464" i="1"/>
  <c r="AN464" i="1"/>
  <c r="AY464" i="1"/>
  <c r="AX464" i="1"/>
  <c r="AS464" i="1"/>
  <c r="AU464" i="1"/>
  <c r="AT464" i="1"/>
  <c r="AR464" i="1"/>
  <c r="AQ464" i="1"/>
  <c r="AP464" i="1"/>
  <c r="AF464" i="1"/>
  <c r="AB464" i="1"/>
  <c r="AA464" i="1"/>
  <c r="X464" i="1"/>
  <c r="W464" i="1"/>
  <c r="V464" i="1"/>
  <c r="U464" i="1"/>
  <c r="T464" i="1"/>
  <c r="S464" i="1"/>
  <c r="R464" i="1"/>
  <c r="Q464" i="1"/>
  <c r="BE463" i="1"/>
  <c r="AG463" i="1"/>
  <c r="BD463" i="1"/>
  <c r="AD463" i="1"/>
  <c r="AI463" i="1"/>
  <c r="BC463" i="1"/>
  <c r="BB463" i="1"/>
  <c r="AM463" i="1"/>
  <c r="AE463" i="1"/>
  <c r="AH463" i="1"/>
  <c r="AJ463" i="1"/>
  <c r="AL463" i="1"/>
  <c r="AW463" i="1"/>
  <c r="AK463" i="1"/>
  <c r="AV463" i="1"/>
  <c r="AN463" i="1"/>
  <c r="AY463" i="1"/>
  <c r="AX463" i="1"/>
  <c r="AS463" i="1"/>
  <c r="AU463" i="1"/>
  <c r="AT463" i="1"/>
  <c r="AR463" i="1"/>
  <c r="AQ463" i="1"/>
  <c r="AP463" i="1"/>
  <c r="AF463" i="1"/>
  <c r="AB463" i="1"/>
  <c r="AA463" i="1"/>
  <c r="X463" i="1"/>
  <c r="W463" i="1"/>
  <c r="V463" i="1"/>
  <c r="U463" i="1"/>
  <c r="T463" i="1"/>
  <c r="S463" i="1"/>
  <c r="R463" i="1"/>
  <c r="Q463" i="1"/>
  <c r="BE462" i="1"/>
  <c r="AG462" i="1"/>
  <c r="BD462" i="1"/>
  <c r="AD462" i="1"/>
  <c r="AI462" i="1"/>
  <c r="BC462" i="1"/>
  <c r="BB462" i="1"/>
  <c r="AM462" i="1"/>
  <c r="AE462" i="1"/>
  <c r="AH462" i="1"/>
  <c r="AJ462" i="1"/>
  <c r="AL462" i="1"/>
  <c r="AW462" i="1"/>
  <c r="AK462" i="1"/>
  <c r="AV462" i="1"/>
  <c r="AN462" i="1"/>
  <c r="AY462" i="1"/>
  <c r="AX462" i="1"/>
  <c r="AS462" i="1"/>
  <c r="AU462" i="1"/>
  <c r="AT462" i="1"/>
  <c r="AR462" i="1"/>
  <c r="AQ462" i="1"/>
  <c r="AP462" i="1"/>
  <c r="AF462" i="1"/>
  <c r="AB462" i="1"/>
  <c r="AA462" i="1"/>
  <c r="X462" i="1"/>
  <c r="W462" i="1"/>
  <c r="V462" i="1"/>
  <c r="U462" i="1"/>
  <c r="T462" i="1"/>
  <c r="S462" i="1"/>
  <c r="R462" i="1"/>
  <c r="Q462" i="1"/>
  <c r="BE461" i="1"/>
  <c r="AG461" i="1"/>
  <c r="BD461" i="1"/>
  <c r="AD461" i="1"/>
  <c r="AI461" i="1"/>
  <c r="BC461" i="1"/>
  <c r="BB461" i="1"/>
  <c r="AM461" i="1"/>
  <c r="AE461" i="1"/>
  <c r="AH461" i="1"/>
  <c r="AJ461" i="1"/>
  <c r="AL461" i="1"/>
  <c r="AW461" i="1"/>
  <c r="AK461" i="1"/>
  <c r="AV461" i="1"/>
  <c r="AN461" i="1"/>
  <c r="AY461" i="1"/>
  <c r="AX461" i="1"/>
  <c r="AS461" i="1"/>
  <c r="AU461" i="1"/>
  <c r="AT461" i="1"/>
  <c r="AR461" i="1"/>
  <c r="AQ461" i="1"/>
  <c r="AP461" i="1"/>
  <c r="AF461" i="1"/>
  <c r="AB461" i="1"/>
  <c r="AA461" i="1"/>
  <c r="X461" i="1"/>
  <c r="W461" i="1"/>
  <c r="V461" i="1"/>
  <c r="U461" i="1"/>
  <c r="T461" i="1"/>
  <c r="S461" i="1"/>
  <c r="R461" i="1"/>
  <c r="Q461" i="1"/>
  <c r="BE460" i="1"/>
  <c r="AG460" i="1"/>
  <c r="BD460" i="1"/>
  <c r="AD460" i="1"/>
  <c r="AI460" i="1"/>
  <c r="BC460" i="1"/>
  <c r="BB460" i="1"/>
  <c r="AM460" i="1"/>
  <c r="AE460" i="1"/>
  <c r="AH460" i="1"/>
  <c r="AJ460" i="1"/>
  <c r="AL460" i="1"/>
  <c r="AW460" i="1"/>
  <c r="AK460" i="1"/>
  <c r="AV460" i="1"/>
  <c r="AN460" i="1"/>
  <c r="AY460" i="1"/>
  <c r="AX460" i="1"/>
  <c r="AS460" i="1"/>
  <c r="AU460" i="1"/>
  <c r="AT460" i="1"/>
  <c r="AR460" i="1"/>
  <c r="AQ460" i="1"/>
  <c r="AP460" i="1"/>
  <c r="AF460" i="1"/>
  <c r="AB460" i="1"/>
  <c r="AA460" i="1"/>
  <c r="X460" i="1"/>
  <c r="W460" i="1"/>
  <c r="V460" i="1"/>
  <c r="U460" i="1"/>
  <c r="T460" i="1"/>
  <c r="S460" i="1"/>
  <c r="R460" i="1"/>
  <c r="Q460" i="1"/>
  <c r="BE459" i="1"/>
  <c r="AG459" i="1"/>
  <c r="BD459" i="1"/>
  <c r="AD459" i="1"/>
  <c r="AI459" i="1"/>
  <c r="BC459" i="1"/>
  <c r="BB459" i="1"/>
  <c r="AM459" i="1"/>
  <c r="AE459" i="1"/>
  <c r="AH459" i="1"/>
  <c r="AJ459" i="1"/>
  <c r="AL459" i="1"/>
  <c r="AW459" i="1"/>
  <c r="AK459" i="1"/>
  <c r="AV459" i="1"/>
  <c r="AN459" i="1"/>
  <c r="AY459" i="1"/>
  <c r="AX459" i="1"/>
  <c r="AS459" i="1"/>
  <c r="AU459" i="1"/>
  <c r="AT459" i="1"/>
  <c r="AR459" i="1"/>
  <c r="AQ459" i="1"/>
  <c r="AP459" i="1"/>
  <c r="AF459" i="1"/>
  <c r="AB459" i="1"/>
  <c r="AA459" i="1"/>
  <c r="X459" i="1"/>
  <c r="W459" i="1"/>
  <c r="V459" i="1"/>
  <c r="U459" i="1"/>
  <c r="T459" i="1"/>
  <c r="S459" i="1"/>
  <c r="R459" i="1"/>
  <c r="Q459" i="1"/>
  <c r="BE458" i="1"/>
  <c r="AG458" i="1"/>
  <c r="BD458" i="1"/>
  <c r="AD458" i="1"/>
  <c r="AI458" i="1"/>
  <c r="BC458" i="1"/>
  <c r="BB458" i="1"/>
  <c r="AM458" i="1"/>
  <c r="AE458" i="1"/>
  <c r="AH458" i="1"/>
  <c r="AJ458" i="1"/>
  <c r="AL458" i="1"/>
  <c r="AW458" i="1"/>
  <c r="AK458" i="1"/>
  <c r="AV458" i="1"/>
  <c r="AN458" i="1"/>
  <c r="AY458" i="1"/>
  <c r="AX458" i="1"/>
  <c r="AS458" i="1"/>
  <c r="AU458" i="1"/>
  <c r="AT458" i="1"/>
  <c r="AR458" i="1"/>
  <c r="AQ458" i="1"/>
  <c r="AP458" i="1"/>
  <c r="AF458" i="1"/>
  <c r="AB458" i="1"/>
  <c r="AA458" i="1"/>
  <c r="X458" i="1"/>
  <c r="W458" i="1"/>
  <c r="V458" i="1"/>
  <c r="U458" i="1"/>
  <c r="T458" i="1"/>
  <c r="S458" i="1"/>
  <c r="R458" i="1"/>
  <c r="Q458" i="1"/>
  <c r="BE457" i="1"/>
  <c r="AG457" i="1"/>
  <c r="BD457" i="1"/>
  <c r="AD457" i="1"/>
  <c r="AI457" i="1"/>
  <c r="BC457" i="1"/>
  <c r="BB457" i="1"/>
  <c r="AM457" i="1"/>
  <c r="AE457" i="1"/>
  <c r="AH457" i="1"/>
  <c r="AJ457" i="1"/>
  <c r="AL457" i="1"/>
  <c r="AW457" i="1"/>
  <c r="AK457" i="1"/>
  <c r="AV457" i="1"/>
  <c r="AN457" i="1"/>
  <c r="AY457" i="1"/>
  <c r="AX457" i="1"/>
  <c r="AS457" i="1"/>
  <c r="AU457" i="1"/>
  <c r="AT457" i="1"/>
  <c r="AR457" i="1"/>
  <c r="AQ457" i="1"/>
  <c r="AP457" i="1"/>
  <c r="AF457" i="1"/>
  <c r="AB457" i="1"/>
  <c r="AA457" i="1"/>
  <c r="X457" i="1"/>
  <c r="W457" i="1"/>
  <c r="V457" i="1"/>
  <c r="U457" i="1"/>
  <c r="T457" i="1"/>
  <c r="S457" i="1"/>
  <c r="R457" i="1"/>
  <c r="Q457" i="1"/>
  <c r="BE456" i="1"/>
  <c r="AG456" i="1"/>
  <c r="BD456" i="1"/>
  <c r="AD456" i="1"/>
  <c r="AI456" i="1"/>
  <c r="BC456" i="1"/>
  <c r="BB456" i="1"/>
  <c r="AM456" i="1"/>
  <c r="AE456" i="1"/>
  <c r="AH456" i="1"/>
  <c r="AJ456" i="1"/>
  <c r="AL456" i="1"/>
  <c r="AW456" i="1"/>
  <c r="AK456" i="1"/>
  <c r="AV456" i="1"/>
  <c r="AN456" i="1"/>
  <c r="AY456" i="1"/>
  <c r="AX456" i="1"/>
  <c r="AS456" i="1"/>
  <c r="AU456" i="1"/>
  <c r="AT456" i="1"/>
  <c r="AR456" i="1"/>
  <c r="AQ456" i="1"/>
  <c r="AP456" i="1"/>
  <c r="AF456" i="1"/>
  <c r="AB456" i="1"/>
  <c r="AA456" i="1"/>
  <c r="X456" i="1"/>
  <c r="W456" i="1"/>
  <c r="V456" i="1"/>
  <c r="U456" i="1"/>
  <c r="T456" i="1"/>
  <c r="S456" i="1"/>
  <c r="R456" i="1"/>
  <c r="Q456" i="1"/>
  <c r="BE455" i="1"/>
  <c r="AG455" i="1"/>
  <c r="BD455" i="1"/>
  <c r="AD455" i="1"/>
  <c r="AI455" i="1"/>
  <c r="BC455" i="1"/>
  <c r="BB455" i="1"/>
  <c r="AM455" i="1"/>
  <c r="AE455" i="1"/>
  <c r="AH455" i="1"/>
  <c r="AJ455" i="1"/>
  <c r="AL455" i="1"/>
  <c r="AW455" i="1"/>
  <c r="AK455" i="1"/>
  <c r="AV455" i="1"/>
  <c r="AN455" i="1"/>
  <c r="AY455" i="1"/>
  <c r="AX455" i="1"/>
  <c r="AS455" i="1"/>
  <c r="AU455" i="1"/>
  <c r="AT455" i="1"/>
  <c r="AR455" i="1"/>
  <c r="AQ455" i="1"/>
  <c r="AP455" i="1"/>
  <c r="AF455" i="1"/>
  <c r="AB455" i="1"/>
  <c r="AA455" i="1"/>
  <c r="X455" i="1"/>
  <c r="W455" i="1"/>
  <c r="V455" i="1"/>
  <c r="U455" i="1"/>
  <c r="T455" i="1"/>
  <c r="S455" i="1"/>
  <c r="R455" i="1"/>
  <c r="Q455" i="1"/>
  <c r="BE454" i="1"/>
  <c r="AG454" i="1"/>
  <c r="BD454" i="1"/>
  <c r="AD454" i="1"/>
  <c r="AI454" i="1"/>
  <c r="BC454" i="1"/>
  <c r="BB454" i="1"/>
  <c r="AM454" i="1"/>
  <c r="AE454" i="1"/>
  <c r="AH454" i="1"/>
  <c r="AJ454" i="1"/>
  <c r="AL454" i="1"/>
  <c r="AW454" i="1"/>
  <c r="AK454" i="1"/>
  <c r="AV454" i="1"/>
  <c r="AN454" i="1"/>
  <c r="AY454" i="1"/>
  <c r="AX454" i="1"/>
  <c r="AS454" i="1"/>
  <c r="AU454" i="1"/>
  <c r="AT454" i="1"/>
  <c r="AR454" i="1"/>
  <c r="AQ454" i="1"/>
  <c r="AP454" i="1"/>
  <c r="AF454" i="1"/>
  <c r="AB454" i="1"/>
  <c r="AA454" i="1"/>
  <c r="X454" i="1"/>
  <c r="W454" i="1"/>
  <c r="V454" i="1"/>
  <c r="U454" i="1"/>
  <c r="T454" i="1"/>
  <c r="S454" i="1"/>
  <c r="R454" i="1"/>
  <c r="Q454" i="1"/>
  <c r="BE453" i="1"/>
  <c r="AG453" i="1"/>
  <c r="BD453" i="1"/>
  <c r="AD453" i="1"/>
  <c r="AI453" i="1"/>
  <c r="BC453" i="1"/>
  <c r="BB453" i="1"/>
  <c r="AM453" i="1"/>
  <c r="AE453" i="1"/>
  <c r="AH453" i="1"/>
  <c r="AJ453" i="1"/>
  <c r="AL453" i="1"/>
  <c r="AW453" i="1"/>
  <c r="AK453" i="1"/>
  <c r="AV453" i="1"/>
  <c r="AN453" i="1"/>
  <c r="AY453" i="1"/>
  <c r="AX453" i="1"/>
  <c r="AS453" i="1"/>
  <c r="AU453" i="1"/>
  <c r="AT453" i="1"/>
  <c r="AR453" i="1"/>
  <c r="AQ453" i="1"/>
  <c r="AP453" i="1"/>
  <c r="AF453" i="1"/>
  <c r="AB453" i="1"/>
  <c r="AA453" i="1"/>
  <c r="X453" i="1"/>
  <c r="W453" i="1"/>
  <c r="V453" i="1"/>
  <c r="U453" i="1"/>
  <c r="T453" i="1"/>
  <c r="S453" i="1"/>
  <c r="R453" i="1"/>
  <c r="Q453" i="1"/>
  <c r="BE452" i="1"/>
  <c r="AG452" i="1"/>
  <c r="BD452" i="1"/>
  <c r="AD452" i="1"/>
  <c r="AI452" i="1"/>
  <c r="BC452" i="1"/>
  <c r="BB452" i="1"/>
  <c r="AM452" i="1"/>
  <c r="AE452" i="1"/>
  <c r="AH452" i="1"/>
  <c r="AJ452" i="1"/>
  <c r="AL452" i="1"/>
  <c r="AW452" i="1"/>
  <c r="AK452" i="1"/>
  <c r="AV452" i="1"/>
  <c r="AN452" i="1"/>
  <c r="AY452" i="1"/>
  <c r="AX452" i="1"/>
  <c r="AS452" i="1"/>
  <c r="AU452" i="1"/>
  <c r="AT452" i="1"/>
  <c r="AR452" i="1"/>
  <c r="AQ452" i="1"/>
  <c r="AP452" i="1"/>
  <c r="AF452" i="1"/>
  <c r="AB452" i="1"/>
  <c r="AA452" i="1"/>
  <c r="X452" i="1"/>
  <c r="W452" i="1"/>
  <c r="V452" i="1"/>
  <c r="U452" i="1"/>
  <c r="T452" i="1"/>
  <c r="S452" i="1"/>
  <c r="R452" i="1"/>
  <c r="Q452" i="1"/>
  <c r="BE451" i="1"/>
  <c r="AG451" i="1"/>
  <c r="BD451" i="1"/>
  <c r="AD451" i="1"/>
  <c r="AI451" i="1"/>
  <c r="BC451" i="1"/>
  <c r="BB451" i="1"/>
  <c r="AM451" i="1"/>
  <c r="AE451" i="1"/>
  <c r="AH451" i="1"/>
  <c r="AJ451" i="1"/>
  <c r="AL451" i="1"/>
  <c r="AW451" i="1"/>
  <c r="AK451" i="1"/>
  <c r="AV451" i="1"/>
  <c r="AN451" i="1"/>
  <c r="AY451" i="1"/>
  <c r="AX451" i="1"/>
  <c r="AS451" i="1"/>
  <c r="AU451" i="1"/>
  <c r="AT451" i="1"/>
  <c r="AR451" i="1"/>
  <c r="AQ451" i="1"/>
  <c r="AP451" i="1"/>
  <c r="AF451" i="1"/>
  <c r="AB451" i="1"/>
  <c r="AA451" i="1"/>
  <c r="X451" i="1"/>
  <c r="W451" i="1"/>
  <c r="V451" i="1"/>
  <c r="U451" i="1"/>
  <c r="T451" i="1"/>
  <c r="S451" i="1"/>
  <c r="R451" i="1"/>
  <c r="Q451" i="1"/>
  <c r="BE450" i="1"/>
  <c r="AG450" i="1"/>
  <c r="BD450" i="1"/>
  <c r="AD450" i="1"/>
  <c r="AI450" i="1"/>
  <c r="BC450" i="1"/>
  <c r="BB450" i="1"/>
  <c r="AM450" i="1"/>
  <c r="AE450" i="1"/>
  <c r="AH450" i="1"/>
  <c r="AJ450" i="1"/>
  <c r="AL450" i="1"/>
  <c r="AW450" i="1"/>
  <c r="AK450" i="1"/>
  <c r="AV450" i="1"/>
  <c r="AN450" i="1"/>
  <c r="AY450" i="1"/>
  <c r="AX450" i="1"/>
  <c r="AS450" i="1"/>
  <c r="AU450" i="1"/>
  <c r="AT450" i="1"/>
  <c r="AR450" i="1"/>
  <c r="AQ450" i="1"/>
  <c r="AP450" i="1"/>
  <c r="AF450" i="1"/>
  <c r="AB450" i="1"/>
  <c r="AA450" i="1"/>
  <c r="X450" i="1"/>
  <c r="W450" i="1"/>
  <c r="V450" i="1"/>
  <c r="U450" i="1"/>
  <c r="T450" i="1"/>
  <c r="S450" i="1"/>
  <c r="R450" i="1"/>
  <c r="Q450" i="1"/>
  <c r="BE449" i="1"/>
  <c r="AG449" i="1"/>
  <c r="BD449" i="1"/>
  <c r="AD449" i="1"/>
  <c r="AI449" i="1"/>
  <c r="BC449" i="1"/>
  <c r="BB449" i="1"/>
  <c r="AM449" i="1"/>
  <c r="AE449" i="1"/>
  <c r="AH449" i="1"/>
  <c r="AJ449" i="1"/>
  <c r="AL449" i="1"/>
  <c r="AW449" i="1"/>
  <c r="AK449" i="1"/>
  <c r="AV449" i="1"/>
  <c r="AN449" i="1"/>
  <c r="AY449" i="1"/>
  <c r="AX449" i="1"/>
  <c r="AS449" i="1"/>
  <c r="AU449" i="1"/>
  <c r="AT449" i="1"/>
  <c r="AR449" i="1"/>
  <c r="AQ449" i="1"/>
  <c r="AP449" i="1"/>
  <c r="AF449" i="1"/>
  <c r="AB449" i="1"/>
  <c r="AA449" i="1"/>
  <c r="X449" i="1"/>
  <c r="W449" i="1"/>
  <c r="V449" i="1"/>
  <c r="U449" i="1"/>
  <c r="T449" i="1"/>
  <c r="S449" i="1"/>
  <c r="R449" i="1"/>
  <c r="Q449" i="1"/>
  <c r="BE448" i="1"/>
  <c r="AG448" i="1"/>
  <c r="BD448" i="1"/>
  <c r="AD448" i="1"/>
  <c r="AI448" i="1"/>
  <c r="BC448" i="1"/>
  <c r="BB448" i="1"/>
  <c r="AM448" i="1"/>
  <c r="AE448" i="1"/>
  <c r="AH448" i="1"/>
  <c r="AJ448" i="1"/>
  <c r="AL448" i="1"/>
  <c r="AW448" i="1"/>
  <c r="AK448" i="1"/>
  <c r="AV448" i="1"/>
  <c r="AN448" i="1"/>
  <c r="AY448" i="1"/>
  <c r="AX448" i="1"/>
  <c r="AS448" i="1"/>
  <c r="AU448" i="1"/>
  <c r="AT448" i="1"/>
  <c r="AR448" i="1"/>
  <c r="AQ448" i="1"/>
  <c r="AP448" i="1"/>
  <c r="AF448" i="1"/>
  <c r="AB448" i="1"/>
  <c r="AA448" i="1"/>
  <c r="X448" i="1"/>
  <c r="W448" i="1"/>
  <c r="V448" i="1"/>
  <c r="U448" i="1"/>
  <c r="T448" i="1"/>
  <c r="S448" i="1"/>
  <c r="R448" i="1"/>
  <c r="Q448" i="1"/>
  <c r="BE447" i="1"/>
  <c r="AG447" i="1"/>
  <c r="BD447" i="1"/>
  <c r="AD447" i="1"/>
  <c r="AI447" i="1"/>
  <c r="BC447" i="1"/>
  <c r="BB447" i="1"/>
  <c r="AM447" i="1"/>
  <c r="AE447" i="1"/>
  <c r="AH447" i="1"/>
  <c r="AJ447" i="1"/>
  <c r="AL447" i="1"/>
  <c r="AW447" i="1"/>
  <c r="AK447" i="1"/>
  <c r="AV447" i="1"/>
  <c r="AN447" i="1"/>
  <c r="AY447" i="1"/>
  <c r="AX447" i="1"/>
  <c r="AS447" i="1"/>
  <c r="AU447" i="1"/>
  <c r="AT447" i="1"/>
  <c r="AR447" i="1"/>
  <c r="AQ447" i="1"/>
  <c r="AP447" i="1"/>
  <c r="AF447" i="1"/>
  <c r="AB447" i="1"/>
  <c r="AA447" i="1"/>
  <c r="X447" i="1"/>
  <c r="W447" i="1"/>
  <c r="V447" i="1"/>
  <c r="U447" i="1"/>
  <c r="T447" i="1"/>
  <c r="S447" i="1"/>
  <c r="R447" i="1"/>
  <c r="Q447" i="1"/>
  <c r="BE446" i="1"/>
  <c r="AG446" i="1"/>
  <c r="BD446" i="1"/>
  <c r="AD446" i="1"/>
  <c r="AI446" i="1"/>
  <c r="BC446" i="1"/>
  <c r="BB446" i="1"/>
  <c r="AM446" i="1"/>
  <c r="AE446" i="1"/>
  <c r="AH446" i="1"/>
  <c r="AJ446" i="1"/>
  <c r="AL446" i="1"/>
  <c r="AW446" i="1"/>
  <c r="AK446" i="1"/>
  <c r="AV446" i="1"/>
  <c r="AN446" i="1"/>
  <c r="AY446" i="1"/>
  <c r="AX446" i="1"/>
  <c r="AS446" i="1"/>
  <c r="AU446" i="1"/>
  <c r="AT446" i="1"/>
  <c r="AR446" i="1"/>
  <c r="AQ446" i="1"/>
  <c r="AP446" i="1"/>
  <c r="AF446" i="1"/>
  <c r="AB446" i="1"/>
  <c r="AA446" i="1"/>
  <c r="X446" i="1"/>
  <c r="W446" i="1"/>
  <c r="V446" i="1"/>
  <c r="U446" i="1"/>
  <c r="T446" i="1"/>
  <c r="S446" i="1"/>
  <c r="R446" i="1"/>
  <c r="Q446" i="1"/>
  <c r="BE445" i="1"/>
  <c r="AG445" i="1"/>
  <c r="BD445" i="1"/>
  <c r="AD445" i="1"/>
  <c r="AI445" i="1"/>
  <c r="BC445" i="1"/>
  <c r="BB445" i="1"/>
  <c r="AM445" i="1"/>
  <c r="AE445" i="1"/>
  <c r="AH445" i="1"/>
  <c r="AJ445" i="1"/>
  <c r="AL445" i="1"/>
  <c r="AW445" i="1"/>
  <c r="AK445" i="1"/>
  <c r="AV445" i="1"/>
  <c r="AN445" i="1"/>
  <c r="AY445" i="1"/>
  <c r="AX445" i="1"/>
  <c r="AS445" i="1"/>
  <c r="AU445" i="1"/>
  <c r="AT445" i="1"/>
  <c r="AR445" i="1"/>
  <c r="AQ445" i="1"/>
  <c r="AP445" i="1"/>
  <c r="AF445" i="1"/>
  <c r="AB445" i="1"/>
  <c r="AA445" i="1"/>
  <c r="X445" i="1"/>
  <c r="W445" i="1"/>
  <c r="V445" i="1"/>
  <c r="U445" i="1"/>
  <c r="T445" i="1"/>
  <c r="S445" i="1"/>
  <c r="R445" i="1"/>
  <c r="Q445" i="1"/>
  <c r="BE444" i="1"/>
  <c r="AG444" i="1"/>
  <c r="BD444" i="1"/>
  <c r="AD444" i="1"/>
  <c r="AI444" i="1"/>
  <c r="BC444" i="1"/>
  <c r="BB444" i="1"/>
  <c r="AM444" i="1"/>
  <c r="AE444" i="1"/>
  <c r="AH444" i="1"/>
  <c r="AJ444" i="1"/>
  <c r="AL444" i="1"/>
  <c r="AW444" i="1"/>
  <c r="AK444" i="1"/>
  <c r="AV444" i="1"/>
  <c r="AN444" i="1"/>
  <c r="AY444" i="1"/>
  <c r="AX444" i="1"/>
  <c r="AS444" i="1"/>
  <c r="AU444" i="1"/>
  <c r="AT444" i="1"/>
  <c r="AR444" i="1"/>
  <c r="AQ444" i="1"/>
  <c r="AP444" i="1"/>
  <c r="AF444" i="1"/>
  <c r="AB444" i="1"/>
  <c r="AA444" i="1"/>
  <c r="X444" i="1"/>
  <c r="W444" i="1"/>
  <c r="V444" i="1"/>
  <c r="U444" i="1"/>
  <c r="T444" i="1"/>
  <c r="S444" i="1"/>
  <c r="R444" i="1"/>
  <c r="Q444" i="1"/>
  <c r="BE443" i="1"/>
  <c r="AG443" i="1"/>
  <c r="BD443" i="1"/>
  <c r="AD443" i="1"/>
  <c r="AI443" i="1"/>
  <c r="BC443" i="1"/>
  <c r="BB443" i="1"/>
  <c r="AM443" i="1"/>
  <c r="AE443" i="1"/>
  <c r="AH443" i="1"/>
  <c r="AJ443" i="1"/>
  <c r="AL443" i="1"/>
  <c r="AW443" i="1"/>
  <c r="AK443" i="1"/>
  <c r="AV443" i="1"/>
  <c r="AN443" i="1"/>
  <c r="AY443" i="1"/>
  <c r="AX443" i="1"/>
  <c r="AS443" i="1"/>
  <c r="AU443" i="1"/>
  <c r="AT443" i="1"/>
  <c r="AR443" i="1"/>
  <c r="AQ443" i="1"/>
  <c r="AP443" i="1"/>
  <c r="AF443" i="1"/>
  <c r="AB443" i="1"/>
  <c r="AA443" i="1"/>
  <c r="X443" i="1"/>
  <c r="W443" i="1"/>
  <c r="V443" i="1"/>
  <c r="U443" i="1"/>
  <c r="T443" i="1"/>
  <c r="S443" i="1"/>
  <c r="R443" i="1"/>
  <c r="Q443" i="1"/>
  <c r="BE442" i="1"/>
  <c r="AG442" i="1"/>
  <c r="BD442" i="1"/>
  <c r="AD442" i="1"/>
  <c r="AI442" i="1"/>
  <c r="BC442" i="1"/>
  <c r="BB442" i="1"/>
  <c r="AM442" i="1"/>
  <c r="AE442" i="1"/>
  <c r="AH442" i="1"/>
  <c r="AJ442" i="1"/>
  <c r="AL442" i="1"/>
  <c r="AW442" i="1"/>
  <c r="AK442" i="1"/>
  <c r="AV442" i="1"/>
  <c r="AN442" i="1"/>
  <c r="AY442" i="1"/>
  <c r="AX442" i="1"/>
  <c r="AS442" i="1"/>
  <c r="AU442" i="1"/>
  <c r="AT442" i="1"/>
  <c r="AR442" i="1"/>
  <c r="AQ442" i="1"/>
  <c r="AP442" i="1"/>
  <c r="AF442" i="1"/>
  <c r="AB442" i="1"/>
  <c r="AA442" i="1"/>
  <c r="X442" i="1"/>
  <c r="W442" i="1"/>
  <c r="V442" i="1"/>
  <c r="U442" i="1"/>
  <c r="T442" i="1"/>
  <c r="S442" i="1"/>
  <c r="R442" i="1"/>
  <c r="Q442" i="1"/>
  <c r="BE441" i="1"/>
  <c r="AG441" i="1"/>
  <c r="BD441" i="1"/>
  <c r="AD441" i="1"/>
  <c r="AI441" i="1"/>
  <c r="BC441" i="1"/>
  <c r="BB441" i="1"/>
  <c r="AM441" i="1"/>
  <c r="AE441" i="1"/>
  <c r="AH441" i="1"/>
  <c r="AJ441" i="1"/>
  <c r="AL441" i="1"/>
  <c r="AW441" i="1"/>
  <c r="AK441" i="1"/>
  <c r="AV441" i="1"/>
  <c r="AN441" i="1"/>
  <c r="AY441" i="1"/>
  <c r="AX441" i="1"/>
  <c r="AS441" i="1"/>
  <c r="AU441" i="1"/>
  <c r="AT441" i="1"/>
  <c r="AR441" i="1"/>
  <c r="AQ441" i="1"/>
  <c r="AP441" i="1"/>
  <c r="AF441" i="1"/>
  <c r="AB441" i="1"/>
  <c r="AA441" i="1"/>
  <c r="X441" i="1"/>
  <c r="W441" i="1"/>
  <c r="V441" i="1"/>
  <c r="U441" i="1"/>
  <c r="T441" i="1"/>
  <c r="S441" i="1"/>
  <c r="R441" i="1"/>
  <c r="Q441" i="1"/>
  <c r="BE440" i="1"/>
  <c r="AG440" i="1"/>
  <c r="BD440" i="1"/>
  <c r="AD440" i="1"/>
  <c r="AI440" i="1"/>
  <c r="BC440" i="1"/>
  <c r="BB440" i="1"/>
  <c r="AM440" i="1"/>
  <c r="AE440" i="1"/>
  <c r="AH440" i="1"/>
  <c r="AJ440" i="1"/>
  <c r="AL440" i="1"/>
  <c r="AW440" i="1"/>
  <c r="AK440" i="1"/>
  <c r="AV440" i="1"/>
  <c r="AN440" i="1"/>
  <c r="AY440" i="1"/>
  <c r="AX440" i="1"/>
  <c r="AS440" i="1"/>
  <c r="AU440" i="1"/>
  <c r="AT440" i="1"/>
  <c r="AR440" i="1"/>
  <c r="AQ440" i="1"/>
  <c r="AP440" i="1"/>
  <c r="AF440" i="1"/>
  <c r="AB440" i="1"/>
  <c r="AA440" i="1"/>
  <c r="X440" i="1"/>
  <c r="W440" i="1"/>
  <c r="V440" i="1"/>
  <c r="U440" i="1"/>
  <c r="T440" i="1"/>
  <c r="S440" i="1"/>
  <c r="R440" i="1"/>
  <c r="Q440" i="1"/>
  <c r="BE439" i="1"/>
  <c r="AG439" i="1"/>
  <c r="BD439" i="1"/>
  <c r="AD439" i="1"/>
  <c r="AI439" i="1"/>
  <c r="BC439" i="1"/>
  <c r="BB439" i="1"/>
  <c r="AM439" i="1"/>
  <c r="AE439" i="1"/>
  <c r="AH439" i="1"/>
  <c r="AJ439" i="1"/>
  <c r="AL439" i="1"/>
  <c r="AW439" i="1"/>
  <c r="AK439" i="1"/>
  <c r="AV439" i="1"/>
  <c r="AN439" i="1"/>
  <c r="AY439" i="1"/>
  <c r="AX439" i="1"/>
  <c r="AS439" i="1"/>
  <c r="AU439" i="1"/>
  <c r="AT439" i="1"/>
  <c r="AR439" i="1"/>
  <c r="AQ439" i="1"/>
  <c r="AP439" i="1"/>
  <c r="AF439" i="1"/>
  <c r="AB439" i="1"/>
  <c r="AA439" i="1"/>
  <c r="X439" i="1"/>
  <c r="W439" i="1"/>
  <c r="V439" i="1"/>
  <c r="U439" i="1"/>
  <c r="T439" i="1"/>
  <c r="S439" i="1"/>
  <c r="R439" i="1"/>
  <c r="Q439" i="1"/>
  <c r="BE438" i="1"/>
  <c r="AG438" i="1"/>
  <c r="BD438" i="1"/>
  <c r="AD438" i="1"/>
  <c r="AI438" i="1"/>
  <c r="BC438" i="1"/>
  <c r="BB438" i="1"/>
  <c r="AM438" i="1"/>
  <c r="AE438" i="1"/>
  <c r="AH438" i="1"/>
  <c r="AJ438" i="1"/>
  <c r="AL438" i="1"/>
  <c r="AW438" i="1"/>
  <c r="AK438" i="1"/>
  <c r="AV438" i="1"/>
  <c r="AN438" i="1"/>
  <c r="AY438" i="1"/>
  <c r="AX438" i="1"/>
  <c r="AS438" i="1"/>
  <c r="AU438" i="1"/>
  <c r="AT438" i="1"/>
  <c r="AR438" i="1"/>
  <c r="AQ438" i="1"/>
  <c r="AP438" i="1"/>
  <c r="AF438" i="1"/>
  <c r="AB438" i="1"/>
  <c r="AA438" i="1"/>
  <c r="X438" i="1"/>
  <c r="W438" i="1"/>
  <c r="V438" i="1"/>
  <c r="U438" i="1"/>
  <c r="T438" i="1"/>
  <c r="S438" i="1"/>
  <c r="R438" i="1"/>
  <c r="Q438" i="1"/>
  <c r="BE437" i="1"/>
  <c r="AG437" i="1"/>
  <c r="BD437" i="1"/>
  <c r="AD437" i="1"/>
  <c r="AI437" i="1"/>
  <c r="BC437" i="1"/>
  <c r="BB437" i="1"/>
  <c r="AM437" i="1"/>
  <c r="AE437" i="1"/>
  <c r="AH437" i="1"/>
  <c r="AJ437" i="1"/>
  <c r="AL437" i="1"/>
  <c r="AW437" i="1"/>
  <c r="AK437" i="1"/>
  <c r="AV437" i="1"/>
  <c r="AN437" i="1"/>
  <c r="AY437" i="1"/>
  <c r="AX437" i="1"/>
  <c r="AS437" i="1"/>
  <c r="AU437" i="1"/>
  <c r="AT437" i="1"/>
  <c r="AR437" i="1"/>
  <c r="AQ437" i="1"/>
  <c r="AP437" i="1"/>
  <c r="AF437" i="1"/>
  <c r="AB437" i="1"/>
  <c r="AA437" i="1"/>
  <c r="X437" i="1"/>
  <c r="W437" i="1"/>
  <c r="V437" i="1"/>
  <c r="U437" i="1"/>
  <c r="T437" i="1"/>
  <c r="S437" i="1"/>
  <c r="R437" i="1"/>
  <c r="Q437" i="1"/>
  <c r="BE436" i="1"/>
  <c r="AG436" i="1"/>
  <c r="BD436" i="1"/>
  <c r="AD436" i="1"/>
  <c r="AI436" i="1"/>
  <c r="BC436" i="1"/>
  <c r="BB436" i="1"/>
  <c r="AM436" i="1"/>
  <c r="AE436" i="1"/>
  <c r="AH436" i="1"/>
  <c r="AJ436" i="1"/>
  <c r="AL436" i="1"/>
  <c r="AW436" i="1"/>
  <c r="AK436" i="1"/>
  <c r="AV436" i="1"/>
  <c r="AN436" i="1"/>
  <c r="AY436" i="1"/>
  <c r="AX436" i="1"/>
  <c r="AS436" i="1"/>
  <c r="AU436" i="1"/>
  <c r="AT436" i="1"/>
  <c r="AR436" i="1"/>
  <c r="AQ436" i="1"/>
  <c r="AP436" i="1"/>
  <c r="AF436" i="1"/>
  <c r="AB436" i="1"/>
  <c r="AA436" i="1"/>
  <c r="X436" i="1"/>
  <c r="W436" i="1"/>
  <c r="V436" i="1"/>
  <c r="U436" i="1"/>
  <c r="T436" i="1"/>
  <c r="S436" i="1"/>
  <c r="R436" i="1"/>
  <c r="Q436" i="1"/>
  <c r="BE435" i="1"/>
  <c r="AG435" i="1"/>
  <c r="BD435" i="1"/>
  <c r="AD435" i="1"/>
  <c r="AI435" i="1"/>
  <c r="BC435" i="1"/>
  <c r="BB435" i="1"/>
  <c r="AM435" i="1"/>
  <c r="AE435" i="1"/>
  <c r="AH435" i="1"/>
  <c r="AJ435" i="1"/>
  <c r="AL435" i="1"/>
  <c r="AW435" i="1"/>
  <c r="AK435" i="1"/>
  <c r="AV435" i="1"/>
  <c r="AN435" i="1"/>
  <c r="AY435" i="1"/>
  <c r="AX435" i="1"/>
  <c r="AS435" i="1"/>
  <c r="AU435" i="1"/>
  <c r="AT435" i="1"/>
  <c r="AR435" i="1"/>
  <c r="AQ435" i="1"/>
  <c r="AP435" i="1"/>
  <c r="AF435" i="1"/>
  <c r="AB435" i="1"/>
  <c r="AA435" i="1"/>
  <c r="X435" i="1"/>
  <c r="W435" i="1"/>
  <c r="V435" i="1"/>
  <c r="U435" i="1"/>
  <c r="T435" i="1"/>
  <c r="S435" i="1"/>
  <c r="R435" i="1"/>
  <c r="Q435" i="1"/>
  <c r="BE434" i="1"/>
  <c r="AG434" i="1"/>
  <c r="BD434" i="1"/>
  <c r="AD434" i="1"/>
  <c r="AI434" i="1"/>
  <c r="BC434" i="1"/>
  <c r="BB434" i="1"/>
  <c r="AM434" i="1"/>
  <c r="AE434" i="1"/>
  <c r="AH434" i="1"/>
  <c r="AJ434" i="1"/>
  <c r="AL434" i="1"/>
  <c r="AW434" i="1"/>
  <c r="AK434" i="1"/>
  <c r="AV434" i="1"/>
  <c r="AN434" i="1"/>
  <c r="AY434" i="1"/>
  <c r="AX434" i="1"/>
  <c r="AS434" i="1"/>
  <c r="AU434" i="1"/>
  <c r="AT434" i="1"/>
  <c r="AR434" i="1"/>
  <c r="AQ434" i="1"/>
  <c r="AP434" i="1"/>
  <c r="AF434" i="1"/>
  <c r="AB434" i="1"/>
  <c r="AA434" i="1"/>
  <c r="X434" i="1"/>
  <c r="W434" i="1"/>
  <c r="V434" i="1"/>
  <c r="U434" i="1"/>
  <c r="T434" i="1"/>
  <c r="S434" i="1"/>
  <c r="R434" i="1"/>
  <c r="Q434" i="1"/>
  <c r="BE433" i="1"/>
  <c r="AG433" i="1"/>
  <c r="BD433" i="1"/>
  <c r="AD433" i="1"/>
  <c r="AI433" i="1"/>
  <c r="BC433" i="1"/>
  <c r="BB433" i="1"/>
  <c r="AM433" i="1"/>
  <c r="AE433" i="1"/>
  <c r="AH433" i="1"/>
  <c r="AJ433" i="1"/>
  <c r="AL433" i="1"/>
  <c r="AW433" i="1"/>
  <c r="AK433" i="1"/>
  <c r="AV433" i="1"/>
  <c r="AN433" i="1"/>
  <c r="AY433" i="1"/>
  <c r="AX433" i="1"/>
  <c r="AS433" i="1"/>
  <c r="AU433" i="1"/>
  <c r="AT433" i="1"/>
  <c r="AR433" i="1"/>
  <c r="AQ433" i="1"/>
  <c r="AP433" i="1"/>
  <c r="AF433" i="1"/>
  <c r="AB433" i="1"/>
  <c r="AA433" i="1"/>
  <c r="X433" i="1"/>
  <c r="W433" i="1"/>
  <c r="V433" i="1"/>
  <c r="U433" i="1"/>
  <c r="T433" i="1"/>
  <c r="S433" i="1"/>
  <c r="R433" i="1"/>
  <c r="Q433" i="1"/>
  <c r="BE432" i="1"/>
  <c r="AG432" i="1"/>
  <c r="BD432" i="1"/>
  <c r="AD432" i="1"/>
  <c r="AI432" i="1"/>
  <c r="BC432" i="1"/>
  <c r="BB432" i="1"/>
  <c r="AM432" i="1"/>
  <c r="AE432" i="1"/>
  <c r="AH432" i="1"/>
  <c r="AJ432" i="1"/>
  <c r="AL432" i="1"/>
  <c r="AW432" i="1"/>
  <c r="AK432" i="1"/>
  <c r="AV432" i="1"/>
  <c r="AN432" i="1"/>
  <c r="AY432" i="1"/>
  <c r="AX432" i="1"/>
  <c r="AS432" i="1"/>
  <c r="AU432" i="1"/>
  <c r="AT432" i="1"/>
  <c r="AR432" i="1"/>
  <c r="AQ432" i="1"/>
  <c r="AP432" i="1"/>
  <c r="AF432" i="1"/>
  <c r="AB432" i="1"/>
  <c r="AA432" i="1"/>
  <c r="X432" i="1"/>
  <c r="W432" i="1"/>
  <c r="V432" i="1"/>
  <c r="U432" i="1"/>
  <c r="T432" i="1"/>
  <c r="S432" i="1"/>
  <c r="R432" i="1"/>
  <c r="Q432" i="1"/>
  <c r="BE431" i="1"/>
  <c r="AG431" i="1"/>
  <c r="BD431" i="1"/>
  <c r="AD431" i="1"/>
  <c r="AI431" i="1"/>
  <c r="BC431" i="1"/>
  <c r="BB431" i="1"/>
  <c r="AM431" i="1"/>
  <c r="AE431" i="1"/>
  <c r="AH431" i="1"/>
  <c r="AJ431" i="1"/>
  <c r="AL431" i="1"/>
  <c r="AW431" i="1"/>
  <c r="AK431" i="1"/>
  <c r="AV431" i="1"/>
  <c r="AN431" i="1"/>
  <c r="AY431" i="1"/>
  <c r="AX431" i="1"/>
  <c r="AS431" i="1"/>
  <c r="AU431" i="1"/>
  <c r="AT431" i="1"/>
  <c r="AR431" i="1"/>
  <c r="AQ431" i="1"/>
  <c r="AP431" i="1"/>
  <c r="AF431" i="1"/>
  <c r="AB431" i="1"/>
  <c r="AA431" i="1"/>
  <c r="X431" i="1"/>
  <c r="W431" i="1"/>
  <c r="V431" i="1"/>
  <c r="U431" i="1"/>
  <c r="T431" i="1"/>
  <c r="S431" i="1"/>
  <c r="R431" i="1"/>
  <c r="Q431" i="1"/>
  <c r="BE430" i="1"/>
  <c r="AG430" i="1"/>
  <c r="BD430" i="1"/>
  <c r="AD430" i="1"/>
  <c r="AI430" i="1"/>
  <c r="BC430" i="1"/>
  <c r="BB430" i="1"/>
  <c r="AM430" i="1"/>
  <c r="AE430" i="1"/>
  <c r="AH430" i="1"/>
  <c r="AJ430" i="1"/>
  <c r="AL430" i="1"/>
  <c r="AW430" i="1"/>
  <c r="AK430" i="1"/>
  <c r="AV430" i="1"/>
  <c r="AN430" i="1"/>
  <c r="AY430" i="1"/>
  <c r="AX430" i="1"/>
  <c r="AS430" i="1"/>
  <c r="AU430" i="1"/>
  <c r="AT430" i="1"/>
  <c r="AR430" i="1"/>
  <c r="AQ430" i="1"/>
  <c r="AP430" i="1"/>
  <c r="AF430" i="1"/>
  <c r="AB430" i="1"/>
  <c r="AA430" i="1"/>
  <c r="X430" i="1"/>
  <c r="W430" i="1"/>
  <c r="V430" i="1"/>
  <c r="U430" i="1"/>
  <c r="T430" i="1"/>
  <c r="S430" i="1"/>
  <c r="R430" i="1"/>
  <c r="Q430" i="1"/>
  <c r="BE429" i="1"/>
  <c r="AG429" i="1"/>
  <c r="BD429" i="1"/>
  <c r="AD429" i="1"/>
  <c r="AI429" i="1"/>
  <c r="BC429" i="1"/>
  <c r="BB429" i="1"/>
  <c r="AM429" i="1"/>
  <c r="AE429" i="1"/>
  <c r="AH429" i="1"/>
  <c r="AJ429" i="1"/>
  <c r="AL429" i="1"/>
  <c r="AW429" i="1"/>
  <c r="AK429" i="1"/>
  <c r="AV429" i="1"/>
  <c r="AN429" i="1"/>
  <c r="AY429" i="1"/>
  <c r="AX429" i="1"/>
  <c r="AS429" i="1"/>
  <c r="AU429" i="1"/>
  <c r="AT429" i="1"/>
  <c r="AR429" i="1"/>
  <c r="AQ429" i="1"/>
  <c r="AP429" i="1"/>
  <c r="AF429" i="1"/>
  <c r="AB429" i="1"/>
  <c r="AA429" i="1"/>
  <c r="X429" i="1"/>
  <c r="W429" i="1"/>
  <c r="V429" i="1"/>
  <c r="U429" i="1"/>
  <c r="T429" i="1"/>
  <c r="S429" i="1"/>
  <c r="R429" i="1"/>
  <c r="Q429" i="1"/>
  <c r="BE428" i="1"/>
  <c r="AG428" i="1"/>
  <c r="BD428" i="1"/>
  <c r="AD428" i="1"/>
  <c r="AI428" i="1"/>
  <c r="BC428" i="1"/>
  <c r="BB428" i="1"/>
  <c r="AM428" i="1"/>
  <c r="AE428" i="1"/>
  <c r="AH428" i="1"/>
  <c r="AJ428" i="1"/>
  <c r="AL428" i="1"/>
  <c r="AW428" i="1"/>
  <c r="AK428" i="1"/>
  <c r="AV428" i="1"/>
  <c r="AN428" i="1"/>
  <c r="AY428" i="1"/>
  <c r="AX428" i="1"/>
  <c r="AS428" i="1"/>
  <c r="AU428" i="1"/>
  <c r="AT428" i="1"/>
  <c r="AR428" i="1"/>
  <c r="AQ428" i="1"/>
  <c r="AP428" i="1"/>
  <c r="AF428" i="1"/>
  <c r="AB428" i="1"/>
  <c r="AA428" i="1"/>
  <c r="X428" i="1"/>
  <c r="W428" i="1"/>
  <c r="V428" i="1"/>
  <c r="U428" i="1"/>
  <c r="T428" i="1"/>
  <c r="S428" i="1"/>
  <c r="R428" i="1"/>
  <c r="Q428" i="1"/>
  <c r="BE427" i="1"/>
  <c r="AG427" i="1"/>
  <c r="BD427" i="1"/>
  <c r="AD427" i="1"/>
  <c r="AI427" i="1"/>
  <c r="BC427" i="1"/>
  <c r="BB427" i="1"/>
  <c r="AM427" i="1"/>
  <c r="AE427" i="1"/>
  <c r="AH427" i="1"/>
  <c r="AJ427" i="1"/>
  <c r="AL427" i="1"/>
  <c r="AW427" i="1"/>
  <c r="AK427" i="1"/>
  <c r="AV427" i="1"/>
  <c r="AN427" i="1"/>
  <c r="AY427" i="1"/>
  <c r="AX427" i="1"/>
  <c r="AS427" i="1"/>
  <c r="AU427" i="1"/>
  <c r="AT427" i="1"/>
  <c r="AR427" i="1"/>
  <c r="AQ427" i="1"/>
  <c r="AP427" i="1"/>
  <c r="AF427" i="1"/>
  <c r="AB427" i="1"/>
  <c r="AA427" i="1"/>
  <c r="X427" i="1"/>
  <c r="W427" i="1"/>
  <c r="V427" i="1"/>
  <c r="U427" i="1"/>
  <c r="T427" i="1"/>
  <c r="S427" i="1"/>
  <c r="R427" i="1"/>
  <c r="Q427" i="1"/>
  <c r="BE426" i="1"/>
  <c r="AG426" i="1"/>
  <c r="BD426" i="1"/>
  <c r="AD426" i="1"/>
  <c r="AI426" i="1"/>
  <c r="BC426" i="1"/>
  <c r="BB426" i="1"/>
  <c r="AM426" i="1"/>
  <c r="AE426" i="1"/>
  <c r="AH426" i="1"/>
  <c r="AJ426" i="1"/>
  <c r="AL426" i="1"/>
  <c r="AW426" i="1"/>
  <c r="AK426" i="1"/>
  <c r="AV426" i="1"/>
  <c r="AN426" i="1"/>
  <c r="AY426" i="1"/>
  <c r="AX426" i="1"/>
  <c r="AS426" i="1"/>
  <c r="AU426" i="1"/>
  <c r="AT426" i="1"/>
  <c r="AR426" i="1"/>
  <c r="AQ426" i="1"/>
  <c r="AP426" i="1"/>
  <c r="AF426" i="1"/>
  <c r="AB426" i="1"/>
  <c r="AA426" i="1"/>
  <c r="X426" i="1"/>
  <c r="W426" i="1"/>
  <c r="V426" i="1"/>
  <c r="U426" i="1"/>
  <c r="T426" i="1"/>
  <c r="S426" i="1"/>
  <c r="R426" i="1"/>
  <c r="Q426" i="1"/>
  <c r="BE425" i="1"/>
  <c r="AG425" i="1"/>
  <c r="BD425" i="1"/>
  <c r="AD425" i="1"/>
  <c r="AI425" i="1"/>
  <c r="BC425" i="1"/>
  <c r="BB425" i="1"/>
  <c r="AM425" i="1"/>
  <c r="AE425" i="1"/>
  <c r="AH425" i="1"/>
  <c r="AJ425" i="1"/>
  <c r="AL425" i="1"/>
  <c r="AW425" i="1"/>
  <c r="AK425" i="1"/>
  <c r="AV425" i="1"/>
  <c r="AN425" i="1"/>
  <c r="AY425" i="1"/>
  <c r="AX425" i="1"/>
  <c r="AS425" i="1"/>
  <c r="AU425" i="1"/>
  <c r="AT425" i="1"/>
  <c r="AR425" i="1"/>
  <c r="AQ425" i="1"/>
  <c r="AP425" i="1"/>
  <c r="AF425" i="1"/>
  <c r="AB425" i="1"/>
  <c r="AA425" i="1"/>
  <c r="X425" i="1"/>
  <c r="W425" i="1"/>
  <c r="V425" i="1"/>
  <c r="U425" i="1"/>
  <c r="T425" i="1"/>
  <c r="S425" i="1"/>
  <c r="R425" i="1"/>
  <c r="Q425" i="1"/>
  <c r="BE424" i="1"/>
  <c r="AG424" i="1"/>
  <c r="BD424" i="1"/>
  <c r="AD424" i="1"/>
  <c r="AI424" i="1"/>
  <c r="BC424" i="1"/>
  <c r="BB424" i="1"/>
  <c r="AM424" i="1"/>
  <c r="AE424" i="1"/>
  <c r="AH424" i="1"/>
  <c r="AJ424" i="1"/>
  <c r="AL424" i="1"/>
  <c r="AW424" i="1"/>
  <c r="AK424" i="1"/>
  <c r="AV424" i="1"/>
  <c r="AN424" i="1"/>
  <c r="AY424" i="1"/>
  <c r="AX424" i="1"/>
  <c r="AS424" i="1"/>
  <c r="AU424" i="1"/>
  <c r="AT424" i="1"/>
  <c r="AR424" i="1"/>
  <c r="AQ424" i="1"/>
  <c r="AP424" i="1"/>
  <c r="AF424" i="1"/>
  <c r="AB424" i="1"/>
  <c r="AA424" i="1"/>
  <c r="X424" i="1"/>
  <c r="W424" i="1"/>
  <c r="V424" i="1"/>
  <c r="U424" i="1"/>
  <c r="T424" i="1"/>
  <c r="S424" i="1"/>
  <c r="R424" i="1"/>
  <c r="Q424" i="1"/>
  <c r="BE423" i="1"/>
  <c r="AG423" i="1"/>
  <c r="BD423" i="1"/>
  <c r="AD423" i="1"/>
  <c r="AI423" i="1"/>
  <c r="BC423" i="1"/>
  <c r="BB423" i="1"/>
  <c r="AM423" i="1"/>
  <c r="AE423" i="1"/>
  <c r="AH423" i="1"/>
  <c r="AJ423" i="1"/>
  <c r="AL423" i="1"/>
  <c r="AW423" i="1"/>
  <c r="AK423" i="1"/>
  <c r="AV423" i="1"/>
  <c r="AN423" i="1"/>
  <c r="AY423" i="1"/>
  <c r="AX423" i="1"/>
  <c r="AS423" i="1"/>
  <c r="AU423" i="1"/>
  <c r="AT423" i="1"/>
  <c r="AR423" i="1"/>
  <c r="AQ423" i="1"/>
  <c r="AP423" i="1"/>
  <c r="AF423" i="1"/>
  <c r="AB423" i="1"/>
  <c r="AA423" i="1"/>
  <c r="X423" i="1"/>
  <c r="W423" i="1"/>
  <c r="V423" i="1"/>
  <c r="U423" i="1"/>
  <c r="T423" i="1"/>
  <c r="S423" i="1"/>
  <c r="R423" i="1"/>
  <c r="Q423" i="1"/>
  <c r="BE422" i="1"/>
  <c r="AG422" i="1"/>
  <c r="BD422" i="1"/>
  <c r="AD422" i="1"/>
  <c r="AI422" i="1"/>
  <c r="BC422" i="1"/>
  <c r="BB422" i="1"/>
  <c r="AM422" i="1"/>
  <c r="AE422" i="1"/>
  <c r="AH422" i="1"/>
  <c r="AJ422" i="1"/>
  <c r="AL422" i="1"/>
  <c r="AW422" i="1"/>
  <c r="AK422" i="1"/>
  <c r="AV422" i="1"/>
  <c r="AN422" i="1"/>
  <c r="AY422" i="1"/>
  <c r="AX422" i="1"/>
  <c r="AS422" i="1"/>
  <c r="AU422" i="1"/>
  <c r="AT422" i="1"/>
  <c r="AR422" i="1"/>
  <c r="AQ422" i="1"/>
  <c r="AP422" i="1"/>
  <c r="AF422" i="1"/>
  <c r="AB422" i="1"/>
  <c r="AA422" i="1"/>
  <c r="X422" i="1"/>
  <c r="W422" i="1"/>
  <c r="V422" i="1"/>
  <c r="U422" i="1"/>
  <c r="T422" i="1"/>
  <c r="S422" i="1"/>
  <c r="R422" i="1"/>
  <c r="Q422" i="1"/>
  <c r="BE421" i="1"/>
  <c r="AG421" i="1"/>
  <c r="BD421" i="1"/>
  <c r="AD421" i="1"/>
  <c r="AI421" i="1"/>
  <c r="BC421" i="1"/>
  <c r="BB421" i="1"/>
  <c r="AM421" i="1"/>
  <c r="AE421" i="1"/>
  <c r="AH421" i="1"/>
  <c r="AJ421" i="1"/>
  <c r="AL421" i="1"/>
  <c r="AW421" i="1"/>
  <c r="AK421" i="1"/>
  <c r="AV421" i="1"/>
  <c r="AN421" i="1"/>
  <c r="AY421" i="1"/>
  <c r="AX421" i="1"/>
  <c r="AS421" i="1"/>
  <c r="AU421" i="1"/>
  <c r="AT421" i="1"/>
  <c r="AR421" i="1"/>
  <c r="AQ421" i="1"/>
  <c r="AP421" i="1"/>
  <c r="AF421" i="1"/>
  <c r="AB421" i="1"/>
  <c r="AA421" i="1"/>
  <c r="X421" i="1"/>
  <c r="W421" i="1"/>
  <c r="V421" i="1"/>
  <c r="U421" i="1"/>
  <c r="T421" i="1"/>
  <c r="S421" i="1"/>
  <c r="R421" i="1"/>
  <c r="Q421" i="1"/>
  <c r="BE420" i="1"/>
  <c r="AG420" i="1"/>
  <c r="BD420" i="1"/>
  <c r="AD420" i="1"/>
  <c r="AI420" i="1"/>
  <c r="BC420" i="1"/>
  <c r="BB420" i="1"/>
  <c r="AM420" i="1"/>
  <c r="AE420" i="1"/>
  <c r="AH420" i="1"/>
  <c r="AJ420" i="1"/>
  <c r="AL420" i="1"/>
  <c r="AW420" i="1"/>
  <c r="AK420" i="1"/>
  <c r="AV420" i="1"/>
  <c r="AN420" i="1"/>
  <c r="AY420" i="1"/>
  <c r="AX420" i="1"/>
  <c r="AS420" i="1"/>
  <c r="AU420" i="1"/>
  <c r="AT420" i="1"/>
  <c r="AR420" i="1"/>
  <c r="AQ420" i="1"/>
  <c r="AP420" i="1"/>
  <c r="AF420" i="1"/>
  <c r="AB420" i="1"/>
  <c r="AA420" i="1"/>
  <c r="X420" i="1"/>
  <c r="W420" i="1"/>
  <c r="V420" i="1"/>
  <c r="U420" i="1"/>
  <c r="T420" i="1"/>
  <c r="S420" i="1"/>
  <c r="R420" i="1"/>
  <c r="Q420" i="1"/>
  <c r="BE419" i="1"/>
  <c r="AG419" i="1"/>
  <c r="BD419" i="1"/>
  <c r="AD419" i="1"/>
  <c r="AI419" i="1"/>
  <c r="BC419" i="1"/>
  <c r="BB419" i="1"/>
  <c r="AM419" i="1"/>
  <c r="AE419" i="1"/>
  <c r="AH419" i="1"/>
  <c r="AJ419" i="1"/>
  <c r="AL419" i="1"/>
  <c r="AW419" i="1"/>
  <c r="AK419" i="1"/>
  <c r="AV419" i="1"/>
  <c r="AN419" i="1"/>
  <c r="AY419" i="1"/>
  <c r="AX419" i="1"/>
  <c r="AS419" i="1"/>
  <c r="AU419" i="1"/>
  <c r="AT419" i="1"/>
  <c r="AR419" i="1"/>
  <c r="AQ419" i="1"/>
  <c r="AP419" i="1"/>
  <c r="AF419" i="1"/>
  <c r="AB419" i="1"/>
  <c r="AA419" i="1"/>
  <c r="X419" i="1"/>
  <c r="W419" i="1"/>
  <c r="V419" i="1"/>
  <c r="U419" i="1"/>
  <c r="T419" i="1"/>
  <c r="S419" i="1"/>
  <c r="R419" i="1"/>
  <c r="Q419" i="1"/>
  <c r="BE418" i="1"/>
  <c r="AG418" i="1"/>
  <c r="BD418" i="1"/>
  <c r="AD418" i="1"/>
  <c r="AI418" i="1"/>
  <c r="BC418" i="1"/>
  <c r="BB418" i="1"/>
  <c r="AM418" i="1"/>
  <c r="AE418" i="1"/>
  <c r="AH418" i="1"/>
  <c r="AJ418" i="1"/>
  <c r="AL418" i="1"/>
  <c r="AW418" i="1"/>
  <c r="AK418" i="1"/>
  <c r="AV418" i="1"/>
  <c r="AN418" i="1"/>
  <c r="AY418" i="1"/>
  <c r="AX418" i="1"/>
  <c r="AS418" i="1"/>
  <c r="AU418" i="1"/>
  <c r="AT418" i="1"/>
  <c r="AR418" i="1"/>
  <c r="AQ418" i="1"/>
  <c r="AP418" i="1"/>
  <c r="AF418" i="1"/>
  <c r="AB418" i="1"/>
  <c r="AA418" i="1"/>
  <c r="X418" i="1"/>
  <c r="W418" i="1"/>
  <c r="V418" i="1"/>
  <c r="U418" i="1"/>
  <c r="T418" i="1"/>
  <c r="S418" i="1"/>
  <c r="R418" i="1"/>
  <c r="Q418" i="1"/>
  <c r="BE417" i="1"/>
  <c r="AG417" i="1"/>
  <c r="BD417" i="1"/>
  <c r="AD417" i="1"/>
  <c r="AI417" i="1"/>
  <c r="BC417" i="1"/>
  <c r="BB417" i="1"/>
  <c r="AM417" i="1"/>
  <c r="AE417" i="1"/>
  <c r="AH417" i="1"/>
  <c r="AJ417" i="1"/>
  <c r="AL417" i="1"/>
  <c r="AW417" i="1"/>
  <c r="AK417" i="1"/>
  <c r="AV417" i="1"/>
  <c r="AN417" i="1"/>
  <c r="AY417" i="1"/>
  <c r="AX417" i="1"/>
  <c r="AS417" i="1"/>
  <c r="AU417" i="1"/>
  <c r="AT417" i="1"/>
  <c r="AR417" i="1"/>
  <c r="AQ417" i="1"/>
  <c r="AP417" i="1"/>
  <c r="AF417" i="1"/>
  <c r="AB417" i="1"/>
  <c r="AA417" i="1"/>
  <c r="X417" i="1"/>
  <c r="W417" i="1"/>
  <c r="V417" i="1"/>
  <c r="U417" i="1"/>
  <c r="T417" i="1"/>
  <c r="S417" i="1"/>
  <c r="R417" i="1"/>
  <c r="Q417" i="1"/>
  <c r="BE416" i="1"/>
  <c r="AG416" i="1"/>
  <c r="BD416" i="1"/>
  <c r="AD416" i="1"/>
  <c r="AI416" i="1"/>
  <c r="BC416" i="1"/>
  <c r="BB416" i="1"/>
  <c r="AM416" i="1"/>
  <c r="AE416" i="1"/>
  <c r="AH416" i="1"/>
  <c r="AJ416" i="1"/>
  <c r="AL416" i="1"/>
  <c r="AW416" i="1"/>
  <c r="AK416" i="1"/>
  <c r="AV416" i="1"/>
  <c r="AN416" i="1"/>
  <c r="AY416" i="1"/>
  <c r="AX416" i="1"/>
  <c r="AS416" i="1"/>
  <c r="AU416" i="1"/>
  <c r="AT416" i="1"/>
  <c r="AR416" i="1"/>
  <c r="AQ416" i="1"/>
  <c r="AP416" i="1"/>
  <c r="AF416" i="1"/>
  <c r="AB416" i="1"/>
  <c r="AA416" i="1"/>
  <c r="X416" i="1"/>
  <c r="W416" i="1"/>
  <c r="V416" i="1"/>
  <c r="U416" i="1"/>
  <c r="T416" i="1"/>
  <c r="S416" i="1"/>
  <c r="R416" i="1"/>
  <c r="Q416" i="1"/>
  <c r="BE415" i="1"/>
  <c r="AG415" i="1"/>
  <c r="BD415" i="1"/>
  <c r="AD415" i="1"/>
  <c r="AI415" i="1"/>
  <c r="BC415" i="1"/>
  <c r="BB415" i="1"/>
  <c r="AM415" i="1"/>
  <c r="AE415" i="1"/>
  <c r="AH415" i="1"/>
  <c r="AJ415" i="1"/>
  <c r="AL415" i="1"/>
  <c r="AW415" i="1"/>
  <c r="AK415" i="1"/>
  <c r="AV415" i="1"/>
  <c r="AN415" i="1"/>
  <c r="AY415" i="1"/>
  <c r="AX415" i="1"/>
  <c r="AS415" i="1"/>
  <c r="AU415" i="1"/>
  <c r="AT415" i="1"/>
  <c r="AR415" i="1"/>
  <c r="AQ415" i="1"/>
  <c r="AP415" i="1"/>
  <c r="AF415" i="1"/>
  <c r="AB415" i="1"/>
  <c r="AA415" i="1"/>
  <c r="X415" i="1"/>
  <c r="W415" i="1"/>
  <c r="V415" i="1"/>
  <c r="U415" i="1"/>
  <c r="T415" i="1"/>
  <c r="S415" i="1"/>
  <c r="R415" i="1"/>
  <c r="Q415" i="1"/>
  <c r="BE414" i="1"/>
  <c r="AG414" i="1"/>
  <c r="BD414" i="1"/>
  <c r="AD414" i="1"/>
  <c r="AI414" i="1"/>
  <c r="BC414" i="1"/>
  <c r="BB414" i="1"/>
  <c r="AM414" i="1"/>
  <c r="AE414" i="1"/>
  <c r="AH414" i="1"/>
  <c r="AJ414" i="1"/>
  <c r="AL414" i="1"/>
  <c r="AW414" i="1"/>
  <c r="AK414" i="1"/>
  <c r="AV414" i="1"/>
  <c r="AN414" i="1"/>
  <c r="AY414" i="1"/>
  <c r="AX414" i="1"/>
  <c r="AS414" i="1"/>
  <c r="AU414" i="1"/>
  <c r="AT414" i="1"/>
  <c r="AR414" i="1"/>
  <c r="AQ414" i="1"/>
  <c r="AP414" i="1"/>
  <c r="AF414" i="1"/>
  <c r="AB414" i="1"/>
  <c r="AA414" i="1"/>
  <c r="X414" i="1"/>
  <c r="W414" i="1"/>
  <c r="V414" i="1"/>
  <c r="U414" i="1"/>
  <c r="T414" i="1"/>
  <c r="S414" i="1"/>
  <c r="R414" i="1"/>
  <c r="Q414" i="1"/>
  <c r="BE413" i="1"/>
  <c r="AG413" i="1"/>
  <c r="BD413" i="1"/>
  <c r="AD413" i="1"/>
  <c r="AI413" i="1"/>
  <c r="BC413" i="1"/>
  <c r="BB413" i="1"/>
  <c r="AM413" i="1"/>
  <c r="AE413" i="1"/>
  <c r="AH413" i="1"/>
  <c r="AJ413" i="1"/>
  <c r="AL413" i="1"/>
  <c r="AW413" i="1"/>
  <c r="AK413" i="1"/>
  <c r="AV413" i="1"/>
  <c r="AN413" i="1"/>
  <c r="AY413" i="1"/>
  <c r="AX413" i="1"/>
  <c r="AS413" i="1"/>
  <c r="AU413" i="1"/>
  <c r="AT413" i="1"/>
  <c r="AR413" i="1"/>
  <c r="AQ413" i="1"/>
  <c r="AP413" i="1"/>
  <c r="AF413" i="1"/>
  <c r="AB413" i="1"/>
  <c r="AA413" i="1"/>
  <c r="X413" i="1"/>
  <c r="W413" i="1"/>
  <c r="V413" i="1"/>
  <c r="U413" i="1"/>
  <c r="T413" i="1"/>
  <c r="S413" i="1"/>
  <c r="R413" i="1"/>
  <c r="Q413" i="1"/>
  <c r="BE412" i="1"/>
  <c r="AG412" i="1"/>
  <c r="BD412" i="1"/>
  <c r="AD412" i="1"/>
  <c r="AI412" i="1"/>
  <c r="BC412" i="1"/>
  <c r="BB412" i="1"/>
  <c r="AM412" i="1"/>
  <c r="AE412" i="1"/>
  <c r="AH412" i="1"/>
  <c r="AJ412" i="1"/>
  <c r="AL412" i="1"/>
  <c r="AW412" i="1"/>
  <c r="AK412" i="1"/>
  <c r="AV412" i="1"/>
  <c r="AN412" i="1"/>
  <c r="AY412" i="1"/>
  <c r="AX412" i="1"/>
  <c r="AS412" i="1"/>
  <c r="AU412" i="1"/>
  <c r="AT412" i="1"/>
  <c r="AR412" i="1"/>
  <c r="AQ412" i="1"/>
  <c r="AP412" i="1"/>
  <c r="AF412" i="1"/>
  <c r="AB412" i="1"/>
  <c r="AA412" i="1"/>
  <c r="X412" i="1"/>
  <c r="W412" i="1"/>
  <c r="V412" i="1"/>
  <c r="U412" i="1"/>
  <c r="T412" i="1"/>
  <c r="S412" i="1"/>
  <c r="R412" i="1"/>
  <c r="Q412" i="1"/>
  <c r="BE411" i="1"/>
  <c r="AG411" i="1"/>
  <c r="BD411" i="1"/>
  <c r="AD411" i="1"/>
  <c r="AI411" i="1"/>
  <c r="BC411" i="1"/>
  <c r="BB411" i="1"/>
  <c r="AM411" i="1"/>
  <c r="AE411" i="1"/>
  <c r="AH411" i="1"/>
  <c r="AJ411" i="1"/>
  <c r="AL411" i="1"/>
  <c r="AW411" i="1"/>
  <c r="AK411" i="1"/>
  <c r="AV411" i="1"/>
  <c r="AN411" i="1"/>
  <c r="AY411" i="1"/>
  <c r="AX411" i="1"/>
  <c r="AS411" i="1"/>
  <c r="AU411" i="1"/>
  <c r="AT411" i="1"/>
  <c r="AR411" i="1"/>
  <c r="AQ411" i="1"/>
  <c r="AP411" i="1"/>
  <c r="AF411" i="1"/>
  <c r="AB411" i="1"/>
  <c r="AA411" i="1"/>
  <c r="X411" i="1"/>
  <c r="W411" i="1"/>
  <c r="V411" i="1"/>
  <c r="U411" i="1"/>
  <c r="T411" i="1"/>
  <c r="S411" i="1"/>
  <c r="R411" i="1"/>
  <c r="Q411" i="1"/>
  <c r="BE410" i="1"/>
  <c r="AG410" i="1"/>
  <c r="BD410" i="1"/>
  <c r="AD410" i="1"/>
  <c r="AI410" i="1"/>
  <c r="BC410" i="1"/>
  <c r="BB410" i="1"/>
  <c r="AM410" i="1"/>
  <c r="AE410" i="1"/>
  <c r="AH410" i="1"/>
  <c r="AJ410" i="1"/>
  <c r="AL410" i="1"/>
  <c r="AW410" i="1"/>
  <c r="AK410" i="1"/>
  <c r="AV410" i="1"/>
  <c r="AN410" i="1"/>
  <c r="AY410" i="1"/>
  <c r="AX410" i="1"/>
  <c r="AS410" i="1"/>
  <c r="AU410" i="1"/>
  <c r="AT410" i="1"/>
  <c r="AR410" i="1"/>
  <c r="AQ410" i="1"/>
  <c r="AP410" i="1"/>
  <c r="AF410" i="1"/>
  <c r="AB410" i="1"/>
  <c r="AA410" i="1"/>
  <c r="X410" i="1"/>
  <c r="W410" i="1"/>
  <c r="V410" i="1"/>
  <c r="U410" i="1"/>
  <c r="T410" i="1"/>
  <c r="S410" i="1"/>
  <c r="R410" i="1"/>
  <c r="Q410" i="1"/>
  <c r="BE409" i="1"/>
  <c r="AG409" i="1"/>
  <c r="BD409" i="1"/>
  <c r="AD409" i="1"/>
  <c r="AI409" i="1"/>
  <c r="BC409" i="1"/>
  <c r="BB409" i="1"/>
  <c r="AM409" i="1"/>
  <c r="AE409" i="1"/>
  <c r="AH409" i="1"/>
  <c r="AJ409" i="1"/>
  <c r="AL409" i="1"/>
  <c r="AW409" i="1"/>
  <c r="AK409" i="1"/>
  <c r="AV409" i="1"/>
  <c r="AN409" i="1"/>
  <c r="AY409" i="1"/>
  <c r="AX409" i="1"/>
  <c r="AS409" i="1"/>
  <c r="AU409" i="1"/>
  <c r="AT409" i="1"/>
  <c r="AR409" i="1"/>
  <c r="AQ409" i="1"/>
  <c r="AP409" i="1"/>
  <c r="AF409" i="1"/>
  <c r="AB409" i="1"/>
  <c r="AA409" i="1"/>
  <c r="X409" i="1"/>
  <c r="W409" i="1"/>
  <c r="V409" i="1"/>
  <c r="U409" i="1"/>
  <c r="T409" i="1"/>
  <c r="S409" i="1"/>
  <c r="R409" i="1"/>
  <c r="Q409" i="1"/>
  <c r="BE408" i="1"/>
  <c r="AG408" i="1"/>
  <c r="BD408" i="1"/>
  <c r="AD408" i="1"/>
  <c r="AI408" i="1"/>
  <c r="BC408" i="1"/>
  <c r="BB408" i="1"/>
  <c r="AM408" i="1"/>
  <c r="AE408" i="1"/>
  <c r="AH408" i="1"/>
  <c r="AJ408" i="1"/>
  <c r="AL408" i="1"/>
  <c r="AW408" i="1"/>
  <c r="AK408" i="1"/>
  <c r="AV408" i="1"/>
  <c r="AN408" i="1"/>
  <c r="AY408" i="1"/>
  <c r="AX408" i="1"/>
  <c r="AS408" i="1"/>
  <c r="AU408" i="1"/>
  <c r="AT408" i="1"/>
  <c r="AR408" i="1"/>
  <c r="AQ408" i="1"/>
  <c r="AP408" i="1"/>
  <c r="AF408" i="1"/>
  <c r="AB408" i="1"/>
  <c r="AA408" i="1"/>
  <c r="X408" i="1"/>
  <c r="W408" i="1"/>
  <c r="V408" i="1"/>
  <c r="U408" i="1"/>
  <c r="T408" i="1"/>
  <c r="S408" i="1"/>
  <c r="R408" i="1"/>
  <c r="Q408" i="1"/>
  <c r="BE407" i="1"/>
  <c r="AG407" i="1"/>
  <c r="BD407" i="1"/>
  <c r="AD407" i="1"/>
  <c r="AI407" i="1"/>
  <c r="BC407" i="1"/>
  <c r="BB407" i="1"/>
  <c r="AM407" i="1"/>
  <c r="AE407" i="1"/>
  <c r="AH407" i="1"/>
  <c r="AJ407" i="1"/>
  <c r="AL407" i="1"/>
  <c r="AW407" i="1"/>
  <c r="AK407" i="1"/>
  <c r="AV407" i="1"/>
  <c r="AN407" i="1"/>
  <c r="AY407" i="1"/>
  <c r="AX407" i="1"/>
  <c r="AS407" i="1"/>
  <c r="AU407" i="1"/>
  <c r="AT407" i="1"/>
  <c r="AR407" i="1"/>
  <c r="AQ407" i="1"/>
  <c r="AP407" i="1"/>
  <c r="AF407" i="1"/>
  <c r="AB407" i="1"/>
  <c r="AA407" i="1"/>
  <c r="X407" i="1"/>
  <c r="W407" i="1"/>
  <c r="V407" i="1"/>
  <c r="U407" i="1"/>
  <c r="T407" i="1"/>
  <c r="S407" i="1"/>
  <c r="R407" i="1"/>
  <c r="Q407" i="1"/>
  <c r="BE406" i="1"/>
  <c r="AG406" i="1"/>
  <c r="BD406" i="1"/>
  <c r="AD406" i="1"/>
  <c r="AI406" i="1"/>
  <c r="BC406" i="1"/>
  <c r="BB406" i="1"/>
  <c r="AM406" i="1"/>
  <c r="AE406" i="1"/>
  <c r="AH406" i="1"/>
  <c r="AJ406" i="1"/>
  <c r="AL406" i="1"/>
  <c r="AW406" i="1"/>
  <c r="AK406" i="1"/>
  <c r="AV406" i="1"/>
  <c r="AN406" i="1"/>
  <c r="AY406" i="1"/>
  <c r="AX406" i="1"/>
  <c r="AS406" i="1"/>
  <c r="AU406" i="1"/>
  <c r="AT406" i="1"/>
  <c r="AR406" i="1"/>
  <c r="AQ406" i="1"/>
  <c r="AP406" i="1"/>
  <c r="AF406" i="1"/>
  <c r="AB406" i="1"/>
  <c r="AA406" i="1"/>
  <c r="X406" i="1"/>
  <c r="W406" i="1"/>
  <c r="V406" i="1"/>
  <c r="U406" i="1"/>
  <c r="T406" i="1"/>
  <c r="S406" i="1"/>
  <c r="R406" i="1"/>
  <c r="Q406" i="1"/>
  <c r="BE405" i="1"/>
  <c r="AG405" i="1"/>
  <c r="BD405" i="1"/>
  <c r="AD405" i="1"/>
  <c r="AI405" i="1"/>
  <c r="BC405" i="1"/>
  <c r="BB405" i="1"/>
  <c r="AM405" i="1"/>
  <c r="AE405" i="1"/>
  <c r="AH405" i="1"/>
  <c r="AJ405" i="1"/>
  <c r="AL405" i="1"/>
  <c r="AW405" i="1"/>
  <c r="AK405" i="1"/>
  <c r="AV405" i="1"/>
  <c r="AN405" i="1"/>
  <c r="AY405" i="1"/>
  <c r="AX405" i="1"/>
  <c r="AS405" i="1"/>
  <c r="AU405" i="1"/>
  <c r="AT405" i="1"/>
  <c r="AR405" i="1"/>
  <c r="AQ405" i="1"/>
  <c r="AP405" i="1"/>
  <c r="AF405" i="1"/>
  <c r="AB405" i="1"/>
  <c r="AA405" i="1"/>
  <c r="X405" i="1"/>
  <c r="W405" i="1"/>
  <c r="V405" i="1"/>
  <c r="U405" i="1"/>
  <c r="T405" i="1"/>
  <c r="S405" i="1"/>
  <c r="R405" i="1"/>
  <c r="Q405" i="1"/>
  <c r="BE404" i="1"/>
  <c r="AG404" i="1"/>
  <c r="BD404" i="1"/>
  <c r="AD404" i="1"/>
  <c r="AI404" i="1"/>
  <c r="BC404" i="1"/>
  <c r="BB404" i="1"/>
  <c r="AM404" i="1"/>
  <c r="AE404" i="1"/>
  <c r="AH404" i="1"/>
  <c r="AJ404" i="1"/>
  <c r="AL404" i="1"/>
  <c r="AW404" i="1"/>
  <c r="AK404" i="1"/>
  <c r="AV404" i="1"/>
  <c r="AN404" i="1"/>
  <c r="AY404" i="1"/>
  <c r="AX404" i="1"/>
  <c r="AS404" i="1"/>
  <c r="AU404" i="1"/>
  <c r="AT404" i="1"/>
  <c r="AR404" i="1"/>
  <c r="AQ404" i="1"/>
  <c r="AP404" i="1"/>
  <c r="AF404" i="1"/>
  <c r="AB404" i="1"/>
  <c r="AA404" i="1"/>
  <c r="X404" i="1"/>
  <c r="W404" i="1"/>
  <c r="V404" i="1"/>
  <c r="U404" i="1"/>
  <c r="T404" i="1"/>
  <c r="S404" i="1"/>
  <c r="R404" i="1"/>
  <c r="Q404" i="1"/>
  <c r="BE403" i="1"/>
  <c r="AG403" i="1"/>
  <c r="BD403" i="1"/>
  <c r="AD403" i="1"/>
  <c r="AI403" i="1"/>
  <c r="BC403" i="1"/>
  <c r="BB403" i="1"/>
  <c r="AM403" i="1"/>
  <c r="AE403" i="1"/>
  <c r="AH403" i="1"/>
  <c r="AJ403" i="1"/>
  <c r="AL403" i="1"/>
  <c r="AW403" i="1"/>
  <c r="AK403" i="1"/>
  <c r="AV403" i="1"/>
  <c r="AN403" i="1"/>
  <c r="AY403" i="1"/>
  <c r="AX403" i="1"/>
  <c r="AS403" i="1"/>
  <c r="AU403" i="1"/>
  <c r="AT403" i="1"/>
  <c r="AR403" i="1"/>
  <c r="AQ403" i="1"/>
  <c r="AP403" i="1"/>
  <c r="AF403" i="1"/>
  <c r="AB403" i="1"/>
  <c r="AA403" i="1"/>
  <c r="X403" i="1"/>
  <c r="W403" i="1"/>
  <c r="V403" i="1"/>
  <c r="U403" i="1"/>
  <c r="T403" i="1"/>
  <c r="S403" i="1"/>
  <c r="R403" i="1"/>
  <c r="Q403" i="1"/>
  <c r="BE402" i="1"/>
  <c r="AG402" i="1"/>
  <c r="BD402" i="1"/>
  <c r="AD402" i="1"/>
  <c r="AI402" i="1"/>
  <c r="BC402" i="1"/>
  <c r="BB402" i="1"/>
  <c r="AM402" i="1"/>
  <c r="AE402" i="1"/>
  <c r="AH402" i="1"/>
  <c r="AJ402" i="1"/>
  <c r="AL402" i="1"/>
  <c r="AW402" i="1"/>
  <c r="AK402" i="1"/>
  <c r="AV402" i="1"/>
  <c r="AN402" i="1"/>
  <c r="AY402" i="1"/>
  <c r="AX402" i="1"/>
  <c r="AS402" i="1"/>
  <c r="AU402" i="1"/>
  <c r="AT402" i="1"/>
  <c r="AR402" i="1"/>
  <c r="AQ402" i="1"/>
  <c r="AP402" i="1"/>
  <c r="AF402" i="1"/>
  <c r="AB402" i="1"/>
  <c r="AA402" i="1"/>
  <c r="X402" i="1"/>
  <c r="W402" i="1"/>
  <c r="V402" i="1"/>
  <c r="U402" i="1"/>
  <c r="T402" i="1"/>
  <c r="S402" i="1"/>
  <c r="R402" i="1"/>
  <c r="Q402" i="1"/>
  <c r="BE401" i="1"/>
  <c r="AG401" i="1"/>
  <c r="BD401" i="1"/>
  <c r="AD401" i="1"/>
  <c r="AI401" i="1"/>
  <c r="BC401" i="1"/>
  <c r="BB401" i="1"/>
  <c r="AM401" i="1"/>
  <c r="AE401" i="1"/>
  <c r="AH401" i="1"/>
  <c r="AJ401" i="1"/>
  <c r="AL401" i="1"/>
  <c r="AW401" i="1"/>
  <c r="AK401" i="1"/>
  <c r="AV401" i="1"/>
  <c r="AN401" i="1"/>
  <c r="AY401" i="1"/>
  <c r="AX401" i="1"/>
  <c r="AS401" i="1"/>
  <c r="AU401" i="1"/>
  <c r="AT401" i="1"/>
  <c r="AR401" i="1"/>
  <c r="AQ401" i="1"/>
  <c r="AP401" i="1"/>
  <c r="AF401" i="1"/>
  <c r="AB401" i="1"/>
  <c r="AA401" i="1"/>
  <c r="X401" i="1"/>
  <c r="W401" i="1"/>
  <c r="V401" i="1"/>
  <c r="U401" i="1"/>
  <c r="T401" i="1"/>
  <c r="S401" i="1"/>
  <c r="R401" i="1"/>
  <c r="Q401" i="1"/>
  <c r="BE400" i="1"/>
  <c r="AG400" i="1"/>
  <c r="BD400" i="1"/>
  <c r="AD400" i="1"/>
  <c r="AI400" i="1"/>
  <c r="BC400" i="1"/>
  <c r="BB400" i="1"/>
  <c r="AM400" i="1"/>
  <c r="AE400" i="1"/>
  <c r="AH400" i="1"/>
  <c r="AJ400" i="1"/>
  <c r="AL400" i="1"/>
  <c r="AW400" i="1"/>
  <c r="AK400" i="1"/>
  <c r="AV400" i="1"/>
  <c r="AN400" i="1"/>
  <c r="AY400" i="1"/>
  <c r="AX400" i="1"/>
  <c r="AS400" i="1"/>
  <c r="AU400" i="1"/>
  <c r="AT400" i="1"/>
  <c r="AR400" i="1"/>
  <c r="AQ400" i="1"/>
  <c r="AP400" i="1"/>
  <c r="AF400" i="1"/>
  <c r="AB400" i="1"/>
  <c r="AA400" i="1"/>
  <c r="X400" i="1"/>
  <c r="W400" i="1"/>
  <c r="V400" i="1"/>
  <c r="U400" i="1"/>
  <c r="T400" i="1"/>
  <c r="S400" i="1"/>
  <c r="R400" i="1"/>
  <c r="Q400" i="1"/>
  <c r="BE399" i="1"/>
  <c r="AG399" i="1"/>
  <c r="BD399" i="1"/>
  <c r="AD399" i="1"/>
  <c r="AI399" i="1"/>
  <c r="BC399" i="1"/>
  <c r="BB399" i="1"/>
  <c r="AM399" i="1"/>
  <c r="AE399" i="1"/>
  <c r="AH399" i="1"/>
  <c r="AJ399" i="1"/>
  <c r="AL399" i="1"/>
  <c r="AW399" i="1"/>
  <c r="AK399" i="1"/>
  <c r="AV399" i="1"/>
  <c r="AN399" i="1"/>
  <c r="AY399" i="1"/>
  <c r="AX399" i="1"/>
  <c r="AS399" i="1"/>
  <c r="AU399" i="1"/>
  <c r="AT399" i="1"/>
  <c r="AR399" i="1"/>
  <c r="AQ399" i="1"/>
  <c r="AP399" i="1"/>
  <c r="AF399" i="1"/>
  <c r="AB399" i="1"/>
  <c r="AA399" i="1"/>
  <c r="X399" i="1"/>
  <c r="W399" i="1"/>
  <c r="V399" i="1"/>
  <c r="U399" i="1"/>
  <c r="T399" i="1"/>
  <c r="S399" i="1"/>
  <c r="R399" i="1"/>
  <c r="Q399" i="1"/>
  <c r="BE398" i="1"/>
  <c r="AG398" i="1"/>
  <c r="BD398" i="1"/>
  <c r="AD398" i="1"/>
  <c r="AI398" i="1"/>
  <c r="BC398" i="1"/>
  <c r="BB398" i="1"/>
  <c r="AM398" i="1"/>
  <c r="AE398" i="1"/>
  <c r="AH398" i="1"/>
  <c r="AJ398" i="1"/>
  <c r="AL398" i="1"/>
  <c r="AW398" i="1"/>
  <c r="AK398" i="1"/>
  <c r="AV398" i="1"/>
  <c r="AN398" i="1"/>
  <c r="AY398" i="1"/>
  <c r="AX398" i="1"/>
  <c r="AS398" i="1"/>
  <c r="AU398" i="1"/>
  <c r="AT398" i="1"/>
  <c r="AR398" i="1"/>
  <c r="AQ398" i="1"/>
  <c r="AP398" i="1"/>
  <c r="AF398" i="1"/>
  <c r="AB398" i="1"/>
  <c r="AA398" i="1"/>
  <c r="X398" i="1"/>
  <c r="W398" i="1"/>
  <c r="V398" i="1"/>
  <c r="U398" i="1"/>
  <c r="T398" i="1"/>
  <c r="S398" i="1"/>
  <c r="R398" i="1"/>
  <c r="Q398" i="1"/>
  <c r="BE397" i="1"/>
  <c r="AG397" i="1"/>
  <c r="BD397" i="1"/>
  <c r="AD397" i="1"/>
  <c r="AI397" i="1"/>
  <c r="BC397" i="1"/>
  <c r="BB397" i="1"/>
  <c r="AM397" i="1"/>
  <c r="AE397" i="1"/>
  <c r="AH397" i="1"/>
  <c r="AJ397" i="1"/>
  <c r="AL397" i="1"/>
  <c r="AW397" i="1"/>
  <c r="AK397" i="1"/>
  <c r="AV397" i="1"/>
  <c r="AN397" i="1"/>
  <c r="AY397" i="1"/>
  <c r="AX397" i="1"/>
  <c r="AS397" i="1"/>
  <c r="AU397" i="1"/>
  <c r="AT397" i="1"/>
  <c r="AR397" i="1"/>
  <c r="AQ397" i="1"/>
  <c r="AP397" i="1"/>
  <c r="AF397" i="1"/>
  <c r="AB397" i="1"/>
  <c r="AA397" i="1"/>
  <c r="X397" i="1"/>
  <c r="W397" i="1"/>
  <c r="V397" i="1"/>
  <c r="U397" i="1"/>
  <c r="T397" i="1"/>
  <c r="S397" i="1"/>
  <c r="R397" i="1"/>
  <c r="Q397" i="1"/>
  <c r="BE396" i="1"/>
  <c r="AG396" i="1"/>
  <c r="BD396" i="1"/>
  <c r="AD396" i="1"/>
  <c r="AI396" i="1"/>
  <c r="BC396" i="1"/>
  <c r="BB396" i="1"/>
  <c r="AM396" i="1"/>
  <c r="AE396" i="1"/>
  <c r="AH396" i="1"/>
  <c r="AJ396" i="1"/>
  <c r="AL396" i="1"/>
  <c r="AW396" i="1"/>
  <c r="AK396" i="1"/>
  <c r="AV396" i="1"/>
  <c r="AN396" i="1"/>
  <c r="AY396" i="1"/>
  <c r="AX396" i="1"/>
  <c r="AS396" i="1"/>
  <c r="AU396" i="1"/>
  <c r="AT396" i="1"/>
  <c r="AR396" i="1"/>
  <c r="AQ396" i="1"/>
  <c r="AP396" i="1"/>
  <c r="AF396" i="1"/>
  <c r="AB396" i="1"/>
  <c r="AA396" i="1"/>
  <c r="X396" i="1"/>
  <c r="W396" i="1"/>
  <c r="V396" i="1"/>
  <c r="U396" i="1"/>
  <c r="T396" i="1"/>
  <c r="S396" i="1"/>
  <c r="R396" i="1"/>
  <c r="Q396" i="1"/>
  <c r="BE395" i="1"/>
  <c r="AG395" i="1"/>
  <c r="BD395" i="1"/>
  <c r="AD395" i="1"/>
  <c r="AI395" i="1"/>
  <c r="BC395" i="1"/>
  <c r="BB395" i="1"/>
  <c r="AM395" i="1"/>
  <c r="AE395" i="1"/>
  <c r="AH395" i="1"/>
  <c r="AJ395" i="1"/>
  <c r="AL395" i="1"/>
  <c r="AW395" i="1"/>
  <c r="AK395" i="1"/>
  <c r="AV395" i="1"/>
  <c r="AN395" i="1"/>
  <c r="AY395" i="1"/>
  <c r="AX395" i="1"/>
  <c r="AS395" i="1"/>
  <c r="AU395" i="1"/>
  <c r="AT395" i="1"/>
  <c r="AR395" i="1"/>
  <c r="AQ395" i="1"/>
  <c r="AP395" i="1"/>
  <c r="AF395" i="1"/>
  <c r="AB395" i="1"/>
  <c r="AA395" i="1"/>
  <c r="X395" i="1"/>
  <c r="W395" i="1"/>
  <c r="V395" i="1"/>
  <c r="U395" i="1"/>
  <c r="T395" i="1"/>
  <c r="S395" i="1"/>
  <c r="R395" i="1"/>
  <c r="Q395" i="1"/>
  <c r="BE394" i="1"/>
  <c r="AG394" i="1"/>
  <c r="BD394" i="1"/>
  <c r="AD394" i="1"/>
  <c r="AI394" i="1"/>
  <c r="BC394" i="1"/>
  <c r="BB394" i="1"/>
  <c r="AM394" i="1"/>
  <c r="AE394" i="1"/>
  <c r="AH394" i="1"/>
  <c r="AJ394" i="1"/>
  <c r="AL394" i="1"/>
  <c r="AW394" i="1"/>
  <c r="AK394" i="1"/>
  <c r="AV394" i="1"/>
  <c r="AN394" i="1"/>
  <c r="AY394" i="1"/>
  <c r="AX394" i="1"/>
  <c r="AS394" i="1"/>
  <c r="AU394" i="1"/>
  <c r="AT394" i="1"/>
  <c r="AR394" i="1"/>
  <c r="AQ394" i="1"/>
  <c r="AP394" i="1"/>
  <c r="AF394" i="1"/>
  <c r="AB394" i="1"/>
  <c r="AA394" i="1"/>
  <c r="X394" i="1"/>
  <c r="W394" i="1"/>
  <c r="V394" i="1"/>
  <c r="U394" i="1"/>
  <c r="T394" i="1"/>
  <c r="S394" i="1"/>
  <c r="R394" i="1"/>
  <c r="Q394" i="1"/>
  <c r="BE393" i="1"/>
  <c r="AG393" i="1"/>
  <c r="BD393" i="1"/>
  <c r="AD393" i="1"/>
  <c r="AI393" i="1"/>
  <c r="BC393" i="1"/>
  <c r="BB393" i="1"/>
  <c r="AM393" i="1"/>
  <c r="AE393" i="1"/>
  <c r="AH393" i="1"/>
  <c r="AJ393" i="1"/>
  <c r="AL393" i="1"/>
  <c r="AW393" i="1"/>
  <c r="AK393" i="1"/>
  <c r="AV393" i="1"/>
  <c r="AN393" i="1"/>
  <c r="AY393" i="1"/>
  <c r="AX393" i="1"/>
  <c r="AS393" i="1"/>
  <c r="AU393" i="1"/>
  <c r="AT393" i="1"/>
  <c r="AR393" i="1"/>
  <c r="AQ393" i="1"/>
  <c r="AP393" i="1"/>
  <c r="AF393" i="1"/>
  <c r="AB393" i="1"/>
  <c r="AA393" i="1"/>
  <c r="X393" i="1"/>
  <c r="W393" i="1"/>
  <c r="V393" i="1"/>
  <c r="U393" i="1"/>
  <c r="T393" i="1"/>
  <c r="S393" i="1"/>
  <c r="R393" i="1"/>
  <c r="Q393" i="1"/>
  <c r="BE392" i="1"/>
  <c r="AG392" i="1"/>
  <c r="BD392" i="1"/>
  <c r="AD392" i="1"/>
  <c r="AI392" i="1"/>
  <c r="BC392" i="1"/>
  <c r="BB392" i="1"/>
  <c r="AM392" i="1"/>
  <c r="AE392" i="1"/>
  <c r="AH392" i="1"/>
  <c r="AJ392" i="1"/>
  <c r="AL392" i="1"/>
  <c r="AW392" i="1"/>
  <c r="AK392" i="1"/>
  <c r="AV392" i="1"/>
  <c r="AN392" i="1"/>
  <c r="AY392" i="1"/>
  <c r="AX392" i="1"/>
  <c r="AS392" i="1"/>
  <c r="AU392" i="1"/>
  <c r="AT392" i="1"/>
  <c r="AR392" i="1"/>
  <c r="AQ392" i="1"/>
  <c r="AP392" i="1"/>
  <c r="AF392" i="1"/>
  <c r="AB392" i="1"/>
  <c r="AA392" i="1"/>
  <c r="X392" i="1"/>
  <c r="W392" i="1"/>
  <c r="V392" i="1"/>
  <c r="U392" i="1"/>
  <c r="T392" i="1"/>
  <c r="S392" i="1"/>
  <c r="R392" i="1"/>
  <c r="Q392" i="1"/>
  <c r="BE391" i="1"/>
  <c r="AG391" i="1"/>
  <c r="BD391" i="1"/>
  <c r="AD391" i="1"/>
  <c r="AI391" i="1"/>
  <c r="BC391" i="1"/>
  <c r="BB391" i="1"/>
  <c r="AM391" i="1"/>
  <c r="AE391" i="1"/>
  <c r="AH391" i="1"/>
  <c r="AJ391" i="1"/>
  <c r="AL391" i="1"/>
  <c r="AW391" i="1"/>
  <c r="AK391" i="1"/>
  <c r="AV391" i="1"/>
  <c r="AN391" i="1"/>
  <c r="AY391" i="1"/>
  <c r="AX391" i="1"/>
  <c r="AS391" i="1"/>
  <c r="AU391" i="1"/>
  <c r="AT391" i="1"/>
  <c r="AR391" i="1"/>
  <c r="AQ391" i="1"/>
  <c r="AP391" i="1"/>
  <c r="AF391" i="1"/>
  <c r="AB391" i="1"/>
  <c r="AA391" i="1"/>
  <c r="X391" i="1"/>
  <c r="W391" i="1"/>
  <c r="V391" i="1"/>
  <c r="U391" i="1"/>
  <c r="T391" i="1"/>
  <c r="S391" i="1"/>
  <c r="R391" i="1"/>
  <c r="Q391" i="1"/>
  <c r="BE390" i="1"/>
  <c r="AG390" i="1"/>
  <c r="BD390" i="1"/>
  <c r="AD390" i="1"/>
  <c r="AI390" i="1"/>
  <c r="BC390" i="1"/>
  <c r="BB390" i="1"/>
  <c r="AM390" i="1"/>
  <c r="AE390" i="1"/>
  <c r="AH390" i="1"/>
  <c r="AJ390" i="1"/>
  <c r="AL390" i="1"/>
  <c r="AW390" i="1"/>
  <c r="AK390" i="1"/>
  <c r="AV390" i="1"/>
  <c r="AN390" i="1"/>
  <c r="AY390" i="1"/>
  <c r="AX390" i="1"/>
  <c r="AS390" i="1"/>
  <c r="AU390" i="1"/>
  <c r="AT390" i="1"/>
  <c r="AR390" i="1"/>
  <c r="AQ390" i="1"/>
  <c r="AP390" i="1"/>
  <c r="AF390" i="1"/>
  <c r="AB390" i="1"/>
  <c r="AA390" i="1"/>
  <c r="X390" i="1"/>
  <c r="W390" i="1"/>
  <c r="V390" i="1"/>
  <c r="U390" i="1"/>
  <c r="T390" i="1"/>
  <c r="S390" i="1"/>
  <c r="R390" i="1"/>
  <c r="Q390" i="1"/>
  <c r="BE389" i="1"/>
  <c r="AG389" i="1"/>
  <c r="BD389" i="1"/>
  <c r="AD389" i="1"/>
  <c r="AI389" i="1"/>
  <c r="BC389" i="1"/>
  <c r="BB389" i="1"/>
  <c r="AM389" i="1"/>
  <c r="AE389" i="1"/>
  <c r="AH389" i="1"/>
  <c r="AJ389" i="1"/>
  <c r="AL389" i="1"/>
  <c r="AW389" i="1"/>
  <c r="AK389" i="1"/>
  <c r="AV389" i="1"/>
  <c r="AN389" i="1"/>
  <c r="AY389" i="1"/>
  <c r="AX389" i="1"/>
  <c r="AS389" i="1"/>
  <c r="AU389" i="1"/>
  <c r="AT389" i="1"/>
  <c r="AR389" i="1"/>
  <c r="AQ389" i="1"/>
  <c r="AP389" i="1"/>
  <c r="AF389" i="1"/>
  <c r="AB389" i="1"/>
  <c r="AA389" i="1"/>
  <c r="X389" i="1"/>
  <c r="W389" i="1"/>
  <c r="V389" i="1"/>
  <c r="U389" i="1"/>
  <c r="T389" i="1"/>
  <c r="S389" i="1"/>
  <c r="R389" i="1"/>
  <c r="Q389" i="1"/>
  <c r="BE388" i="1"/>
  <c r="AG388" i="1"/>
  <c r="BD388" i="1"/>
  <c r="AD388" i="1"/>
  <c r="AI388" i="1"/>
  <c r="BC388" i="1"/>
  <c r="BB388" i="1"/>
  <c r="AM388" i="1"/>
  <c r="AE388" i="1"/>
  <c r="AH388" i="1"/>
  <c r="AJ388" i="1"/>
  <c r="AL388" i="1"/>
  <c r="AW388" i="1"/>
  <c r="AK388" i="1"/>
  <c r="AV388" i="1"/>
  <c r="AN388" i="1"/>
  <c r="AY388" i="1"/>
  <c r="AX388" i="1"/>
  <c r="AS388" i="1"/>
  <c r="AU388" i="1"/>
  <c r="AT388" i="1"/>
  <c r="AR388" i="1"/>
  <c r="AQ388" i="1"/>
  <c r="AP388" i="1"/>
  <c r="AF388" i="1"/>
  <c r="AB388" i="1"/>
  <c r="AA388" i="1"/>
  <c r="X388" i="1"/>
  <c r="W388" i="1"/>
  <c r="V388" i="1"/>
  <c r="U388" i="1"/>
  <c r="T388" i="1"/>
  <c r="S388" i="1"/>
  <c r="R388" i="1"/>
  <c r="Q388" i="1"/>
  <c r="BE387" i="1"/>
  <c r="AG387" i="1"/>
  <c r="BD387" i="1"/>
  <c r="AD387" i="1"/>
  <c r="AI387" i="1"/>
  <c r="BC387" i="1"/>
  <c r="BB387" i="1"/>
  <c r="AM387" i="1"/>
  <c r="AE387" i="1"/>
  <c r="AH387" i="1"/>
  <c r="AJ387" i="1"/>
  <c r="AL387" i="1"/>
  <c r="AW387" i="1"/>
  <c r="AK387" i="1"/>
  <c r="AV387" i="1"/>
  <c r="AN387" i="1"/>
  <c r="AY387" i="1"/>
  <c r="AX387" i="1"/>
  <c r="AS387" i="1"/>
  <c r="AU387" i="1"/>
  <c r="AT387" i="1"/>
  <c r="AR387" i="1"/>
  <c r="AQ387" i="1"/>
  <c r="AP387" i="1"/>
  <c r="AF387" i="1"/>
  <c r="AB387" i="1"/>
  <c r="AA387" i="1"/>
  <c r="X387" i="1"/>
  <c r="W387" i="1"/>
  <c r="V387" i="1"/>
  <c r="U387" i="1"/>
  <c r="T387" i="1"/>
  <c r="S387" i="1"/>
  <c r="R387" i="1"/>
  <c r="Q387" i="1"/>
  <c r="BE386" i="1"/>
  <c r="AG386" i="1"/>
  <c r="BD386" i="1"/>
  <c r="AD386" i="1"/>
  <c r="AI386" i="1"/>
  <c r="BC386" i="1"/>
  <c r="BB386" i="1"/>
  <c r="AM386" i="1"/>
  <c r="AE386" i="1"/>
  <c r="AH386" i="1"/>
  <c r="AJ386" i="1"/>
  <c r="AL386" i="1"/>
  <c r="AW386" i="1"/>
  <c r="AK386" i="1"/>
  <c r="AV386" i="1"/>
  <c r="AN386" i="1"/>
  <c r="AY386" i="1"/>
  <c r="AX386" i="1"/>
  <c r="AS386" i="1"/>
  <c r="AU386" i="1"/>
  <c r="AT386" i="1"/>
  <c r="AR386" i="1"/>
  <c r="AQ386" i="1"/>
  <c r="AP386" i="1"/>
  <c r="AF386" i="1"/>
  <c r="AB386" i="1"/>
  <c r="AA386" i="1"/>
  <c r="X386" i="1"/>
  <c r="W386" i="1"/>
  <c r="V386" i="1"/>
  <c r="U386" i="1"/>
  <c r="T386" i="1"/>
  <c r="S386" i="1"/>
  <c r="R386" i="1"/>
  <c r="Q386" i="1"/>
  <c r="BE385" i="1"/>
  <c r="AG385" i="1"/>
  <c r="BD385" i="1"/>
  <c r="AD385" i="1"/>
  <c r="AI385" i="1"/>
  <c r="BC385" i="1"/>
  <c r="BB385" i="1"/>
  <c r="AM385" i="1"/>
  <c r="AE385" i="1"/>
  <c r="AH385" i="1"/>
  <c r="AJ385" i="1"/>
  <c r="AL385" i="1"/>
  <c r="AW385" i="1"/>
  <c r="AK385" i="1"/>
  <c r="AV385" i="1"/>
  <c r="AN385" i="1"/>
  <c r="AY385" i="1"/>
  <c r="AX385" i="1"/>
  <c r="AS385" i="1"/>
  <c r="AU385" i="1"/>
  <c r="AT385" i="1"/>
  <c r="AR385" i="1"/>
  <c r="AQ385" i="1"/>
  <c r="AP385" i="1"/>
  <c r="AF385" i="1"/>
  <c r="AB385" i="1"/>
  <c r="AA385" i="1"/>
  <c r="X385" i="1"/>
  <c r="W385" i="1"/>
  <c r="V385" i="1"/>
  <c r="U385" i="1"/>
  <c r="T385" i="1"/>
  <c r="S385" i="1"/>
  <c r="R385" i="1"/>
  <c r="Q385" i="1"/>
  <c r="BE384" i="1"/>
  <c r="AG384" i="1"/>
  <c r="BD384" i="1"/>
  <c r="AD384" i="1"/>
  <c r="AI384" i="1"/>
  <c r="BC384" i="1"/>
  <c r="BB384" i="1"/>
  <c r="AM384" i="1"/>
  <c r="AE384" i="1"/>
  <c r="AH384" i="1"/>
  <c r="AJ384" i="1"/>
  <c r="AL384" i="1"/>
  <c r="AW384" i="1"/>
  <c r="AK384" i="1"/>
  <c r="AV384" i="1"/>
  <c r="AN384" i="1"/>
  <c r="AY384" i="1"/>
  <c r="AX384" i="1"/>
  <c r="AS384" i="1"/>
  <c r="AU384" i="1"/>
  <c r="AT384" i="1"/>
  <c r="AR384" i="1"/>
  <c r="AQ384" i="1"/>
  <c r="AP384" i="1"/>
  <c r="AF384" i="1"/>
  <c r="AB384" i="1"/>
  <c r="AA384" i="1"/>
  <c r="X384" i="1"/>
  <c r="W384" i="1"/>
  <c r="V384" i="1"/>
  <c r="U384" i="1"/>
  <c r="T384" i="1"/>
  <c r="S384" i="1"/>
  <c r="R384" i="1"/>
  <c r="Q384" i="1"/>
  <c r="BE383" i="1"/>
  <c r="AG383" i="1"/>
  <c r="BD383" i="1"/>
  <c r="AD383" i="1"/>
  <c r="AI383" i="1"/>
  <c r="BC383" i="1"/>
  <c r="BB383" i="1"/>
  <c r="AM383" i="1"/>
  <c r="AE383" i="1"/>
  <c r="AH383" i="1"/>
  <c r="AJ383" i="1"/>
  <c r="AL383" i="1"/>
  <c r="AW383" i="1"/>
  <c r="AK383" i="1"/>
  <c r="AV383" i="1"/>
  <c r="AN383" i="1"/>
  <c r="AY383" i="1"/>
  <c r="AX383" i="1"/>
  <c r="AS383" i="1"/>
  <c r="AU383" i="1"/>
  <c r="AT383" i="1"/>
  <c r="AR383" i="1"/>
  <c r="AQ383" i="1"/>
  <c r="AP383" i="1"/>
  <c r="AF383" i="1"/>
  <c r="AB383" i="1"/>
  <c r="AA383" i="1"/>
  <c r="X383" i="1"/>
  <c r="W383" i="1"/>
  <c r="V383" i="1"/>
  <c r="U383" i="1"/>
  <c r="T383" i="1"/>
  <c r="S383" i="1"/>
  <c r="R383" i="1"/>
  <c r="Q383" i="1"/>
  <c r="BE382" i="1"/>
  <c r="AG382" i="1"/>
  <c r="BD382" i="1"/>
  <c r="AD382" i="1"/>
  <c r="AI382" i="1"/>
  <c r="BC382" i="1"/>
  <c r="BB382" i="1"/>
  <c r="AM382" i="1"/>
  <c r="AE382" i="1"/>
  <c r="AH382" i="1"/>
  <c r="AJ382" i="1"/>
  <c r="AL382" i="1"/>
  <c r="AW382" i="1"/>
  <c r="AK382" i="1"/>
  <c r="AV382" i="1"/>
  <c r="AN382" i="1"/>
  <c r="AY382" i="1"/>
  <c r="AX382" i="1"/>
  <c r="AS382" i="1"/>
  <c r="AU382" i="1"/>
  <c r="AT382" i="1"/>
  <c r="AR382" i="1"/>
  <c r="AQ382" i="1"/>
  <c r="AP382" i="1"/>
  <c r="AF382" i="1"/>
  <c r="AB382" i="1"/>
  <c r="AA382" i="1"/>
  <c r="X382" i="1"/>
  <c r="W382" i="1"/>
  <c r="V382" i="1"/>
  <c r="U382" i="1"/>
  <c r="T382" i="1"/>
  <c r="S382" i="1"/>
  <c r="R382" i="1"/>
  <c r="Q382" i="1"/>
  <c r="BE381" i="1"/>
  <c r="AG381" i="1"/>
  <c r="BD381" i="1"/>
  <c r="AD381" i="1"/>
  <c r="AI381" i="1"/>
  <c r="BC381" i="1"/>
  <c r="BB381" i="1"/>
  <c r="AM381" i="1"/>
  <c r="AE381" i="1"/>
  <c r="AH381" i="1"/>
  <c r="AJ381" i="1"/>
  <c r="AL381" i="1"/>
  <c r="AW381" i="1"/>
  <c r="AK381" i="1"/>
  <c r="AV381" i="1"/>
  <c r="AN381" i="1"/>
  <c r="AY381" i="1"/>
  <c r="AX381" i="1"/>
  <c r="AS381" i="1"/>
  <c r="AU381" i="1"/>
  <c r="AT381" i="1"/>
  <c r="AR381" i="1"/>
  <c r="AQ381" i="1"/>
  <c r="AP381" i="1"/>
  <c r="AF381" i="1"/>
  <c r="AB381" i="1"/>
  <c r="AA381" i="1"/>
  <c r="X381" i="1"/>
  <c r="W381" i="1"/>
  <c r="V381" i="1"/>
  <c r="U381" i="1"/>
  <c r="T381" i="1"/>
  <c r="S381" i="1"/>
  <c r="R381" i="1"/>
  <c r="Q381" i="1"/>
  <c r="BE380" i="1"/>
  <c r="AG380" i="1"/>
  <c r="BD380" i="1"/>
  <c r="AD380" i="1"/>
  <c r="AI380" i="1"/>
  <c r="BC380" i="1"/>
  <c r="BB380" i="1"/>
  <c r="AM380" i="1"/>
  <c r="AE380" i="1"/>
  <c r="AH380" i="1"/>
  <c r="AJ380" i="1"/>
  <c r="AL380" i="1"/>
  <c r="AW380" i="1"/>
  <c r="AK380" i="1"/>
  <c r="AV380" i="1"/>
  <c r="AN380" i="1"/>
  <c r="AY380" i="1"/>
  <c r="AX380" i="1"/>
  <c r="AS380" i="1"/>
  <c r="AU380" i="1"/>
  <c r="AT380" i="1"/>
  <c r="AR380" i="1"/>
  <c r="AQ380" i="1"/>
  <c r="AP380" i="1"/>
  <c r="AF380" i="1"/>
  <c r="AB380" i="1"/>
  <c r="AA380" i="1"/>
  <c r="X380" i="1"/>
  <c r="W380" i="1"/>
  <c r="V380" i="1"/>
  <c r="U380" i="1"/>
  <c r="T380" i="1"/>
  <c r="S380" i="1"/>
  <c r="R380" i="1"/>
  <c r="Q380" i="1"/>
  <c r="BE379" i="1"/>
  <c r="AG379" i="1"/>
  <c r="BD379" i="1"/>
  <c r="AD379" i="1"/>
  <c r="AI379" i="1"/>
  <c r="BC379" i="1"/>
  <c r="BB379" i="1"/>
  <c r="AM379" i="1"/>
  <c r="AE379" i="1"/>
  <c r="AH379" i="1"/>
  <c r="AJ379" i="1"/>
  <c r="AL379" i="1"/>
  <c r="AW379" i="1"/>
  <c r="AK379" i="1"/>
  <c r="AV379" i="1"/>
  <c r="AN379" i="1"/>
  <c r="AY379" i="1"/>
  <c r="AX379" i="1"/>
  <c r="AS379" i="1"/>
  <c r="AU379" i="1"/>
  <c r="AT379" i="1"/>
  <c r="AR379" i="1"/>
  <c r="AQ379" i="1"/>
  <c r="AP379" i="1"/>
  <c r="AF379" i="1"/>
  <c r="AB379" i="1"/>
  <c r="AA379" i="1"/>
  <c r="X379" i="1"/>
  <c r="W379" i="1"/>
  <c r="V379" i="1"/>
  <c r="U379" i="1"/>
  <c r="T379" i="1"/>
  <c r="S379" i="1"/>
  <c r="R379" i="1"/>
  <c r="Q379" i="1"/>
  <c r="BE378" i="1"/>
  <c r="AG378" i="1"/>
  <c r="BD378" i="1"/>
  <c r="AD378" i="1"/>
  <c r="AI378" i="1"/>
  <c r="BC378" i="1"/>
  <c r="BB378" i="1"/>
  <c r="AM378" i="1"/>
  <c r="AE378" i="1"/>
  <c r="AH378" i="1"/>
  <c r="AJ378" i="1"/>
  <c r="AL378" i="1"/>
  <c r="AW378" i="1"/>
  <c r="AK378" i="1"/>
  <c r="AV378" i="1"/>
  <c r="AN378" i="1"/>
  <c r="AY378" i="1"/>
  <c r="AX378" i="1"/>
  <c r="AS378" i="1"/>
  <c r="AU378" i="1"/>
  <c r="AT378" i="1"/>
  <c r="AR378" i="1"/>
  <c r="AQ378" i="1"/>
  <c r="AP378" i="1"/>
  <c r="AF378" i="1"/>
  <c r="AB378" i="1"/>
  <c r="AA378" i="1"/>
  <c r="X378" i="1"/>
  <c r="W378" i="1"/>
  <c r="V378" i="1"/>
  <c r="U378" i="1"/>
  <c r="T378" i="1"/>
  <c r="S378" i="1"/>
  <c r="R378" i="1"/>
  <c r="Q378" i="1"/>
  <c r="BE377" i="1"/>
  <c r="AG377" i="1"/>
  <c r="BD377" i="1"/>
  <c r="AD377" i="1"/>
  <c r="AI377" i="1"/>
  <c r="BC377" i="1"/>
  <c r="BB377" i="1"/>
  <c r="AM377" i="1"/>
  <c r="AE377" i="1"/>
  <c r="AH377" i="1"/>
  <c r="AJ377" i="1"/>
  <c r="AL377" i="1"/>
  <c r="AW377" i="1"/>
  <c r="AK377" i="1"/>
  <c r="AV377" i="1"/>
  <c r="AN377" i="1"/>
  <c r="AY377" i="1"/>
  <c r="AX377" i="1"/>
  <c r="AS377" i="1"/>
  <c r="AU377" i="1"/>
  <c r="AT377" i="1"/>
  <c r="AR377" i="1"/>
  <c r="AQ377" i="1"/>
  <c r="AP377" i="1"/>
  <c r="AF377" i="1"/>
  <c r="AB377" i="1"/>
  <c r="AA377" i="1"/>
  <c r="X377" i="1"/>
  <c r="W377" i="1"/>
  <c r="V377" i="1"/>
  <c r="U377" i="1"/>
  <c r="T377" i="1"/>
  <c r="S377" i="1"/>
  <c r="R377" i="1"/>
  <c r="Q377" i="1"/>
  <c r="BE376" i="1"/>
  <c r="AG376" i="1"/>
  <c r="BD376" i="1"/>
  <c r="AD376" i="1"/>
  <c r="AI376" i="1"/>
  <c r="BC376" i="1"/>
  <c r="BB376" i="1"/>
  <c r="AM376" i="1"/>
  <c r="AE376" i="1"/>
  <c r="AH376" i="1"/>
  <c r="AJ376" i="1"/>
  <c r="AL376" i="1"/>
  <c r="AW376" i="1"/>
  <c r="AK376" i="1"/>
  <c r="AV376" i="1"/>
  <c r="AN376" i="1"/>
  <c r="AY376" i="1"/>
  <c r="AX376" i="1"/>
  <c r="AS376" i="1"/>
  <c r="AU376" i="1"/>
  <c r="AT376" i="1"/>
  <c r="AR376" i="1"/>
  <c r="AQ376" i="1"/>
  <c r="AP376" i="1"/>
  <c r="AF376" i="1"/>
  <c r="AB376" i="1"/>
  <c r="AA376" i="1"/>
  <c r="X376" i="1"/>
  <c r="W376" i="1"/>
  <c r="V376" i="1"/>
  <c r="U376" i="1"/>
  <c r="T376" i="1"/>
  <c r="S376" i="1"/>
  <c r="R376" i="1"/>
  <c r="Q376" i="1"/>
  <c r="BE375" i="1"/>
  <c r="AG375" i="1"/>
  <c r="BD375" i="1"/>
  <c r="AD375" i="1"/>
  <c r="AI375" i="1"/>
  <c r="BC375" i="1"/>
  <c r="BB375" i="1"/>
  <c r="AM375" i="1"/>
  <c r="AE375" i="1"/>
  <c r="AH375" i="1"/>
  <c r="AJ375" i="1"/>
  <c r="AL375" i="1"/>
  <c r="AW375" i="1"/>
  <c r="AK375" i="1"/>
  <c r="AV375" i="1"/>
  <c r="AN375" i="1"/>
  <c r="AY375" i="1"/>
  <c r="AX375" i="1"/>
  <c r="AS375" i="1"/>
  <c r="AU375" i="1"/>
  <c r="AT375" i="1"/>
  <c r="AR375" i="1"/>
  <c r="AQ375" i="1"/>
  <c r="AP375" i="1"/>
  <c r="AF375" i="1"/>
  <c r="AB375" i="1"/>
  <c r="AA375" i="1"/>
  <c r="X375" i="1"/>
  <c r="W375" i="1"/>
  <c r="V375" i="1"/>
  <c r="U375" i="1"/>
  <c r="T375" i="1"/>
  <c r="S375" i="1"/>
  <c r="R375" i="1"/>
  <c r="Q375" i="1"/>
  <c r="BE374" i="1"/>
  <c r="AG374" i="1"/>
  <c r="BD374" i="1"/>
  <c r="AD374" i="1"/>
  <c r="AI374" i="1"/>
  <c r="BC374" i="1"/>
  <c r="BB374" i="1"/>
  <c r="AM374" i="1"/>
  <c r="AE374" i="1"/>
  <c r="AH374" i="1"/>
  <c r="AJ374" i="1"/>
  <c r="AL374" i="1"/>
  <c r="AW374" i="1"/>
  <c r="AK374" i="1"/>
  <c r="AV374" i="1"/>
  <c r="AN374" i="1"/>
  <c r="AY374" i="1"/>
  <c r="AX374" i="1"/>
  <c r="AS374" i="1"/>
  <c r="AU374" i="1"/>
  <c r="AT374" i="1"/>
  <c r="AR374" i="1"/>
  <c r="AQ374" i="1"/>
  <c r="AP374" i="1"/>
  <c r="AF374" i="1"/>
  <c r="AB374" i="1"/>
  <c r="AA374" i="1"/>
  <c r="X374" i="1"/>
  <c r="W374" i="1"/>
  <c r="V374" i="1"/>
  <c r="U374" i="1"/>
  <c r="T374" i="1"/>
  <c r="S374" i="1"/>
  <c r="R374" i="1"/>
  <c r="Q374" i="1"/>
  <c r="BE373" i="1"/>
  <c r="AG373" i="1"/>
  <c r="BD373" i="1"/>
  <c r="AD373" i="1"/>
  <c r="AI373" i="1"/>
  <c r="BC373" i="1"/>
  <c r="BB373" i="1"/>
  <c r="AM373" i="1"/>
  <c r="AE373" i="1"/>
  <c r="AH373" i="1"/>
  <c r="AJ373" i="1"/>
  <c r="AL373" i="1"/>
  <c r="AW373" i="1"/>
  <c r="AK373" i="1"/>
  <c r="AV373" i="1"/>
  <c r="AN373" i="1"/>
  <c r="AY373" i="1"/>
  <c r="AX373" i="1"/>
  <c r="AS373" i="1"/>
  <c r="AU373" i="1"/>
  <c r="AT373" i="1"/>
  <c r="AR373" i="1"/>
  <c r="AQ373" i="1"/>
  <c r="AP373" i="1"/>
  <c r="AF373" i="1"/>
  <c r="AB373" i="1"/>
  <c r="AA373" i="1"/>
  <c r="X373" i="1"/>
  <c r="W373" i="1"/>
  <c r="V373" i="1"/>
  <c r="U373" i="1"/>
  <c r="T373" i="1"/>
  <c r="S373" i="1"/>
  <c r="R373" i="1"/>
  <c r="Q373" i="1"/>
  <c r="BE372" i="1"/>
  <c r="AG372" i="1"/>
  <c r="BD372" i="1"/>
  <c r="AD372" i="1"/>
  <c r="AI372" i="1"/>
  <c r="BC372" i="1"/>
  <c r="BB372" i="1"/>
  <c r="AM372" i="1"/>
  <c r="AE372" i="1"/>
  <c r="AH372" i="1"/>
  <c r="AJ372" i="1"/>
  <c r="AL372" i="1"/>
  <c r="AW372" i="1"/>
  <c r="AK372" i="1"/>
  <c r="AV372" i="1"/>
  <c r="AN372" i="1"/>
  <c r="AY372" i="1"/>
  <c r="AX372" i="1"/>
  <c r="AS372" i="1"/>
  <c r="AU372" i="1"/>
  <c r="AT372" i="1"/>
  <c r="AR372" i="1"/>
  <c r="AQ372" i="1"/>
  <c r="AP372" i="1"/>
  <c r="AF372" i="1"/>
  <c r="AB372" i="1"/>
  <c r="AA372" i="1"/>
  <c r="X372" i="1"/>
  <c r="W372" i="1"/>
  <c r="V372" i="1"/>
  <c r="U372" i="1"/>
  <c r="T372" i="1"/>
  <c r="S372" i="1"/>
  <c r="R372" i="1"/>
  <c r="Q372" i="1"/>
  <c r="BE371" i="1"/>
  <c r="AG371" i="1"/>
  <c r="BD371" i="1"/>
  <c r="AD371" i="1"/>
  <c r="AI371" i="1"/>
  <c r="BC371" i="1"/>
  <c r="BB371" i="1"/>
  <c r="AM371" i="1"/>
  <c r="AE371" i="1"/>
  <c r="AH371" i="1"/>
  <c r="AJ371" i="1"/>
  <c r="AL371" i="1"/>
  <c r="AW371" i="1"/>
  <c r="AK371" i="1"/>
  <c r="AV371" i="1"/>
  <c r="AN371" i="1"/>
  <c r="AY371" i="1"/>
  <c r="AX371" i="1"/>
  <c r="AS371" i="1"/>
  <c r="AU371" i="1"/>
  <c r="AT371" i="1"/>
  <c r="AR371" i="1"/>
  <c r="AQ371" i="1"/>
  <c r="AP371" i="1"/>
  <c r="AF371" i="1"/>
  <c r="AB371" i="1"/>
  <c r="AA371" i="1"/>
  <c r="X371" i="1"/>
  <c r="W371" i="1"/>
  <c r="V371" i="1"/>
  <c r="U371" i="1"/>
  <c r="T371" i="1"/>
  <c r="S371" i="1"/>
  <c r="R371" i="1"/>
  <c r="Q371" i="1"/>
  <c r="BE370" i="1"/>
  <c r="AG370" i="1"/>
  <c r="BD370" i="1"/>
  <c r="AD370" i="1"/>
  <c r="AI370" i="1"/>
  <c r="BC370" i="1"/>
  <c r="BB370" i="1"/>
  <c r="AM370" i="1"/>
  <c r="AE370" i="1"/>
  <c r="AH370" i="1"/>
  <c r="AJ370" i="1"/>
  <c r="AL370" i="1"/>
  <c r="AW370" i="1"/>
  <c r="AK370" i="1"/>
  <c r="AV370" i="1"/>
  <c r="AN370" i="1"/>
  <c r="AY370" i="1"/>
  <c r="AX370" i="1"/>
  <c r="AS370" i="1"/>
  <c r="AU370" i="1"/>
  <c r="AT370" i="1"/>
  <c r="AR370" i="1"/>
  <c r="AQ370" i="1"/>
  <c r="AP370" i="1"/>
  <c r="AF370" i="1"/>
  <c r="AB370" i="1"/>
  <c r="AA370" i="1"/>
  <c r="X370" i="1"/>
  <c r="W370" i="1"/>
  <c r="V370" i="1"/>
  <c r="U370" i="1"/>
  <c r="T370" i="1"/>
  <c r="S370" i="1"/>
  <c r="R370" i="1"/>
  <c r="Q370" i="1"/>
  <c r="BE369" i="1"/>
  <c r="AG369" i="1"/>
  <c r="BD369" i="1"/>
  <c r="AD369" i="1"/>
  <c r="AI369" i="1"/>
  <c r="BC369" i="1"/>
  <c r="BB369" i="1"/>
  <c r="AM369" i="1"/>
  <c r="AE369" i="1"/>
  <c r="AH369" i="1"/>
  <c r="AJ369" i="1"/>
  <c r="AL369" i="1"/>
  <c r="AW369" i="1"/>
  <c r="AK369" i="1"/>
  <c r="AV369" i="1"/>
  <c r="AN369" i="1"/>
  <c r="AY369" i="1"/>
  <c r="AX369" i="1"/>
  <c r="AS369" i="1"/>
  <c r="AU369" i="1"/>
  <c r="AT369" i="1"/>
  <c r="AR369" i="1"/>
  <c r="AQ369" i="1"/>
  <c r="AP369" i="1"/>
  <c r="AF369" i="1"/>
  <c r="AB369" i="1"/>
  <c r="AA369" i="1"/>
  <c r="X369" i="1"/>
  <c r="W369" i="1"/>
  <c r="V369" i="1"/>
  <c r="U369" i="1"/>
  <c r="T369" i="1"/>
  <c r="S369" i="1"/>
  <c r="R369" i="1"/>
  <c r="Q369" i="1"/>
  <c r="BE368" i="1"/>
  <c r="AG368" i="1"/>
  <c r="BD368" i="1"/>
  <c r="AD368" i="1"/>
  <c r="AI368" i="1"/>
  <c r="BC368" i="1"/>
  <c r="BB368" i="1"/>
  <c r="AM368" i="1"/>
  <c r="AE368" i="1"/>
  <c r="AH368" i="1"/>
  <c r="AJ368" i="1"/>
  <c r="AL368" i="1"/>
  <c r="AW368" i="1"/>
  <c r="AK368" i="1"/>
  <c r="AV368" i="1"/>
  <c r="AN368" i="1"/>
  <c r="AY368" i="1"/>
  <c r="AX368" i="1"/>
  <c r="AS368" i="1"/>
  <c r="AU368" i="1"/>
  <c r="AT368" i="1"/>
  <c r="AR368" i="1"/>
  <c r="AQ368" i="1"/>
  <c r="AP368" i="1"/>
  <c r="AF368" i="1"/>
  <c r="AB368" i="1"/>
  <c r="AA368" i="1"/>
  <c r="X368" i="1"/>
  <c r="W368" i="1"/>
  <c r="V368" i="1"/>
  <c r="U368" i="1"/>
  <c r="T368" i="1"/>
  <c r="S368" i="1"/>
  <c r="R368" i="1"/>
  <c r="Q368" i="1"/>
  <c r="BE367" i="1"/>
  <c r="AG367" i="1"/>
  <c r="BD367" i="1"/>
  <c r="AD367" i="1"/>
  <c r="AI367" i="1"/>
  <c r="BC367" i="1"/>
  <c r="BB367" i="1"/>
  <c r="AM367" i="1"/>
  <c r="AE367" i="1"/>
  <c r="AH367" i="1"/>
  <c r="AJ367" i="1"/>
  <c r="AL367" i="1"/>
  <c r="AW367" i="1"/>
  <c r="AK367" i="1"/>
  <c r="AV367" i="1"/>
  <c r="AN367" i="1"/>
  <c r="AY367" i="1"/>
  <c r="AX367" i="1"/>
  <c r="AS367" i="1"/>
  <c r="AU367" i="1"/>
  <c r="AT367" i="1"/>
  <c r="AR367" i="1"/>
  <c r="AQ367" i="1"/>
  <c r="AP367" i="1"/>
  <c r="AF367" i="1"/>
  <c r="AB367" i="1"/>
  <c r="AA367" i="1"/>
  <c r="X367" i="1"/>
  <c r="W367" i="1"/>
  <c r="V367" i="1"/>
  <c r="U367" i="1"/>
  <c r="T367" i="1"/>
  <c r="S367" i="1"/>
  <c r="R367" i="1"/>
  <c r="Q367" i="1"/>
  <c r="BE366" i="1"/>
  <c r="AG366" i="1"/>
  <c r="BD366" i="1"/>
  <c r="AD366" i="1"/>
  <c r="AI366" i="1"/>
  <c r="BC366" i="1"/>
  <c r="BB366" i="1"/>
  <c r="AM366" i="1"/>
  <c r="AE366" i="1"/>
  <c r="AH366" i="1"/>
  <c r="AJ366" i="1"/>
  <c r="AL366" i="1"/>
  <c r="AW366" i="1"/>
  <c r="AK366" i="1"/>
  <c r="AV366" i="1"/>
  <c r="AN366" i="1"/>
  <c r="AY366" i="1"/>
  <c r="AX366" i="1"/>
  <c r="AS366" i="1"/>
  <c r="AU366" i="1"/>
  <c r="AT366" i="1"/>
  <c r="AR366" i="1"/>
  <c r="AQ366" i="1"/>
  <c r="AP366" i="1"/>
  <c r="AF366" i="1"/>
  <c r="AB366" i="1"/>
  <c r="AA366" i="1"/>
  <c r="X366" i="1"/>
  <c r="W366" i="1"/>
  <c r="V366" i="1"/>
  <c r="U366" i="1"/>
  <c r="T366" i="1"/>
  <c r="S366" i="1"/>
  <c r="R366" i="1"/>
  <c r="Q366" i="1"/>
  <c r="BE365" i="1"/>
  <c r="AG365" i="1"/>
  <c r="BD365" i="1"/>
  <c r="AD365" i="1"/>
  <c r="AI365" i="1"/>
  <c r="BC365" i="1"/>
  <c r="BB365" i="1"/>
  <c r="AM365" i="1"/>
  <c r="AE365" i="1"/>
  <c r="AH365" i="1"/>
  <c r="AJ365" i="1"/>
  <c r="AL365" i="1"/>
  <c r="AW365" i="1"/>
  <c r="AK365" i="1"/>
  <c r="AV365" i="1"/>
  <c r="AN365" i="1"/>
  <c r="AY365" i="1"/>
  <c r="AX365" i="1"/>
  <c r="AS365" i="1"/>
  <c r="AU365" i="1"/>
  <c r="AT365" i="1"/>
  <c r="AR365" i="1"/>
  <c r="AQ365" i="1"/>
  <c r="AP365" i="1"/>
  <c r="AF365" i="1"/>
  <c r="AB365" i="1"/>
  <c r="AA365" i="1"/>
  <c r="X365" i="1"/>
  <c r="W365" i="1"/>
  <c r="V365" i="1"/>
  <c r="U365" i="1"/>
  <c r="T365" i="1"/>
  <c r="S365" i="1"/>
  <c r="R365" i="1"/>
  <c r="Q365" i="1"/>
  <c r="BE364" i="1"/>
  <c r="AG364" i="1"/>
  <c r="BD364" i="1"/>
  <c r="AD364" i="1"/>
  <c r="AI364" i="1"/>
  <c r="BC364" i="1"/>
  <c r="BB364" i="1"/>
  <c r="AM364" i="1"/>
  <c r="AE364" i="1"/>
  <c r="AH364" i="1"/>
  <c r="AJ364" i="1"/>
  <c r="AL364" i="1"/>
  <c r="AW364" i="1"/>
  <c r="AK364" i="1"/>
  <c r="AV364" i="1"/>
  <c r="AN364" i="1"/>
  <c r="AY364" i="1"/>
  <c r="AX364" i="1"/>
  <c r="AS364" i="1"/>
  <c r="AU364" i="1"/>
  <c r="AT364" i="1"/>
  <c r="AR364" i="1"/>
  <c r="AQ364" i="1"/>
  <c r="AP364" i="1"/>
  <c r="AF364" i="1"/>
  <c r="AB364" i="1"/>
  <c r="AA364" i="1"/>
  <c r="X364" i="1"/>
  <c r="W364" i="1"/>
  <c r="V364" i="1"/>
  <c r="U364" i="1"/>
  <c r="T364" i="1"/>
  <c r="S364" i="1"/>
  <c r="R364" i="1"/>
  <c r="Q364" i="1"/>
  <c r="BE363" i="1"/>
  <c r="AG363" i="1"/>
  <c r="BD363" i="1"/>
  <c r="AD363" i="1"/>
  <c r="AI363" i="1"/>
  <c r="BC363" i="1"/>
  <c r="BB363" i="1"/>
  <c r="AM363" i="1"/>
  <c r="AE363" i="1"/>
  <c r="AH363" i="1"/>
  <c r="AJ363" i="1"/>
  <c r="AL363" i="1"/>
  <c r="AW363" i="1"/>
  <c r="AK363" i="1"/>
  <c r="AV363" i="1"/>
  <c r="AN363" i="1"/>
  <c r="AY363" i="1"/>
  <c r="AX363" i="1"/>
  <c r="AS363" i="1"/>
  <c r="AU363" i="1"/>
  <c r="AT363" i="1"/>
  <c r="AR363" i="1"/>
  <c r="AQ363" i="1"/>
  <c r="AP363" i="1"/>
  <c r="AF363" i="1"/>
  <c r="AB363" i="1"/>
  <c r="AA363" i="1"/>
  <c r="X363" i="1"/>
  <c r="W363" i="1"/>
  <c r="V363" i="1"/>
  <c r="U363" i="1"/>
  <c r="T363" i="1"/>
  <c r="S363" i="1"/>
  <c r="R363" i="1"/>
  <c r="Q363" i="1"/>
  <c r="BE362" i="1"/>
  <c r="AG362" i="1"/>
  <c r="BD362" i="1"/>
  <c r="AD362" i="1"/>
  <c r="AI362" i="1"/>
  <c r="BC362" i="1"/>
  <c r="BB362" i="1"/>
  <c r="AM362" i="1"/>
  <c r="AE362" i="1"/>
  <c r="AH362" i="1"/>
  <c r="AJ362" i="1"/>
  <c r="AL362" i="1"/>
  <c r="AW362" i="1"/>
  <c r="AK362" i="1"/>
  <c r="AV362" i="1"/>
  <c r="AN362" i="1"/>
  <c r="AY362" i="1"/>
  <c r="AX362" i="1"/>
  <c r="AS362" i="1"/>
  <c r="AU362" i="1"/>
  <c r="AT362" i="1"/>
  <c r="AR362" i="1"/>
  <c r="AQ362" i="1"/>
  <c r="AP362" i="1"/>
  <c r="AF362" i="1"/>
  <c r="AB362" i="1"/>
  <c r="AA362" i="1"/>
  <c r="X362" i="1"/>
  <c r="W362" i="1"/>
  <c r="V362" i="1"/>
  <c r="U362" i="1"/>
  <c r="T362" i="1"/>
  <c r="S362" i="1"/>
  <c r="R362" i="1"/>
  <c r="Q362" i="1"/>
  <c r="BE361" i="1"/>
  <c r="AG361" i="1"/>
  <c r="BD361" i="1"/>
  <c r="AD361" i="1"/>
  <c r="AI361" i="1"/>
  <c r="BC361" i="1"/>
  <c r="BB361" i="1"/>
  <c r="AM361" i="1"/>
  <c r="AE361" i="1"/>
  <c r="AH361" i="1"/>
  <c r="AJ361" i="1"/>
  <c r="AL361" i="1"/>
  <c r="AW361" i="1"/>
  <c r="AK361" i="1"/>
  <c r="AV361" i="1"/>
  <c r="AN361" i="1"/>
  <c r="AY361" i="1"/>
  <c r="AX361" i="1"/>
  <c r="AS361" i="1"/>
  <c r="AU361" i="1"/>
  <c r="AT361" i="1"/>
  <c r="AR361" i="1"/>
  <c r="AQ361" i="1"/>
  <c r="AP361" i="1"/>
  <c r="AF361" i="1"/>
  <c r="AB361" i="1"/>
  <c r="AA361" i="1"/>
  <c r="X361" i="1"/>
  <c r="W361" i="1"/>
  <c r="V361" i="1"/>
  <c r="U361" i="1"/>
  <c r="T361" i="1"/>
  <c r="S361" i="1"/>
  <c r="R361" i="1"/>
  <c r="Q361" i="1"/>
  <c r="BE360" i="1"/>
  <c r="AG360" i="1"/>
  <c r="BD360" i="1"/>
  <c r="AD360" i="1"/>
  <c r="AI360" i="1"/>
  <c r="BC360" i="1"/>
  <c r="BB360" i="1"/>
  <c r="AM360" i="1"/>
  <c r="AE360" i="1"/>
  <c r="AH360" i="1"/>
  <c r="AJ360" i="1"/>
  <c r="AL360" i="1"/>
  <c r="AW360" i="1"/>
  <c r="AK360" i="1"/>
  <c r="AV360" i="1"/>
  <c r="AN360" i="1"/>
  <c r="AY360" i="1"/>
  <c r="AX360" i="1"/>
  <c r="AS360" i="1"/>
  <c r="AU360" i="1"/>
  <c r="AT360" i="1"/>
  <c r="AR360" i="1"/>
  <c r="AQ360" i="1"/>
  <c r="AP360" i="1"/>
  <c r="AF360" i="1"/>
  <c r="AB360" i="1"/>
  <c r="AA360" i="1"/>
  <c r="X360" i="1"/>
  <c r="W360" i="1"/>
  <c r="V360" i="1"/>
  <c r="U360" i="1"/>
  <c r="T360" i="1"/>
  <c r="S360" i="1"/>
  <c r="R360" i="1"/>
  <c r="Q360" i="1"/>
  <c r="BE359" i="1"/>
  <c r="AG359" i="1"/>
  <c r="BD359" i="1"/>
  <c r="AD359" i="1"/>
  <c r="AI359" i="1"/>
  <c r="BC359" i="1"/>
  <c r="BB359" i="1"/>
  <c r="AM359" i="1"/>
  <c r="AE359" i="1"/>
  <c r="AH359" i="1"/>
  <c r="AJ359" i="1"/>
  <c r="AL359" i="1"/>
  <c r="AW359" i="1"/>
  <c r="AK359" i="1"/>
  <c r="AV359" i="1"/>
  <c r="AN359" i="1"/>
  <c r="AY359" i="1"/>
  <c r="AX359" i="1"/>
  <c r="AS359" i="1"/>
  <c r="AU359" i="1"/>
  <c r="AT359" i="1"/>
  <c r="AR359" i="1"/>
  <c r="AQ359" i="1"/>
  <c r="AP359" i="1"/>
  <c r="AF359" i="1"/>
  <c r="AB359" i="1"/>
  <c r="AA359" i="1"/>
  <c r="X359" i="1"/>
  <c r="W359" i="1"/>
  <c r="V359" i="1"/>
  <c r="U359" i="1"/>
  <c r="T359" i="1"/>
  <c r="S359" i="1"/>
  <c r="R359" i="1"/>
  <c r="Q359" i="1"/>
  <c r="BE358" i="1"/>
  <c r="AG358" i="1"/>
  <c r="BD358" i="1"/>
  <c r="AD358" i="1"/>
  <c r="AI358" i="1"/>
  <c r="BC358" i="1"/>
  <c r="BB358" i="1"/>
  <c r="AM358" i="1"/>
  <c r="AE358" i="1"/>
  <c r="AH358" i="1"/>
  <c r="AJ358" i="1"/>
  <c r="AL358" i="1"/>
  <c r="AW358" i="1"/>
  <c r="AK358" i="1"/>
  <c r="AV358" i="1"/>
  <c r="AN358" i="1"/>
  <c r="AY358" i="1"/>
  <c r="AX358" i="1"/>
  <c r="AS358" i="1"/>
  <c r="AU358" i="1"/>
  <c r="AT358" i="1"/>
  <c r="AR358" i="1"/>
  <c r="AQ358" i="1"/>
  <c r="AP358" i="1"/>
  <c r="AF358" i="1"/>
  <c r="AB358" i="1"/>
  <c r="AA358" i="1"/>
  <c r="X358" i="1"/>
  <c r="W358" i="1"/>
  <c r="V358" i="1"/>
  <c r="U358" i="1"/>
  <c r="T358" i="1"/>
  <c r="S358" i="1"/>
  <c r="R358" i="1"/>
  <c r="Q358" i="1"/>
  <c r="BE357" i="1"/>
  <c r="AG357" i="1"/>
  <c r="BD357" i="1"/>
  <c r="AD357" i="1"/>
  <c r="AI357" i="1"/>
  <c r="BC357" i="1"/>
  <c r="BB357" i="1"/>
  <c r="AM357" i="1"/>
  <c r="AE357" i="1"/>
  <c r="AH357" i="1"/>
  <c r="AJ357" i="1"/>
  <c r="AL357" i="1"/>
  <c r="AW357" i="1"/>
  <c r="AK357" i="1"/>
  <c r="AV357" i="1"/>
  <c r="AN357" i="1"/>
  <c r="AY357" i="1"/>
  <c r="AX357" i="1"/>
  <c r="AS357" i="1"/>
  <c r="AU357" i="1"/>
  <c r="AT357" i="1"/>
  <c r="AR357" i="1"/>
  <c r="AQ357" i="1"/>
  <c r="AP357" i="1"/>
  <c r="AF357" i="1"/>
  <c r="AB357" i="1"/>
  <c r="AA357" i="1"/>
  <c r="X357" i="1"/>
  <c r="W357" i="1"/>
  <c r="V357" i="1"/>
  <c r="U357" i="1"/>
  <c r="T357" i="1"/>
  <c r="S357" i="1"/>
  <c r="R357" i="1"/>
  <c r="Q357" i="1"/>
  <c r="BE356" i="1"/>
  <c r="AG356" i="1"/>
  <c r="BD356" i="1"/>
  <c r="AD356" i="1"/>
  <c r="AI356" i="1"/>
  <c r="BC356" i="1"/>
  <c r="BB356" i="1"/>
  <c r="AM356" i="1"/>
  <c r="AE356" i="1"/>
  <c r="AH356" i="1"/>
  <c r="AJ356" i="1"/>
  <c r="AL356" i="1"/>
  <c r="AW356" i="1"/>
  <c r="AK356" i="1"/>
  <c r="AV356" i="1"/>
  <c r="AN356" i="1"/>
  <c r="AY356" i="1"/>
  <c r="AX356" i="1"/>
  <c r="AS356" i="1"/>
  <c r="AU356" i="1"/>
  <c r="AT356" i="1"/>
  <c r="AR356" i="1"/>
  <c r="AQ356" i="1"/>
  <c r="AP356" i="1"/>
  <c r="AF356" i="1"/>
  <c r="AB356" i="1"/>
  <c r="AA356" i="1"/>
  <c r="X356" i="1"/>
  <c r="W356" i="1"/>
  <c r="V356" i="1"/>
  <c r="U356" i="1"/>
  <c r="T356" i="1"/>
  <c r="S356" i="1"/>
  <c r="R356" i="1"/>
  <c r="Q356" i="1"/>
  <c r="BE355" i="1"/>
  <c r="AG355" i="1"/>
  <c r="BD355" i="1"/>
  <c r="AD355" i="1"/>
  <c r="AI355" i="1"/>
  <c r="BC355" i="1"/>
  <c r="BB355" i="1"/>
  <c r="AM355" i="1"/>
  <c r="AE355" i="1"/>
  <c r="AH355" i="1"/>
  <c r="AJ355" i="1"/>
  <c r="AL355" i="1"/>
  <c r="AW355" i="1"/>
  <c r="AK355" i="1"/>
  <c r="AV355" i="1"/>
  <c r="AN355" i="1"/>
  <c r="AY355" i="1"/>
  <c r="AX355" i="1"/>
  <c r="AS355" i="1"/>
  <c r="AU355" i="1"/>
  <c r="AT355" i="1"/>
  <c r="AR355" i="1"/>
  <c r="AQ355" i="1"/>
  <c r="AP355" i="1"/>
  <c r="AF355" i="1"/>
  <c r="AB355" i="1"/>
  <c r="AA355" i="1"/>
  <c r="X355" i="1"/>
  <c r="W355" i="1"/>
  <c r="V355" i="1"/>
  <c r="U355" i="1"/>
  <c r="T355" i="1"/>
  <c r="S355" i="1"/>
  <c r="R355" i="1"/>
  <c r="Q355" i="1"/>
  <c r="BE354" i="1"/>
  <c r="AG354" i="1"/>
  <c r="BD354" i="1"/>
  <c r="AD354" i="1"/>
  <c r="AI354" i="1"/>
  <c r="BC354" i="1"/>
  <c r="BB354" i="1"/>
  <c r="AM354" i="1"/>
  <c r="AE354" i="1"/>
  <c r="AH354" i="1"/>
  <c r="AJ354" i="1"/>
  <c r="AL354" i="1"/>
  <c r="AW354" i="1"/>
  <c r="AK354" i="1"/>
  <c r="AV354" i="1"/>
  <c r="AN354" i="1"/>
  <c r="AY354" i="1"/>
  <c r="AX354" i="1"/>
  <c r="AS354" i="1"/>
  <c r="AU354" i="1"/>
  <c r="AT354" i="1"/>
  <c r="AR354" i="1"/>
  <c r="AQ354" i="1"/>
  <c r="AP354" i="1"/>
  <c r="AF354" i="1"/>
  <c r="AB354" i="1"/>
  <c r="AA354" i="1"/>
  <c r="X354" i="1"/>
  <c r="W354" i="1"/>
  <c r="V354" i="1"/>
  <c r="U354" i="1"/>
  <c r="T354" i="1"/>
  <c r="S354" i="1"/>
  <c r="R354" i="1"/>
  <c r="Q354" i="1"/>
  <c r="BE353" i="1"/>
  <c r="AG353" i="1"/>
  <c r="BD353" i="1"/>
  <c r="AD353" i="1"/>
  <c r="AI353" i="1"/>
  <c r="BC353" i="1"/>
  <c r="BB353" i="1"/>
  <c r="AM353" i="1"/>
  <c r="AE353" i="1"/>
  <c r="AH353" i="1"/>
  <c r="AJ353" i="1"/>
  <c r="AL353" i="1"/>
  <c r="AW353" i="1"/>
  <c r="AK353" i="1"/>
  <c r="AV353" i="1"/>
  <c r="AN353" i="1"/>
  <c r="AY353" i="1"/>
  <c r="AX353" i="1"/>
  <c r="AS353" i="1"/>
  <c r="AU353" i="1"/>
  <c r="AT353" i="1"/>
  <c r="AR353" i="1"/>
  <c r="AQ353" i="1"/>
  <c r="AP353" i="1"/>
  <c r="AF353" i="1"/>
  <c r="AB353" i="1"/>
  <c r="AA353" i="1"/>
  <c r="X353" i="1"/>
  <c r="W353" i="1"/>
  <c r="V353" i="1"/>
  <c r="U353" i="1"/>
  <c r="T353" i="1"/>
  <c r="S353" i="1"/>
  <c r="R353" i="1"/>
  <c r="Q353" i="1"/>
  <c r="BE352" i="1"/>
  <c r="AG352" i="1"/>
  <c r="BD352" i="1"/>
  <c r="AD352" i="1"/>
  <c r="AI352" i="1"/>
  <c r="BC352" i="1"/>
  <c r="BB352" i="1"/>
  <c r="AM352" i="1"/>
  <c r="AE352" i="1"/>
  <c r="AH352" i="1"/>
  <c r="AJ352" i="1"/>
  <c r="AL352" i="1"/>
  <c r="AW352" i="1"/>
  <c r="AK352" i="1"/>
  <c r="AV352" i="1"/>
  <c r="AN352" i="1"/>
  <c r="AY352" i="1"/>
  <c r="AX352" i="1"/>
  <c r="AS352" i="1"/>
  <c r="AU352" i="1"/>
  <c r="AT352" i="1"/>
  <c r="AR352" i="1"/>
  <c r="AQ352" i="1"/>
  <c r="AP352" i="1"/>
  <c r="AF352" i="1"/>
  <c r="AB352" i="1"/>
  <c r="AA352" i="1"/>
  <c r="X352" i="1"/>
  <c r="W352" i="1"/>
  <c r="V352" i="1"/>
  <c r="U352" i="1"/>
  <c r="T352" i="1"/>
  <c r="S352" i="1"/>
  <c r="R352" i="1"/>
  <c r="Q352" i="1"/>
  <c r="BE351" i="1"/>
  <c r="AG351" i="1"/>
  <c r="BD351" i="1"/>
  <c r="AD351" i="1"/>
  <c r="AI351" i="1"/>
  <c r="BC351" i="1"/>
  <c r="BB351" i="1"/>
  <c r="AM351" i="1"/>
  <c r="AE351" i="1"/>
  <c r="AH351" i="1"/>
  <c r="AJ351" i="1"/>
  <c r="AL351" i="1"/>
  <c r="AW351" i="1"/>
  <c r="AK351" i="1"/>
  <c r="AV351" i="1"/>
  <c r="AN351" i="1"/>
  <c r="AY351" i="1"/>
  <c r="AX351" i="1"/>
  <c r="AS351" i="1"/>
  <c r="AU351" i="1"/>
  <c r="AT351" i="1"/>
  <c r="AR351" i="1"/>
  <c r="AQ351" i="1"/>
  <c r="AP351" i="1"/>
  <c r="AF351" i="1"/>
  <c r="AB351" i="1"/>
  <c r="AA351" i="1"/>
  <c r="X351" i="1"/>
  <c r="W351" i="1"/>
  <c r="V351" i="1"/>
  <c r="U351" i="1"/>
  <c r="T351" i="1"/>
  <c r="S351" i="1"/>
  <c r="R351" i="1"/>
  <c r="Q351" i="1"/>
  <c r="BE350" i="1"/>
  <c r="AG350" i="1"/>
  <c r="BD350" i="1"/>
  <c r="AD350" i="1"/>
  <c r="AI350" i="1"/>
  <c r="BC350" i="1"/>
  <c r="BB350" i="1"/>
  <c r="AM350" i="1"/>
  <c r="AE350" i="1"/>
  <c r="AH350" i="1"/>
  <c r="AJ350" i="1"/>
  <c r="AL350" i="1"/>
  <c r="AW350" i="1"/>
  <c r="AK350" i="1"/>
  <c r="AV350" i="1"/>
  <c r="AN350" i="1"/>
  <c r="AY350" i="1"/>
  <c r="AX350" i="1"/>
  <c r="AS350" i="1"/>
  <c r="AU350" i="1"/>
  <c r="AT350" i="1"/>
  <c r="AR350" i="1"/>
  <c r="AQ350" i="1"/>
  <c r="AP350" i="1"/>
  <c r="AF350" i="1"/>
  <c r="AB350" i="1"/>
  <c r="AA350" i="1"/>
  <c r="X350" i="1"/>
  <c r="W350" i="1"/>
  <c r="V350" i="1"/>
  <c r="U350" i="1"/>
  <c r="T350" i="1"/>
  <c r="S350" i="1"/>
  <c r="R350" i="1"/>
  <c r="Q350" i="1"/>
  <c r="BE349" i="1"/>
  <c r="AG349" i="1"/>
  <c r="BD349" i="1"/>
  <c r="AD349" i="1"/>
  <c r="AI349" i="1"/>
  <c r="BC349" i="1"/>
  <c r="BB349" i="1"/>
  <c r="AM349" i="1"/>
  <c r="AE349" i="1"/>
  <c r="AH349" i="1"/>
  <c r="AJ349" i="1"/>
  <c r="AL349" i="1"/>
  <c r="AW349" i="1"/>
  <c r="AK349" i="1"/>
  <c r="AV349" i="1"/>
  <c r="AN349" i="1"/>
  <c r="AY349" i="1"/>
  <c r="AX349" i="1"/>
  <c r="AS349" i="1"/>
  <c r="AU349" i="1"/>
  <c r="AT349" i="1"/>
  <c r="AR349" i="1"/>
  <c r="AQ349" i="1"/>
  <c r="AP349" i="1"/>
  <c r="AF349" i="1"/>
  <c r="AB349" i="1"/>
  <c r="AA349" i="1"/>
  <c r="X349" i="1"/>
  <c r="W349" i="1"/>
  <c r="V349" i="1"/>
  <c r="U349" i="1"/>
  <c r="T349" i="1"/>
  <c r="S349" i="1"/>
  <c r="R349" i="1"/>
  <c r="Q349" i="1"/>
  <c r="BE348" i="1"/>
  <c r="AG348" i="1"/>
  <c r="BD348" i="1"/>
  <c r="AD348" i="1"/>
  <c r="AI348" i="1"/>
  <c r="BC348" i="1"/>
  <c r="BB348" i="1"/>
  <c r="AM348" i="1"/>
  <c r="AE348" i="1"/>
  <c r="AH348" i="1"/>
  <c r="AJ348" i="1"/>
  <c r="AL348" i="1"/>
  <c r="AW348" i="1"/>
  <c r="AK348" i="1"/>
  <c r="AV348" i="1"/>
  <c r="AN348" i="1"/>
  <c r="AY348" i="1"/>
  <c r="AX348" i="1"/>
  <c r="AS348" i="1"/>
  <c r="AU348" i="1"/>
  <c r="AT348" i="1"/>
  <c r="AR348" i="1"/>
  <c r="AQ348" i="1"/>
  <c r="AP348" i="1"/>
  <c r="AF348" i="1"/>
  <c r="AB348" i="1"/>
  <c r="AA348" i="1"/>
  <c r="X348" i="1"/>
  <c r="W348" i="1"/>
  <c r="V348" i="1"/>
  <c r="U348" i="1"/>
  <c r="T348" i="1"/>
  <c r="S348" i="1"/>
  <c r="R348" i="1"/>
  <c r="Q348" i="1"/>
  <c r="BE347" i="1"/>
  <c r="AG347" i="1"/>
  <c r="BD347" i="1"/>
  <c r="AD347" i="1"/>
  <c r="AI347" i="1"/>
  <c r="BC347" i="1"/>
  <c r="BB347" i="1"/>
  <c r="AM347" i="1"/>
  <c r="AE347" i="1"/>
  <c r="AH347" i="1"/>
  <c r="AJ347" i="1"/>
  <c r="AL347" i="1"/>
  <c r="AW347" i="1"/>
  <c r="AK347" i="1"/>
  <c r="AV347" i="1"/>
  <c r="AN347" i="1"/>
  <c r="AY347" i="1"/>
  <c r="AX347" i="1"/>
  <c r="AS347" i="1"/>
  <c r="AU347" i="1"/>
  <c r="AT347" i="1"/>
  <c r="AR347" i="1"/>
  <c r="AQ347" i="1"/>
  <c r="AP347" i="1"/>
  <c r="AF347" i="1"/>
  <c r="AB347" i="1"/>
  <c r="AA347" i="1"/>
  <c r="X347" i="1"/>
  <c r="W347" i="1"/>
  <c r="V347" i="1"/>
  <c r="U347" i="1"/>
  <c r="T347" i="1"/>
  <c r="S347" i="1"/>
  <c r="R347" i="1"/>
  <c r="Q347" i="1"/>
  <c r="BE346" i="1"/>
  <c r="AG346" i="1"/>
  <c r="BD346" i="1"/>
  <c r="AD346" i="1"/>
  <c r="AI346" i="1"/>
  <c r="BC346" i="1"/>
  <c r="BB346" i="1"/>
  <c r="AM346" i="1"/>
  <c r="AE346" i="1"/>
  <c r="AH346" i="1"/>
  <c r="AJ346" i="1"/>
  <c r="AL346" i="1"/>
  <c r="AW346" i="1"/>
  <c r="AK346" i="1"/>
  <c r="AV346" i="1"/>
  <c r="AN346" i="1"/>
  <c r="AY346" i="1"/>
  <c r="AX346" i="1"/>
  <c r="AS346" i="1"/>
  <c r="AU346" i="1"/>
  <c r="AT346" i="1"/>
  <c r="AR346" i="1"/>
  <c r="AQ346" i="1"/>
  <c r="AP346" i="1"/>
  <c r="AF346" i="1"/>
  <c r="AB346" i="1"/>
  <c r="AA346" i="1"/>
  <c r="X346" i="1"/>
  <c r="W346" i="1"/>
  <c r="V346" i="1"/>
  <c r="U346" i="1"/>
  <c r="T346" i="1"/>
  <c r="S346" i="1"/>
  <c r="R346" i="1"/>
  <c r="Q346" i="1"/>
  <c r="BE345" i="1"/>
  <c r="AG345" i="1"/>
  <c r="BD345" i="1"/>
  <c r="AD345" i="1"/>
  <c r="AI345" i="1"/>
  <c r="BC345" i="1"/>
  <c r="BB345" i="1"/>
  <c r="AM345" i="1"/>
  <c r="AE345" i="1"/>
  <c r="AH345" i="1"/>
  <c r="AJ345" i="1"/>
  <c r="AL345" i="1"/>
  <c r="AW345" i="1"/>
  <c r="AK345" i="1"/>
  <c r="AV345" i="1"/>
  <c r="AN345" i="1"/>
  <c r="AY345" i="1"/>
  <c r="AX345" i="1"/>
  <c r="AS345" i="1"/>
  <c r="AU345" i="1"/>
  <c r="AT345" i="1"/>
  <c r="AR345" i="1"/>
  <c r="AQ345" i="1"/>
  <c r="AP345" i="1"/>
  <c r="AF345" i="1"/>
  <c r="AB345" i="1"/>
  <c r="AA345" i="1"/>
  <c r="X345" i="1"/>
  <c r="W345" i="1"/>
  <c r="V345" i="1"/>
  <c r="U345" i="1"/>
  <c r="T345" i="1"/>
  <c r="S345" i="1"/>
  <c r="R345" i="1"/>
  <c r="Q345" i="1"/>
  <c r="BE344" i="1"/>
  <c r="AG344" i="1"/>
  <c r="BD344" i="1"/>
  <c r="AD344" i="1"/>
  <c r="AI344" i="1"/>
  <c r="BC344" i="1"/>
  <c r="BB344" i="1"/>
  <c r="AM344" i="1"/>
  <c r="AE344" i="1"/>
  <c r="AH344" i="1"/>
  <c r="AJ344" i="1"/>
  <c r="AL344" i="1"/>
  <c r="AW344" i="1"/>
  <c r="AK344" i="1"/>
  <c r="AV344" i="1"/>
  <c r="AN344" i="1"/>
  <c r="AY344" i="1"/>
  <c r="AX344" i="1"/>
  <c r="AS344" i="1"/>
  <c r="AU344" i="1"/>
  <c r="AT344" i="1"/>
  <c r="AR344" i="1"/>
  <c r="AQ344" i="1"/>
  <c r="AP344" i="1"/>
  <c r="AF344" i="1"/>
  <c r="AB344" i="1"/>
  <c r="AA344" i="1"/>
  <c r="X344" i="1"/>
  <c r="W344" i="1"/>
  <c r="V344" i="1"/>
  <c r="U344" i="1"/>
  <c r="T344" i="1"/>
  <c r="S344" i="1"/>
  <c r="R344" i="1"/>
  <c r="Q344" i="1"/>
  <c r="BE343" i="1"/>
  <c r="AG343" i="1"/>
  <c r="BD343" i="1"/>
  <c r="AD343" i="1"/>
  <c r="AI343" i="1"/>
  <c r="BC343" i="1"/>
  <c r="BB343" i="1"/>
  <c r="AM343" i="1"/>
  <c r="AE343" i="1"/>
  <c r="AH343" i="1"/>
  <c r="AJ343" i="1"/>
  <c r="AL343" i="1"/>
  <c r="AW343" i="1"/>
  <c r="AK343" i="1"/>
  <c r="AV343" i="1"/>
  <c r="AN343" i="1"/>
  <c r="AY343" i="1"/>
  <c r="AX343" i="1"/>
  <c r="AS343" i="1"/>
  <c r="AU343" i="1"/>
  <c r="AT343" i="1"/>
  <c r="AR343" i="1"/>
  <c r="AQ343" i="1"/>
  <c r="AP343" i="1"/>
  <c r="AF343" i="1"/>
  <c r="AB343" i="1"/>
  <c r="AA343" i="1"/>
  <c r="X343" i="1"/>
  <c r="W343" i="1"/>
  <c r="V343" i="1"/>
  <c r="U343" i="1"/>
  <c r="T343" i="1"/>
  <c r="S343" i="1"/>
  <c r="R343" i="1"/>
  <c r="Q343" i="1"/>
  <c r="BE342" i="1"/>
  <c r="AG342" i="1"/>
  <c r="BD342" i="1"/>
  <c r="AD342" i="1"/>
  <c r="AI342" i="1"/>
  <c r="BC342" i="1"/>
  <c r="BB342" i="1"/>
  <c r="AM342" i="1"/>
  <c r="AE342" i="1"/>
  <c r="AH342" i="1"/>
  <c r="AJ342" i="1"/>
  <c r="AL342" i="1"/>
  <c r="AW342" i="1"/>
  <c r="AK342" i="1"/>
  <c r="AV342" i="1"/>
  <c r="AN342" i="1"/>
  <c r="AY342" i="1"/>
  <c r="AX342" i="1"/>
  <c r="AS342" i="1"/>
  <c r="AU342" i="1"/>
  <c r="AT342" i="1"/>
  <c r="AR342" i="1"/>
  <c r="AQ342" i="1"/>
  <c r="AP342" i="1"/>
  <c r="AF342" i="1"/>
  <c r="AB342" i="1"/>
  <c r="AA342" i="1"/>
  <c r="X342" i="1"/>
  <c r="W342" i="1"/>
  <c r="V342" i="1"/>
  <c r="U342" i="1"/>
  <c r="T342" i="1"/>
  <c r="S342" i="1"/>
  <c r="R342" i="1"/>
  <c r="Q342" i="1"/>
  <c r="BE341" i="1"/>
  <c r="AG341" i="1"/>
  <c r="BD341" i="1"/>
  <c r="AD341" i="1"/>
  <c r="AI341" i="1"/>
  <c r="BC341" i="1"/>
  <c r="BB341" i="1"/>
  <c r="AM341" i="1"/>
  <c r="AE341" i="1"/>
  <c r="AH341" i="1"/>
  <c r="AJ341" i="1"/>
  <c r="AL341" i="1"/>
  <c r="AW341" i="1"/>
  <c r="AK341" i="1"/>
  <c r="AV341" i="1"/>
  <c r="AN341" i="1"/>
  <c r="AY341" i="1"/>
  <c r="AX341" i="1"/>
  <c r="AS341" i="1"/>
  <c r="AU341" i="1"/>
  <c r="AT341" i="1"/>
  <c r="AR341" i="1"/>
  <c r="AQ341" i="1"/>
  <c r="AP341" i="1"/>
  <c r="AF341" i="1"/>
  <c r="AB341" i="1"/>
  <c r="AA341" i="1"/>
  <c r="X341" i="1"/>
  <c r="W341" i="1"/>
  <c r="V341" i="1"/>
  <c r="U341" i="1"/>
  <c r="T341" i="1"/>
  <c r="S341" i="1"/>
  <c r="R341" i="1"/>
  <c r="Q341" i="1"/>
  <c r="BE340" i="1"/>
  <c r="AG340" i="1"/>
  <c r="BD340" i="1"/>
  <c r="AD340" i="1"/>
  <c r="AI340" i="1"/>
  <c r="BC340" i="1"/>
  <c r="BB340" i="1"/>
  <c r="AM340" i="1"/>
  <c r="AE340" i="1"/>
  <c r="AH340" i="1"/>
  <c r="AJ340" i="1"/>
  <c r="AL340" i="1"/>
  <c r="AW340" i="1"/>
  <c r="AK340" i="1"/>
  <c r="AV340" i="1"/>
  <c r="AN340" i="1"/>
  <c r="AY340" i="1"/>
  <c r="AX340" i="1"/>
  <c r="AS340" i="1"/>
  <c r="AU340" i="1"/>
  <c r="AT340" i="1"/>
  <c r="AR340" i="1"/>
  <c r="AQ340" i="1"/>
  <c r="AP340" i="1"/>
  <c r="AF340" i="1"/>
  <c r="AB340" i="1"/>
  <c r="AA340" i="1"/>
  <c r="X340" i="1"/>
  <c r="W340" i="1"/>
  <c r="V340" i="1"/>
  <c r="U340" i="1"/>
  <c r="T340" i="1"/>
  <c r="S340" i="1"/>
  <c r="R340" i="1"/>
  <c r="Q340" i="1"/>
  <c r="BE339" i="1"/>
  <c r="AG339" i="1"/>
  <c r="BD339" i="1"/>
  <c r="AD339" i="1"/>
  <c r="AI339" i="1"/>
  <c r="BC339" i="1"/>
  <c r="BB339" i="1"/>
  <c r="AM339" i="1"/>
  <c r="AE339" i="1"/>
  <c r="AH339" i="1"/>
  <c r="AJ339" i="1"/>
  <c r="AL339" i="1"/>
  <c r="AW339" i="1"/>
  <c r="AK339" i="1"/>
  <c r="AV339" i="1"/>
  <c r="AN339" i="1"/>
  <c r="AY339" i="1"/>
  <c r="AX339" i="1"/>
  <c r="AS339" i="1"/>
  <c r="AU339" i="1"/>
  <c r="AT339" i="1"/>
  <c r="AR339" i="1"/>
  <c r="AQ339" i="1"/>
  <c r="AP339" i="1"/>
  <c r="AF339" i="1"/>
  <c r="AB339" i="1"/>
  <c r="AA339" i="1"/>
  <c r="X339" i="1"/>
  <c r="W339" i="1"/>
  <c r="V339" i="1"/>
  <c r="U339" i="1"/>
  <c r="T339" i="1"/>
  <c r="S339" i="1"/>
  <c r="R339" i="1"/>
  <c r="Q339" i="1"/>
  <c r="BE338" i="1"/>
  <c r="AG338" i="1"/>
  <c r="BD338" i="1"/>
  <c r="AD338" i="1"/>
  <c r="AI338" i="1"/>
  <c r="BC338" i="1"/>
  <c r="BB338" i="1"/>
  <c r="AM338" i="1"/>
  <c r="AE338" i="1"/>
  <c r="AH338" i="1"/>
  <c r="AJ338" i="1"/>
  <c r="AL338" i="1"/>
  <c r="AW338" i="1"/>
  <c r="AK338" i="1"/>
  <c r="AV338" i="1"/>
  <c r="AN338" i="1"/>
  <c r="AY338" i="1"/>
  <c r="AX338" i="1"/>
  <c r="AS338" i="1"/>
  <c r="AU338" i="1"/>
  <c r="AT338" i="1"/>
  <c r="AR338" i="1"/>
  <c r="AQ338" i="1"/>
  <c r="AP338" i="1"/>
  <c r="AF338" i="1"/>
  <c r="AB338" i="1"/>
  <c r="AA338" i="1"/>
  <c r="X338" i="1"/>
  <c r="W338" i="1"/>
  <c r="V338" i="1"/>
  <c r="U338" i="1"/>
  <c r="T338" i="1"/>
  <c r="S338" i="1"/>
  <c r="R338" i="1"/>
  <c r="Q338" i="1"/>
  <c r="BE337" i="1"/>
  <c r="AG337" i="1"/>
  <c r="BD337" i="1"/>
  <c r="AD337" i="1"/>
  <c r="AI337" i="1"/>
  <c r="BC337" i="1"/>
  <c r="BB337" i="1"/>
  <c r="AM337" i="1"/>
  <c r="AE337" i="1"/>
  <c r="AH337" i="1"/>
  <c r="AJ337" i="1"/>
  <c r="AL337" i="1"/>
  <c r="AW337" i="1"/>
  <c r="AK337" i="1"/>
  <c r="AV337" i="1"/>
  <c r="AN337" i="1"/>
  <c r="AY337" i="1"/>
  <c r="AX337" i="1"/>
  <c r="AS337" i="1"/>
  <c r="AU337" i="1"/>
  <c r="AT337" i="1"/>
  <c r="AR337" i="1"/>
  <c r="AQ337" i="1"/>
  <c r="AP337" i="1"/>
  <c r="AF337" i="1"/>
  <c r="AB337" i="1"/>
  <c r="AA337" i="1"/>
  <c r="X337" i="1"/>
  <c r="W337" i="1"/>
  <c r="V337" i="1"/>
  <c r="U337" i="1"/>
  <c r="T337" i="1"/>
  <c r="S337" i="1"/>
  <c r="R337" i="1"/>
  <c r="Q337" i="1"/>
  <c r="BE336" i="1"/>
  <c r="AG336" i="1"/>
  <c r="BD336" i="1"/>
  <c r="AD336" i="1"/>
  <c r="AI336" i="1"/>
  <c r="BC336" i="1"/>
  <c r="BB336" i="1"/>
  <c r="AM336" i="1"/>
  <c r="AE336" i="1"/>
  <c r="AH336" i="1"/>
  <c r="AJ336" i="1"/>
  <c r="AL336" i="1"/>
  <c r="AW336" i="1"/>
  <c r="AK336" i="1"/>
  <c r="AV336" i="1"/>
  <c r="AN336" i="1"/>
  <c r="AY336" i="1"/>
  <c r="AX336" i="1"/>
  <c r="AS336" i="1"/>
  <c r="AU336" i="1"/>
  <c r="AT336" i="1"/>
  <c r="AR336" i="1"/>
  <c r="AQ336" i="1"/>
  <c r="AP336" i="1"/>
  <c r="AF336" i="1"/>
  <c r="AB336" i="1"/>
  <c r="AA336" i="1"/>
  <c r="X336" i="1"/>
  <c r="W336" i="1"/>
  <c r="V336" i="1"/>
  <c r="U336" i="1"/>
  <c r="T336" i="1"/>
  <c r="S336" i="1"/>
  <c r="R336" i="1"/>
  <c r="Q336" i="1"/>
  <c r="BE335" i="1"/>
  <c r="AG335" i="1"/>
  <c r="BD335" i="1"/>
  <c r="AD335" i="1"/>
  <c r="AI335" i="1"/>
  <c r="BC335" i="1"/>
  <c r="BB335" i="1"/>
  <c r="AM335" i="1"/>
  <c r="AE335" i="1"/>
  <c r="AH335" i="1"/>
  <c r="AJ335" i="1"/>
  <c r="AL335" i="1"/>
  <c r="AW335" i="1"/>
  <c r="AK335" i="1"/>
  <c r="AV335" i="1"/>
  <c r="AN335" i="1"/>
  <c r="AY335" i="1"/>
  <c r="AX335" i="1"/>
  <c r="AS335" i="1"/>
  <c r="AU335" i="1"/>
  <c r="AT335" i="1"/>
  <c r="AR335" i="1"/>
  <c r="AQ335" i="1"/>
  <c r="AP335" i="1"/>
  <c r="AF335" i="1"/>
  <c r="AB335" i="1"/>
  <c r="AA335" i="1"/>
  <c r="X335" i="1"/>
  <c r="W335" i="1"/>
  <c r="V335" i="1"/>
  <c r="U335" i="1"/>
  <c r="T335" i="1"/>
  <c r="S335" i="1"/>
  <c r="R335" i="1"/>
  <c r="Q335" i="1"/>
  <c r="BE334" i="1"/>
  <c r="AG334" i="1"/>
  <c r="BD334" i="1"/>
  <c r="AD334" i="1"/>
  <c r="AI334" i="1"/>
  <c r="BC334" i="1"/>
  <c r="BB334" i="1"/>
  <c r="AM334" i="1"/>
  <c r="AE334" i="1"/>
  <c r="AH334" i="1"/>
  <c r="AJ334" i="1"/>
  <c r="AL334" i="1"/>
  <c r="AW334" i="1"/>
  <c r="AK334" i="1"/>
  <c r="AV334" i="1"/>
  <c r="AN334" i="1"/>
  <c r="AY334" i="1"/>
  <c r="AX334" i="1"/>
  <c r="AS334" i="1"/>
  <c r="AU334" i="1"/>
  <c r="AT334" i="1"/>
  <c r="AR334" i="1"/>
  <c r="AQ334" i="1"/>
  <c r="AP334" i="1"/>
  <c r="AF334" i="1"/>
  <c r="AB334" i="1"/>
  <c r="AA334" i="1"/>
  <c r="X334" i="1"/>
  <c r="W334" i="1"/>
  <c r="V334" i="1"/>
  <c r="U334" i="1"/>
  <c r="T334" i="1"/>
  <c r="S334" i="1"/>
  <c r="R334" i="1"/>
  <c r="Q334" i="1"/>
  <c r="BE333" i="1"/>
  <c r="AG333" i="1"/>
  <c r="BD333" i="1"/>
  <c r="AD333" i="1"/>
  <c r="AI333" i="1"/>
  <c r="BC333" i="1"/>
  <c r="BB333" i="1"/>
  <c r="AM333" i="1"/>
  <c r="AE333" i="1"/>
  <c r="AH333" i="1"/>
  <c r="AJ333" i="1"/>
  <c r="AL333" i="1"/>
  <c r="AW333" i="1"/>
  <c r="AK333" i="1"/>
  <c r="AV333" i="1"/>
  <c r="AN333" i="1"/>
  <c r="AY333" i="1"/>
  <c r="AX333" i="1"/>
  <c r="AS333" i="1"/>
  <c r="AU333" i="1"/>
  <c r="AT333" i="1"/>
  <c r="AR333" i="1"/>
  <c r="AQ333" i="1"/>
  <c r="AP333" i="1"/>
  <c r="AF333" i="1"/>
  <c r="AB333" i="1"/>
  <c r="AA333" i="1"/>
  <c r="X333" i="1"/>
  <c r="W333" i="1"/>
  <c r="V333" i="1"/>
  <c r="U333" i="1"/>
  <c r="T333" i="1"/>
  <c r="S333" i="1"/>
  <c r="R333" i="1"/>
  <c r="Q333" i="1"/>
  <c r="BE332" i="1"/>
  <c r="AG332" i="1"/>
  <c r="BD332" i="1"/>
  <c r="AD332" i="1"/>
  <c r="AI332" i="1"/>
  <c r="BC332" i="1"/>
  <c r="BB332" i="1"/>
  <c r="AM332" i="1"/>
  <c r="AE332" i="1"/>
  <c r="AH332" i="1"/>
  <c r="AJ332" i="1"/>
  <c r="AL332" i="1"/>
  <c r="AW332" i="1"/>
  <c r="AK332" i="1"/>
  <c r="AV332" i="1"/>
  <c r="AN332" i="1"/>
  <c r="AY332" i="1"/>
  <c r="AX332" i="1"/>
  <c r="AS332" i="1"/>
  <c r="AU332" i="1"/>
  <c r="AT332" i="1"/>
  <c r="AR332" i="1"/>
  <c r="AQ332" i="1"/>
  <c r="AP332" i="1"/>
  <c r="AF332" i="1"/>
  <c r="AB332" i="1"/>
  <c r="AA332" i="1"/>
  <c r="X332" i="1"/>
  <c r="W332" i="1"/>
  <c r="V332" i="1"/>
  <c r="U332" i="1"/>
  <c r="T332" i="1"/>
  <c r="S332" i="1"/>
  <c r="R332" i="1"/>
  <c r="Q332" i="1"/>
  <c r="BE331" i="1"/>
  <c r="AG331" i="1"/>
  <c r="BD331" i="1"/>
  <c r="AD331" i="1"/>
  <c r="AI331" i="1"/>
  <c r="BC331" i="1"/>
  <c r="BB331" i="1"/>
  <c r="AM331" i="1"/>
  <c r="AE331" i="1"/>
  <c r="AH331" i="1"/>
  <c r="AJ331" i="1"/>
  <c r="AL331" i="1"/>
  <c r="AW331" i="1"/>
  <c r="AK331" i="1"/>
  <c r="AV331" i="1"/>
  <c r="AN331" i="1"/>
  <c r="AY331" i="1"/>
  <c r="AX331" i="1"/>
  <c r="AS331" i="1"/>
  <c r="AU331" i="1"/>
  <c r="AT331" i="1"/>
  <c r="AR331" i="1"/>
  <c r="AQ331" i="1"/>
  <c r="AP331" i="1"/>
  <c r="AF331" i="1"/>
  <c r="AB331" i="1"/>
  <c r="AA331" i="1"/>
  <c r="X331" i="1"/>
  <c r="W331" i="1"/>
  <c r="V331" i="1"/>
  <c r="U331" i="1"/>
  <c r="T331" i="1"/>
  <c r="S331" i="1"/>
  <c r="R331" i="1"/>
  <c r="Q331" i="1"/>
  <c r="BE330" i="1"/>
  <c r="AG330" i="1"/>
  <c r="BD330" i="1"/>
  <c r="AD330" i="1"/>
  <c r="AI330" i="1"/>
  <c r="BC330" i="1"/>
  <c r="BB330" i="1"/>
  <c r="AM330" i="1"/>
  <c r="AE330" i="1"/>
  <c r="AH330" i="1"/>
  <c r="AJ330" i="1"/>
  <c r="AL330" i="1"/>
  <c r="AW330" i="1"/>
  <c r="AK330" i="1"/>
  <c r="AV330" i="1"/>
  <c r="AN330" i="1"/>
  <c r="AY330" i="1"/>
  <c r="AX330" i="1"/>
  <c r="AS330" i="1"/>
  <c r="AU330" i="1"/>
  <c r="AT330" i="1"/>
  <c r="AR330" i="1"/>
  <c r="AQ330" i="1"/>
  <c r="AP330" i="1"/>
  <c r="AF330" i="1"/>
  <c r="AB330" i="1"/>
  <c r="AA330" i="1"/>
  <c r="X330" i="1"/>
  <c r="W330" i="1"/>
  <c r="V330" i="1"/>
  <c r="U330" i="1"/>
  <c r="T330" i="1"/>
  <c r="S330" i="1"/>
  <c r="R330" i="1"/>
  <c r="Q330" i="1"/>
  <c r="BE329" i="1"/>
  <c r="AG329" i="1"/>
  <c r="BD329" i="1"/>
  <c r="AD329" i="1"/>
  <c r="AI329" i="1"/>
  <c r="BC329" i="1"/>
  <c r="BB329" i="1"/>
  <c r="AM329" i="1"/>
  <c r="AE329" i="1"/>
  <c r="AH329" i="1"/>
  <c r="AJ329" i="1"/>
  <c r="AL329" i="1"/>
  <c r="AW329" i="1"/>
  <c r="AK329" i="1"/>
  <c r="AV329" i="1"/>
  <c r="AN329" i="1"/>
  <c r="AY329" i="1"/>
  <c r="AX329" i="1"/>
  <c r="AS329" i="1"/>
  <c r="AU329" i="1"/>
  <c r="AT329" i="1"/>
  <c r="AR329" i="1"/>
  <c r="AQ329" i="1"/>
  <c r="AP329" i="1"/>
  <c r="AF329" i="1"/>
  <c r="AB329" i="1"/>
  <c r="AA329" i="1"/>
  <c r="X329" i="1"/>
  <c r="W329" i="1"/>
  <c r="V329" i="1"/>
  <c r="U329" i="1"/>
  <c r="T329" i="1"/>
  <c r="S329" i="1"/>
  <c r="R329" i="1"/>
  <c r="Q329" i="1"/>
  <c r="BE328" i="1"/>
  <c r="AG328" i="1"/>
  <c r="BD328" i="1"/>
  <c r="AD328" i="1"/>
  <c r="AI328" i="1"/>
  <c r="BC328" i="1"/>
  <c r="BB328" i="1"/>
  <c r="AM328" i="1"/>
  <c r="AE328" i="1"/>
  <c r="AH328" i="1"/>
  <c r="AJ328" i="1"/>
  <c r="AL328" i="1"/>
  <c r="AW328" i="1"/>
  <c r="AK328" i="1"/>
  <c r="AV328" i="1"/>
  <c r="AN328" i="1"/>
  <c r="AY328" i="1"/>
  <c r="AX328" i="1"/>
  <c r="AS328" i="1"/>
  <c r="AU328" i="1"/>
  <c r="AT328" i="1"/>
  <c r="AR328" i="1"/>
  <c r="AQ328" i="1"/>
  <c r="AP328" i="1"/>
  <c r="AF328" i="1"/>
  <c r="AB328" i="1"/>
  <c r="AA328" i="1"/>
  <c r="X328" i="1"/>
  <c r="W328" i="1"/>
  <c r="V328" i="1"/>
  <c r="U328" i="1"/>
  <c r="T328" i="1"/>
  <c r="S328" i="1"/>
  <c r="R328" i="1"/>
  <c r="Q328" i="1"/>
  <c r="BE327" i="1"/>
  <c r="AG327" i="1"/>
  <c r="BD327" i="1"/>
  <c r="AD327" i="1"/>
  <c r="AI327" i="1"/>
  <c r="BC327" i="1"/>
  <c r="BB327" i="1"/>
  <c r="AM327" i="1"/>
  <c r="AE327" i="1"/>
  <c r="AH327" i="1"/>
  <c r="AJ327" i="1"/>
  <c r="AL327" i="1"/>
  <c r="AW327" i="1"/>
  <c r="AK327" i="1"/>
  <c r="AV327" i="1"/>
  <c r="AN327" i="1"/>
  <c r="AY327" i="1"/>
  <c r="AX327" i="1"/>
  <c r="AS327" i="1"/>
  <c r="AU327" i="1"/>
  <c r="AT327" i="1"/>
  <c r="AR327" i="1"/>
  <c r="AQ327" i="1"/>
  <c r="AP327" i="1"/>
  <c r="AF327" i="1"/>
  <c r="AB327" i="1"/>
  <c r="AA327" i="1"/>
  <c r="X327" i="1"/>
  <c r="W327" i="1"/>
  <c r="V327" i="1"/>
  <c r="U327" i="1"/>
  <c r="T327" i="1"/>
  <c r="S327" i="1"/>
  <c r="R327" i="1"/>
  <c r="Q327" i="1"/>
  <c r="BE326" i="1"/>
  <c r="AG326" i="1"/>
  <c r="BD326" i="1"/>
  <c r="AD326" i="1"/>
  <c r="AI326" i="1"/>
  <c r="BC326" i="1"/>
  <c r="BB326" i="1"/>
  <c r="AM326" i="1"/>
  <c r="AE326" i="1"/>
  <c r="AH326" i="1"/>
  <c r="AJ326" i="1"/>
  <c r="AL326" i="1"/>
  <c r="AW326" i="1"/>
  <c r="AK326" i="1"/>
  <c r="AV326" i="1"/>
  <c r="AN326" i="1"/>
  <c r="AY326" i="1"/>
  <c r="AX326" i="1"/>
  <c r="AS326" i="1"/>
  <c r="AU326" i="1"/>
  <c r="AT326" i="1"/>
  <c r="AR326" i="1"/>
  <c r="AQ326" i="1"/>
  <c r="AP326" i="1"/>
  <c r="AF326" i="1"/>
  <c r="AB326" i="1"/>
  <c r="AA326" i="1"/>
  <c r="X326" i="1"/>
  <c r="W326" i="1"/>
  <c r="V326" i="1"/>
  <c r="U326" i="1"/>
  <c r="T326" i="1"/>
  <c r="S326" i="1"/>
  <c r="R326" i="1"/>
  <c r="Q326" i="1"/>
  <c r="BE325" i="1"/>
  <c r="AG325" i="1"/>
  <c r="BD325" i="1"/>
  <c r="AD325" i="1"/>
  <c r="AI325" i="1"/>
  <c r="BC325" i="1"/>
  <c r="BB325" i="1"/>
  <c r="AM325" i="1"/>
  <c r="AE325" i="1"/>
  <c r="AH325" i="1"/>
  <c r="AJ325" i="1"/>
  <c r="AL325" i="1"/>
  <c r="AW325" i="1"/>
  <c r="AK325" i="1"/>
  <c r="AV325" i="1"/>
  <c r="AN325" i="1"/>
  <c r="AY325" i="1"/>
  <c r="AX325" i="1"/>
  <c r="AS325" i="1"/>
  <c r="AU325" i="1"/>
  <c r="AT325" i="1"/>
  <c r="AR325" i="1"/>
  <c r="AQ325" i="1"/>
  <c r="AP325" i="1"/>
  <c r="AF325" i="1"/>
  <c r="AB325" i="1"/>
  <c r="AA325" i="1"/>
  <c r="X325" i="1"/>
  <c r="W325" i="1"/>
  <c r="V325" i="1"/>
  <c r="U325" i="1"/>
  <c r="T325" i="1"/>
  <c r="S325" i="1"/>
  <c r="R325" i="1"/>
  <c r="Q325" i="1"/>
  <c r="BE324" i="1"/>
  <c r="AG324" i="1"/>
  <c r="BD324" i="1"/>
  <c r="AD324" i="1"/>
  <c r="AI324" i="1"/>
  <c r="BC324" i="1"/>
  <c r="BB324" i="1"/>
  <c r="AM324" i="1"/>
  <c r="AE324" i="1"/>
  <c r="AH324" i="1"/>
  <c r="AJ324" i="1"/>
  <c r="AL324" i="1"/>
  <c r="AW324" i="1"/>
  <c r="AK324" i="1"/>
  <c r="AV324" i="1"/>
  <c r="AN324" i="1"/>
  <c r="AY324" i="1"/>
  <c r="AX324" i="1"/>
  <c r="AS324" i="1"/>
  <c r="AU324" i="1"/>
  <c r="AT324" i="1"/>
  <c r="AR324" i="1"/>
  <c r="AQ324" i="1"/>
  <c r="AP324" i="1"/>
  <c r="AF324" i="1"/>
  <c r="AB324" i="1"/>
  <c r="AA324" i="1"/>
  <c r="X324" i="1"/>
  <c r="W324" i="1"/>
  <c r="V324" i="1"/>
  <c r="U324" i="1"/>
  <c r="T324" i="1"/>
  <c r="S324" i="1"/>
  <c r="R324" i="1"/>
  <c r="Q324" i="1"/>
  <c r="BE323" i="1"/>
  <c r="AG323" i="1"/>
  <c r="BD323" i="1"/>
  <c r="AD323" i="1"/>
  <c r="AI323" i="1"/>
  <c r="BC323" i="1"/>
  <c r="BB323" i="1"/>
  <c r="AM323" i="1"/>
  <c r="AE323" i="1"/>
  <c r="AH323" i="1"/>
  <c r="AJ323" i="1"/>
  <c r="AL323" i="1"/>
  <c r="AW323" i="1"/>
  <c r="AK323" i="1"/>
  <c r="AV323" i="1"/>
  <c r="AN323" i="1"/>
  <c r="AY323" i="1"/>
  <c r="AX323" i="1"/>
  <c r="AS323" i="1"/>
  <c r="AU323" i="1"/>
  <c r="AT323" i="1"/>
  <c r="AR323" i="1"/>
  <c r="AQ323" i="1"/>
  <c r="AP323" i="1"/>
  <c r="AF323" i="1"/>
  <c r="AB323" i="1"/>
  <c r="AA323" i="1"/>
  <c r="X323" i="1"/>
  <c r="W323" i="1"/>
  <c r="V323" i="1"/>
  <c r="U323" i="1"/>
  <c r="T323" i="1"/>
  <c r="S323" i="1"/>
  <c r="R323" i="1"/>
  <c r="Q323" i="1"/>
  <c r="BE322" i="1"/>
  <c r="AG322" i="1"/>
  <c r="BD322" i="1"/>
  <c r="AD322" i="1"/>
  <c r="AI322" i="1"/>
  <c r="BC322" i="1"/>
  <c r="BB322" i="1"/>
  <c r="AM322" i="1"/>
  <c r="AE322" i="1"/>
  <c r="AH322" i="1"/>
  <c r="AJ322" i="1"/>
  <c r="AL322" i="1"/>
  <c r="AW322" i="1"/>
  <c r="AK322" i="1"/>
  <c r="AV322" i="1"/>
  <c r="AN322" i="1"/>
  <c r="AY322" i="1"/>
  <c r="AX322" i="1"/>
  <c r="AS322" i="1"/>
  <c r="AU322" i="1"/>
  <c r="AT322" i="1"/>
  <c r="AR322" i="1"/>
  <c r="AQ322" i="1"/>
  <c r="AP322" i="1"/>
  <c r="AF322" i="1"/>
  <c r="AB322" i="1"/>
  <c r="AA322" i="1"/>
  <c r="X322" i="1"/>
  <c r="W322" i="1"/>
  <c r="V322" i="1"/>
  <c r="U322" i="1"/>
  <c r="T322" i="1"/>
  <c r="S322" i="1"/>
  <c r="R322" i="1"/>
  <c r="Q322" i="1"/>
  <c r="BE321" i="1"/>
  <c r="AG321" i="1"/>
  <c r="BD321" i="1"/>
  <c r="AD321" i="1"/>
  <c r="AI321" i="1"/>
  <c r="BC321" i="1"/>
  <c r="BB321" i="1"/>
  <c r="AM321" i="1"/>
  <c r="AE321" i="1"/>
  <c r="AH321" i="1"/>
  <c r="AJ321" i="1"/>
  <c r="AL321" i="1"/>
  <c r="AW321" i="1"/>
  <c r="AK321" i="1"/>
  <c r="AV321" i="1"/>
  <c r="AN321" i="1"/>
  <c r="AY321" i="1"/>
  <c r="AX321" i="1"/>
  <c r="AS321" i="1"/>
  <c r="AU321" i="1"/>
  <c r="AT321" i="1"/>
  <c r="AR321" i="1"/>
  <c r="AQ321" i="1"/>
  <c r="AP321" i="1"/>
  <c r="AF321" i="1"/>
  <c r="AB321" i="1"/>
  <c r="AA321" i="1"/>
  <c r="X321" i="1"/>
  <c r="W321" i="1"/>
  <c r="V321" i="1"/>
  <c r="U321" i="1"/>
  <c r="T321" i="1"/>
  <c r="S321" i="1"/>
  <c r="R321" i="1"/>
  <c r="Q321" i="1"/>
  <c r="BE320" i="1"/>
  <c r="AG320" i="1"/>
  <c r="BD320" i="1"/>
  <c r="AD320" i="1"/>
  <c r="AI320" i="1"/>
  <c r="BC320" i="1"/>
  <c r="BB320" i="1"/>
  <c r="AM320" i="1"/>
  <c r="AE320" i="1"/>
  <c r="AH320" i="1"/>
  <c r="AJ320" i="1"/>
  <c r="AL320" i="1"/>
  <c r="AW320" i="1"/>
  <c r="AK320" i="1"/>
  <c r="AV320" i="1"/>
  <c r="AN320" i="1"/>
  <c r="AY320" i="1"/>
  <c r="AX320" i="1"/>
  <c r="AS320" i="1"/>
  <c r="AU320" i="1"/>
  <c r="AT320" i="1"/>
  <c r="AR320" i="1"/>
  <c r="AQ320" i="1"/>
  <c r="AP320" i="1"/>
  <c r="AF320" i="1"/>
  <c r="AB320" i="1"/>
  <c r="AA320" i="1"/>
  <c r="X320" i="1"/>
  <c r="W320" i="1"/>
  <c r="V320" i="1"/>
  <c r="U320" i="1"/>
  <c r="T320" i="1"/>
  <c r="S320" i="1"/>
  <c r="R320" i="1"/>
  <c r="Q320" i="1"/>
  <c r="BE319" i="1"/>
  <c r="AG319" i="1"/>
  <c r="BD319" i="1"/>
  <c r="AD319" i="1"/>
  <c r="AI319" i="1"/>
  <c r="BC319" i="1"/>
  <c r="BB319" i="1"/>
  <c r="AM319" i="1"/>
  <c r="AE319" i="1"/>
  <c r="AH319" i="1"/>
  <c r="AJ319" i="1"/>
  <c r="AL319" i="1"/>
  <c r="AW319" i="1"/>
  <c r="AK319" i="1"/>
  <c r="AV319" i="1"/>
  <c r="AN319" i="1"/>
  <c r="AY319" i="1"/>
  <c r="AX319" i="1"/>
  <c r="AS319" i="1"/>
  <c r="AU319" i="1"/>
  <c r="AT319" i="1"/>
  <c r="AR319" i="1"/>
  <c r="AQ319" i="1"/>
  <c r="AP319" i="1"/>
  <c r="AF319" i="1"/>
  <c r="AB319" i="1"/>
  <c r="AA319" i="1"/>
  <c r="X319" i="1"/>
  <c r="W319" i="1"/>
  <c r="V319" i="1"/>
  <c r="U319" i="1"/>
  <c r="T319" i="1"/>
  <c r="S319" i="1"/>
  <c r="R319" i="1"/>
  <c r="Q319" i="1"/>
  <c r="BE318" i="1"/>
  <c r="AG318" i="1"/>
  <c r="BD318" i="1"/>
  <c r="AD318" i="1"/>
  <c r="AI318" i="1"/>
  <c r="BC318" i="1"/>
  <c r="BB318" i="1"/>
  <c r="AM318" i="1"/>
  <c r="AE318" i="1"/>
  <c r="AH318" i="1"/>
  <c r="AJ318" i="1"/>
  <c r="AL318" i="1"/>
  <c r="AW318" i="1"/>
  <c r="AK318" i="1"/>
  <c r="AV318" i="1"/>
  <c r="AN318" i="1"/>
  <c r="AY318" i="1"/>
  <c r="AX318" i="1"/>
  <c r="AS318" i="1"/>
  <c r="AU318" i="1"/>
  <c r="AT318" i="1"/>
  <c r="AR318" i="1"/>
  <c r="AQ318" i="1"/>
  <c r="AP318" i="1"/>
  <c r="AF318" i="1"/>
  <c r="AB318" i="1"/>
  <c r="AA318" i="1"/>
  <c r="X318" i="1"/>
  <c r="W318" i="1"/>
  <c r="V318" i="1"/>
  <c r="U318" i="1"/>
  <c r="T318" i="1"/>
  <c r="S318" i="1"/>
  <c r="R318" i="1"/>
  <c r="Q318" i="1"/>
  <c r="BE317" i="1"/>
  <c r="AG317" i="1"/>
  <c r="BD317" i="1"/>
  <c r="AD317" i="1"/>
  <c r="AI317" i="1"/>
  <c r="BC317" i="1"/>
  <c r="BB317" i="1"/>
  <c r="AM317" i="1"/>
  <c r="AE317" i="1"/>
  <c r="AH317" i="1"/>
  <c r="AJ317" i="1"/>
  <c r="AL317" i="1"/>
  <c r="AW317" i="1"/>
  <c r="AK317" i="1"/>
  <c r="AV317" i="1"/>
  <c r="AN317" i="1"/>
  <c r="AY317" i="1"/>
  <c r="AX317" i="1"/>
  <c r="AS317" i="1"/>
  <c r="AU317" i="1"/>
  <c r="AT317" i="1"/>
  <c r="AR317" i="1"/>
  <c r="AQ317" i="1"/>
  <c r="AP317" i="1"/>
  <c r="AF317" i="1"/>
  <c r="AB317" i="1"/>
  <c r="AA317" i="1"/>
  <c r="X317" i="1"/>
  <c r="W317" i="1"/>
  <c r="V317" i="1"/>
  <c r="U317" i="1"/>
  <c r="T317" i="1"/>
  <c r="S317" i="1"/>
  <c r="R317" i="1"/>
  <c r="Q317" i="1"/>
  <c r="BE316" i="1"/>
  <c r="AG316" i="1"/>
  <c r="BD316" i="1"/>
  <c r="AD316" i="1"/>
  <c r="AI316" i="1"/>
  <c r="BC316" i="1"/>
  <c r="BB316" i="1"/>
  <c r="AM316" i="1"/>
  <c r="AE316" i="1"/>
  <c r="AH316" i="1"/>
  <c r="AJ316" i="1"/>
  <c r="AL316" i="1"/>
  <c r="AW316" i="1"/>
  <c r="AK316" i="1"/>
  <c r="AV316" i="1"/>
  <c r="AN316" i="1"/>
  <c r="AY316" i="1"/>
  <c r="AX316" i="1"/>
  <c r="AS316" i="1"/>
  <c r="AU316" i="1"/>
  <c r="AT316" i="1"/>
  <c r="AR316" i="1"/>
  <c r="AQ316" i="1"/>
  <c r="AP316" i="1"/>
  <c r="AF316" i="1"/>
  <c r="AB316" i="1"/>
  <c r="AA316" i="1"/>
  <c r="X316" i="1"/>
  <c r="W316" i="1"/>
  <c r="V316" i="1"/>
  <c r="U316" i="1"/>
  <c r="T316" i="1"/>
  <c r="S316" i="1"/>
  <c r="R316" i="1"/>
  <c r="Q316" i="1"/>
  <c r="BE315" i="1"/>
  <c r="AG315" i="1"/>
  <c r="BD315" i="1"/>
  <c r="AD315" i="1"/>
  <c r="AI315" i="1"/>
  <c r="BC315" i="1"/>
  <c r="BB315" i="1"/>
  <c r="AM315" i="1"/>
  <c r="AE315" i="1"/>
  <c r="AH315" i="1"/>
  <c r="AJ315" i="1"/>
  <c r="AL315" i="1"/>
  <c r="AW315" i="1"/>
  <c r="AK315" i="1"/>
  <c r="AV315" i="1"/>
  <c r="AN315" i="1"/>
  <c r="AY315" i="1"/>
  <c r="AX315" i="1"/>
  <c r="AS315" i="1"/>
  <c r="AU315" i="1"/>
  <c r="AT315" i="1"/>
  <c r="AR315" i="1"/>
  <c r="AQ315" i="1"/>
  <c r="AP315" i="1"/>
  <c r="AF315" i="1"/>
  <c r="AB315" i="1"/>
  <c r="AA315" i="1"/>
  <c r="X315" i="1"/>
  <c r="W315" i="1"/>
  <c r="V315" i="1"/>
  <c r="U315" i="1"/>
  <c r="T315" i="1"/>
  <c r="S315" i="1"/>
  <c r="R315" i="1"/>
  <c r="Q315" i="1"/>
  <c r="BE314" i="1"/>
  <c r="AG314" i="1"/>
  <c r="BD314" i="1"/>
  <c r="AD314" i="1"/>
  <c r="AI314" i="1"/>
  <c r="BC314" i="1"/>
  <c r="BB314" i="1"/>
  <c r="AM314" i="1"/>
  <c r="AE314" i="1"/>
  <c r="AH314" i="1"/>
  <c r="AJ314" i="1"/>
  <c r="AL314" i="1"/>
  <c r="AW314" i="1"/>
  <c r="AK314" i="1"/>
  <c r="AV314" i="1"/>
  <c r="AN314" i="1"/>
  <c r="AY314" i="1"/>
  <c r="AX314" i="1"/>
  <c r="AS314" i="1"/>
  <c r="AU314" i="1"/>
  <c r="AT314" i="1"/>
  <c r="AR314" i="1"/>
  <c r="AQ314" i="1"/>
  <c r="AP314" i="1"/>
  <c r="AF314" i="1"/>
  <c r="AB314" i="1"/>
  <c r="AA314" i="1"/>
  <c r="X314" i="1"/>
  <c r="W314" i="1"/>
  <c r="V314" i="1"/>
  <c r="U314" i="1"/>
  <c r="T314" i="1"/>
  <c r="S314" i="1"/>
  <c r="R314" i="1"/>
  <c r="Q314" i="1"/>
  <c r="BE313" i="1"/>
  <c r="AG313" i="1"/>
  <c r="BD313" i="1"/>
  <c r="AD313" i="1"/>
  <c r="AI313" i="1"/>
  <c r="BC313" i="1"/>
  <c r="BB313" i="1"/>
  <c r="AM313" i="1"/>
  <c r="AE313" i="1"/>
  <c r="AH313" i="1"/>
  <c r="AJ313" i="1"/>
  <c r="AL313" i="1"/>
  <c r="AW313" i="1"/>
  <c r="AK313" i="1"/>
  <c r="AV313" i="1"/>
  <c r="AN313" i="1"/>
  <c r="AY313" i="1"/>
  <c r="AX313" i="1"/>
  <c r="AS313" i="1"/>
  <c r="AU313" i="1"/>
  <c r="AT313" i="1"/>
  <c r="AR313" i="1"/>
  <c r="AQ313" i="1"/>
  <c r="AP313" i="1"/>
  <c r="AF313" i="1"/>
  <c r="AB313" i="1"/>
  <c r="AA313" i="1"/>
  <c r="X313" i="1"/>
  <c r="W313" i="1"/>
  <c r="V313" i="1"/>
  <c r="U313" i="1"/>
  <c r="T313" i="1"/>
  <c r="S313" i="1"/>
  <c r="R313" i="1"/>
  <c r="Q313" i="1"/>
  <c r="BE312" i="1"/>
  <c r="AG312" i="1"/>
  <c r="BD312" i="1"/>
  <c r="AD312" i="1"/>
  <c r="AI312" i="1"/>
  <c r="BC312" i="1"/>
  <c r="BB312" i="1"/>
  <c r="AM312" i="1"/>
  <c r="AE312" i="1"/>
  <c r="AH312" i="1"/>
  <c r="AJ312" i="1"/>
  <c r="AL312" i="1"/>
  <c r="AW312" i="1"/>
  <c r="AK312" i="1"/>
  <c r="AV312" i="1"/>
  <c r="AN312" i="1"/>
  <c r="AY312" i="1"/>
  <c r="AX312" i="1"/>
  <c r="AS312" i="1"/>
  <c r="AU312" i="1"/>
  <c r="AT312" i="1"/>
  <c r="AR312" i="1"/>
  <c r="AQ312" i="1"/>
  <c r="AP312" i="1"/>
  <c r="AF312" i="1"/>
  <c r="AB312" i="1"/>
  <c r="AA312" i="1"/>
  <c r="X312" i="1"/>
  <c r="W312" i="1"/>
  <c r="V312" i="1"/>
  <c r="U312" i="1"/>
  <c r="T312" i="1"/>
  <c r="S312" i="1"/>
  <c r="R312" i="1"/>
  <c r="Q312" i="1"/>
  <c r="BE311" i="1"/>
  <c r="AG311" i="1"/>
  <c r="BD311" i="1"/>
  <c r="AD311" i="1"/>
  <c r="AI311" i="1"/>
  <c r="BC311" i="1"/>
  <c r="BB311" i="1"/>
  <c r="AM311" i="1"/>
  <c r="AE311" i="1"/>
  <c r="AH311" i="1"/>
  <c r="AJ311" i="1"/>
  <c r="AL311" i="1"/>
  <c r="AW311" i="1"/>
  <c r="AK311" i="1"/>
  <c r="AV311" i="1"/>
  <c r="AN311" i="1"/>
  <c r="AY311" i="1"/>
  <c r="AX311" i="1"/>
  <c r="AS311" i="1"/>
  <c r="AU311" i="1"/>
  <c r="AT311" i="1"/>
  <c r="AR311" i="1"/>
  <c r="AQ311" i="1"/>
  <c r="AP311" i="1"/>
  <c r="AF311" i="1"/>
  <c r="AB311" i="1"/>
  <c r="AA311" i="1"/>
  <c r="X311" i="1"/>
  <c r="W311" i="1"/>
  <c r="V311" i="1"/>
  <c r="U311" i="1"/>
  <c r="T311" i="1"/>
  <c r="S311" i="1"/>
  <c r="R311" i="1"/>
  <c r="Q311" i="1"/>
  <c r="BE310" i="1"/>
  <c r="AG310" i="1"/>
  <c r="BD310" i="1"/>
  <c r="AD310" i="1"/>
  <c r="AI310" i="1"/>
  <c r="BC310" i="1"/>
  <c r="BB310" i="1"/>
  <c r="AM310" i="1"/>
  <c r="AE310" i="1"/>
  <c r="AH310" i="1"/>
  <c r="AJ310" i="1"/>
  <c r="AL310" i="1"/>
  <c r="AW310" i="1"/>
  <c r="AK310" i="1"/>
  <c r="AV310" i="1"/>
  <c r="AN310" i="1"/>
  <c r="AY310" i="1"/>
  <c r="AX310" i="1"/>
  <c r="AS310" i="1"/>
  <c r="AU310" i="1"/>
  <c r="AT310" i="1"/>
  <c r="AR310" i="1"/>
  <c r="AQ310" i="1"/>
  <c r="AP310" i="1"/>
  <c r="AF310" i="1"/>
  <c r="AB310" i="1"/>
  <c r="AA310" i="1"/>
  <c r="X310" i="1"/>
  <c r="W310" i="1"/>
  <c r="V310" i="1"/>
  <c r="U310" i="1"/>
  <c r="T310" i="1"/>
  <c r="S310" i="1"/>
  <c r="R310" i="1"/>
  <c r="Q310" i="1"/>
  <c r="BE309" i="1"/>
  <c r="AG309" i="1"/>
  <c r="BD309" i="1"/>
  <c r="AD309" i="1"/>
  <c r="AI309" i="1"/>
  <c r="BC309" i="1"/>
  <c r="BB309" i="1"/>
  <c r="AM309" i="1"/>
  <c r="AE309" i="1"/>
  <c r="AH309" i="1"/>
  <c r="AJ309" i="1"/>
  <c r="AL309" i="1"/>
  <c r="AW309" i="1"/>
  <c r="AK309" i="1"/>
  <c r="AV309" i="1"/>
  <c r="AN309" i="1"/>
  <c r="AY309" i="1"/>
  <c r="AX309" i="1"/>
  <c r="AS309" i="1"/>
  <c r="AU309" i="1"/>
  <c r="AT309" i="1"/>
  <c r="AR309" i="1"/>
  <c r="AQ309" i="1"/>
  <c r="AP309" i="1"/>
  <c r="AF309" i="1"/>
  <c r="AB309" i="1"/>
  <c r="AA309" i="1"/>
  <c r="X309" i="1"/>
  <c r="W309" i="1"/>
  <c r="V309" i="1"/>
  <c r="U309" i="1"/>
  <c r="T309" i="1"/>
  <c r="S309" i="1"/>
  <c r="R309" i="1"/>
  <c r="Q309" i="1"/>
  <c r="BE308" i="1"/>
  <c r="AG308" i="1"/>
  <c r="BD308" i="1"/>
  <c r="AD308" i="1"/>
  <c r="AI308" i="1"/>
  <c r="BC308" i="1"/>
  <c r="BB308" i="1"/>
  <c r="AM308" i="1"/>
  <c r="AE308" i="1"/>
  <c r="AH308" i="1"/>
  <c r="AJ308" i="1"/>
  <c r="AL308" i="1"/>
  <c r="AW308" i="1"/>
  <c r="AK308" i="1"/>
  <c r="AV308" i="1"/>
  <c r="AN308" i="1"/>
  <c r="AY308" i="1"/>
  <c r="AX308" i="1"/>
  <c r="AS308" i="1"/>
  <c r="AU308" i="1"/>
  <c r="AT308" i="1"/>
  <c r="AR308" i="1"/>
  <c r="AQ308" i="1"/>
  <c r="AP308" i="1"/>
  <c r="AF308" i="1"/>
  <c r="AB308" i="1"/>
  <c r="AA308" i="1"/>
  <c r="X308" i="1"/>
  <c r="W308" i="1"/>
  <c r="V308" i="1"/>
  <c r="U308" i="1"/>
  <c r="T308" i="1"/>
  <c r="S308" i="1"/>
  <c r="R308" i="1"/>
  <c r="Q308" i="1"/>
  <c r="BE307" i="1"/>
  <c r="AG307" i="1"/>
  <c r="BD307" i="1"/>
  <c r="AD307" i="1"/>
  <c r="AI307" i="1"/>
  <c r="BC307" i="1"/>
  <c r="BB307" i="1"/>
  <c r="AM307" i="1"/>
  <c r="AE307" i="1"/>
  <c r="AH307" i="1"/>
  <c r="AJ307" i="1"/>
  <c r="AL307" i="1"/>
  <c r="AW307" i="1"/>
  <c r="AK307" i="1"/>
  <c r="AV307" i="1"/>
  <c r="AN307" i="1"/>
  <c r="AY307" i="1"/>
  <c r="AX307" i="1"/>
  <c r="AS307" i="1"/>
  <c r="AU307" i="1"/>
  <c r="AT307" i="1"/>
  <c r="AR307" i="1"/>
  <c r="AQ307" i="1"/>
  <c r="AP307" i="1"/>
  <c r="AF307" i="1"/>
  <c r="AB307" i="1"/>
  <c r="AA307" i="1"/>
  <c r="X307" i="1"/>
  <c r="W307" i="1"/>
  <c r="V307" i="1"/>
  <c r="U307" i="1"/>
  <c r="T307" i="1"/>
  <c r="S307" i="1"/>
  <c r="R307" i="1"/>
  <c r="Q307" i="1"/>
  <c r="BE306" i="1"/>
  <c r="AG306" i="1"/>
  <c r="BD306" i="1"/>
  <c r="AD306" i="1"/>
  <c r="AI306" i="1"/>
  <c r="BC306" i="1"/>
  <c r="BB306" i="1"/>
  <c r="AM306" i="1"/>
  <c r="AE306" i="1"/>
  <c r="AH306" i="1"/>
  <c r="AJ306" i="1"/>
  <c r="AL306" i="1"/>
  <c r="AW306" i="1"/>
  <c r="AK306" i="1"/>
  <c r="AV306" i="1"/>
  <c r="AN306" i="1"/>
  <c r="AY306" i="1"/>
  <c r="AX306" i="1"/>
  <c r="AS306" i="1"/>
  <c r="AU306" i="1"/>
  <c r="AT306" i="1"/>
  <c r="AR306" i="1"/>
  <c r="AQ306" i="1"/>
  <c r="AP306" i="1"/>
  <c r="AF306" i="1"/>
  <c r="AB306" i="1"/>
  <c r="AA306" i="1"/>
  <c r="X306" i="1"/>
  <c r="W306" i="1"/>
  <c r="V306" i="1"/>
  <c r="U306" i="1"/>
  <c r="T306" i="1"/>
  <c r="S306" i="1"/>
  <c r="R306" i="1"/>
  <c r="Q306" i="1"/>
  <c r="BE305" i="1"/>
  <c r="AG305" i="1"/>
  <c r="BD305" i="1"/>
  <c r="AD305" i="1"/>
  <c r="AI305" i="1"/>
  <c r="BC305" i="1"/>
  <c r="BB305" i="1"/>
  <c r="AM305" i="1"/>
  <c r="AE305" i="1"/>
  <c r="AH305" i="1"/>
  <c r="AJ305" i="1"/>
  <c r="AL305" i="1"/>
  <c r="AW305" i="1"/>
  <c r="AK305" i="1"/>
  <c r="AV305" i="1"/>
  <c r="AN305" i="1"/>
  <c r="AY305" i="1"/>
  <c r="AX305" i="1"/>
  <c r="AS305" i="1"/>
  <c r="AU305" i="1"/>
  <c r="AT305" i="1"/>
  <c r="AR305" i="1"/>
  <c r="AQ305" i="1"/>
  <c r="AP305" i="1"/>
  <c r="AF305" i="1"/>
  <c r="AB305" i="1"/>
  <c r="AA305" i="1"/>
  <c r="X305" i="1"/>
  <c r="W305" i="1"/>
  <c r="V305" i="1"/>
  <c r="U305" i="1"/>
  <c r="T305" i="1"/>
  <c r="S305" i="1"/>
  <c r="R305" i="1"/>
  <c r="Q305" i="1"/>
  <c r="BE304" i="1"/>
  <c r="AG304" i="1"/>
  <c r="BD304" i="1"/>
  <c r="AD304" i="1"/>
  <c r="AI304" i="1"/>
  <c r="BC304" i="1"/>
  <c r="BB304" i="1"/>
  <c r="AM304" i="1"/>
  <c r="AE304" i="1"/>
  <c r="AH304" i="1"/>
  <c r="AJ304" i="1"/>
  <c r="AL304" i="1"/>
  <c r="AW304" i="1"/>
  <c r="AK304" i="1"/>
  <c r="AV304" i="1"/>
  <c r="AN304" i="1"/>
  <c r="AY304" i="1"/>
  <c r="AX304" i="1"/>
  <c r="AS304" i="1"/>
  <c r="AU304" i="1"/>
  <c r="AT304" i="1"/>
  <c r="AR304" i="1"/>
  <c r="AQ304" i="1"/>
  <c r="AP304" i="1"/>
  <c r="AF304" i="1"/>
  <c r="AB304" i="1"/>
  <c r="AA304" i="1"/>
  <c r="X304" i="1"/>
  <c r="W304" i="1"/>
  <c r="V304" i="1"/>
  <c r="U304" i="1"/>
  <c r="T304" i="1"/>
  <c r="S304" i="1"/>
  <c r="R304" i="1"/>
  <c r="Q304" i="1"/>
  <c r="BE303" i="1"/>
  <c r="AG303" i="1"/>
  <c r="BD303" i="1"/>
  <c r="AD303" i="1"/>
  <c r="AI303" i="1"/>
  <c r="BC303" i="1"/>
  <c r="BB303" i="1"/>
  <c r="AM303" i="1"/>
  <c r="AE303" i="1"/>
  <c r="AH303" i="1"/>
  <c r="AJ303" i="1"/>
  <c r="AL303" i="1"/>
  <c r="AW303" i="1"/>
  <c r="AK303" i="1"/>
  <c r="AV303" i="1"/>
  <c r="AN303" i="1"/>
  <c r="AY303" i="1"/>
  <c r="AX303" i="1"/>
  <c r="AS303" i="1"/>
  <c r="AU303" i="1"/>
  <c r="AT303" i="1"/>
  <c r="AR303" i="1"/>
  <c r="AQ303" i="1"/>
  <c r="AP303" i="1"/>
  <c r="AF303" i="1"/>
  <c r="AB303" i="1"/>
  <c r="AA303" i="1"/>
  <c r="X303" i="1"/>
  <c r="W303" i="1"/>
  <c r="V303" i="1"/>
  <c r="U303" i="1"/>
  <c r="T303" i="1"/>
  <c r="S303" i="1"/>
  <c r="R303" i="1"/>
  <c r="Q303" i="1"/>
  <c r="BE302" i="1"/>
  <c r="AG302" i="1"/>
  <c r="BD302" i="1"/>
  <c r="AD302" i="1"/>
  <c r="AI302" i="1"/>
  <c r="BC302" i="1"/>
  <c r="BB302" i="1"/>
  <c r="AM302" i="1"/>
  <c r="AE302" i="1"/>
  <c r="AH302" i="1"/>
  <c r="AJ302" i="1"/>
  <c r="AL302" i="1"/>
  <c r="AW302" i="1"/>
  <c r="AK302" i="1"/>
  <c r="AV302" i="1"/>
  <c r="AN302" i="1"/>
  <c r="AY302" i="1"/>
  <c r="AX302" i="1"/>
  <c r="AS302" i="1"/>
  <c r="AU302" i="1"/>
  <c r="AT302" i="1"/>
  <c r="AR302" i="1"/>
  <c r="AQ302" i="1"/>
  <c r="AP302" i="1"/>
  <c r="AF302" i="1"/>
  <c r="AB302" i="1"/>
  <c r="AA302" i="1"/>
  <c r="X302" i="1"/>
  <c r="W302" i="1"/>
  <c r="V302" i="1"/>
  <c r="U302" i="1"/>
  <c r="T302" i="1"/>
  <c r="S302" i="1"/>
  <c r="R302" i="1"/>
  <c r="Q302" i="1"/>
  <c r="BE301" i="1"/>
  <c r="AG301" i="1"/>
  <c r="BD301" i="1"/>
  <c r="AD301" i="1"/>
  <c r="AI301" i="1"/>
  <c r="BC301" i="1"/>
  <c r="BB301" i="1"/>
  <c r="AM301" i="1"/>
  <c r="AE301" i="1"/>
  <c r="AH301" i="1"/>
  <c r="AJ301" i="1"/>
  <c r="AL301" i="1"/>
  <c r="AW301" i="1"/>
  <c r="AK301" i="1"/>
  <c r="AV301" i="1"/>
  <c r="AN301" i="1"/>
  <c r="AY301" i="1"/>
  <c r="AX301" i="1"/>
  <c r="AS301" i="1"/>
  <c r="AU301" i="1"/>
  <c r="AT301" i="1"/>
  <c r="AR301" i="1"/>
  <c r="AQ301" i="1"/>
  <c r="AP301" i="1"/>
  <c r="AF301" i="1"/>
  <c r="AB301" i="1"/>
  <c r="AA301" i="1"/>
  <c r="X301" i="1"/>
  <c r="W301" i="1"/>
  <c r="V301" i="1"/>
  <c r="U301" i="1"/>
  <c r="T301" i="1"/>
  <c r="S301" i="1"/>
  <c r="R301" i="1"/>
  <c r="Q301" i="1"/>
  <c r="BE300" i="1"/>
  <c r="AG300" i="1"/>
  <c r="BD300" i="1"/>
  <c r="AD300" i="1"/>
  <c r="AI300" i="1"/>
  <c r="BC300" i="1"/>
  <c r="BB300" i="1"/>
  <c r="AM300" i="1"/>
  <c r="AE300" i="1"/>
  <c r="AH300" i="1"/>
  <c r="AJ300" i="1"/>
  <c r="AL300" i="1"/>
  <c r="AW300" i="1"/>
  <c r="AK300" i="1"/>
  <c r="AV300" i="1"/>
  <c r="AN300" i="1"/>
  <c r="AY300" i="1"/>
  <c r="AX300" i="1"/>
  <c r="AS300" i="1"/>
  <c r="AU300" i="1"/>
  <c r="AT300" i="1"/>
  <c r="AR300" i="1"/>
  <c r="AQ300" i="1"/>
  <c r="AP300" i="1"/>
  <c r="AF300" i="1"/>
  <c r="AB300" i="1"/>
  <c r="AA300" i="1"/>
  <c r="X300" i="1"/>
  <c r="W300" i="1"/>
  <c r="V300" i="1"/>
  <c r="U300" i="1"/>
  <c r="T300" i="1"/>
  <c r="S300" i="1"/>
  <c r="R300" i="1"/>
  <c r="Q300" i="1"/>
  <c r="BE299" i="1"/>
  <c r="AG299" i="1"/>
  <c r="BD299" i="1"/>
  <c r="AD299" i="1"/>
  <c r="AI299" i="1"/>
  <c r="BC299" i="1"/>
  <c r="BB299" i="1"/>
  <c r="AM299" i="1"/>
  <c r="AE299" i="1"/>
  <c r="AH299" i="1"/>
  <c r="AJ299" i="1"/>
  <c r="AL299" i="1"/>
  <c r="AW299" i="1"/>
  <c r="AK299" i="1"/>
  <c r="AV299" i="1"/>
  <c r="AN299" i="1"/>
  <c r="AY299" i="1"/>
  <c r="AX299" i="1"/>
  <c r="AS299" i="1"/>
  <c r="AU299" i="1"/>
  <c r="AT299" i="1"/>
  <c r="AR299" i="1"/>
  <c r="AQ299" i="1"/>
  <c r="AP299" i="1"/>
  <c r="AF299" i="1"/>
  <c r="AB299" i="1"/>
  <c r="AA299" i="1"/>
  <c r="X299" i="1"/>
  <c r="W299" i="1"/>
  <c r="V299" i="1"/>
  <c r="U299" i="1"/>
  <c r="T299" i="1"/>
  <c r="S299" i="1"/>
  <c r="R299" i="1"/>
  <c r="Q299" i="1"/>
  <c r="BE298" i="1"/>
  <c r="AG298" i="1"/>
  <c r="BD298" i="1"/>
  <c r="AD298" i="1"/>
  <c r="AI298" i="1"/>
  <c r="BC298" i="1"/>
  <c r="BB298" i="1"/>
  <c r="AM298" i="1"/>
  <c r="AE298" i="1"/>
  <c r="AH298" i="1"/>
  <c r="AJ298" i="1"/>
  <c r="AL298" i="1"/>
  <c r="AW298" i="1"/>
  <c r="AK298" i="1"/>
  <c r="AV298" i="1"/>
  <c r="AN298" i="1"/>
  <c r="AY298" i="1"/>
  <c r="AX298" i="1"/>
  <c r="AS298" i="1"/>
  <c r="AU298" i="1"/>
  <c r="AT298" i="1"/>
  <c r="AR298" i="1"/>
  <c r="AQ298" i="1"/>
  <c r="AP298" i="1"/>
  <c r="AF298" i="1"/>
  <c r="AB298" i="1"/>
  <c r="AA298" i="1"/>
  <c r="X298" i="1"/>
  <c r="W298" i="1"/>
  <c r="V298" i="1"/>
  <c r="U298" i="1"/>
  <c r="T298" i="1"/>
  <c r="S298" i="1"/>
  <c r="R298" i="1"/>
  <c r="Q298" i="1"/>
  <c r="BE297" i="1"/>
  <c r="AG297" i="1"/>
  <c r="BD297" i="1"/>
  <c r="AD297" i="1"/>
  <c r="AI297" i="1"/>
  <c r="BC297" i="1"/>
  <c r="BB297" i="1"/>
  <c r="AM297" i="1"/>
  <c r="AE297" i="1"/>
  <c r="AH297" i="1"/>
  <c r="AJ297" i="1"/>
  <c r="AL297" i="1"/>
  <c r="AW297" i="1"/>
  <c r="AK297" i="1"/>
  <c r="AV297" i="1"/>
  <c r="AN297" i="1"/>
  <c r="AY297" i="1"/>
  <c r="AX297" i="1"/>
  <c r="AS297" i="1"/>
  <c r="AU297" i="1"/>
  <c r="AT297" i="1"/>
  <c r="AR297" i="1"/>
  <c r="AQ297" i="1"/>
  <c r="AP297" i="1"/>
  <c r="AF297" i="1"/>
  <c r="AB297" i="1"/>
  <c r="AA297" i="1"/>
  <c r="X297" i="1"/>
  <c r="W297" i="1"/>
  <c r="V297" i="1"/>
  <c r="U297" i="1"/>
  <c r="T297" i="1"/>
  <c r="S297" i="1"/>
  <c r="R297" i="1"/>
  <c r="Q297" i="1"/>
  <c r="BE296" i="1"/>
  <c r="AG296" i="1"/>
  <c r="BD296" i="1"/>
  <c r="AD296" i="1"/>
  <c r="AI296" i="1"/>
  <c r="BC296" i="1"/>
  <c r="BB296" i="1"/>
  <c r="AM296" i="1"/>
  <c r="AE296" i="1"/>
  <c r="AH296" i="1"/>
  <c r="AJ296" i="1"/>
  <c r="AL296" i="1"/>
  <c r="AW296" i="1"/>
  <c r="AK296" i="1"/>
  <c r="AV296" i="1"/>
  <c r="AN296" i="1"/>
  <c r="AY296" i="1"/>
  <c r="AX296" i="1"/>
  <c r="AS296" i="1"/>
  <c r="AU296" i="1"/>
  <c r="AT296" i="1"/>
  <c r="AR296" i="1"/>
  <c r="AQ296" i="1"/>
  <c r="AP296" i="1"/>
  <c r="AF296" i="1"/>
  <c r="AB296" i="1"/>
  <c r="AA296" i="1"/>
  <c r="X296" i="1"/>
  <c r="W296" i="1"/>
  <c r="V296" i="1"/>
  <c r="U296" i="1"/>
  <c r="T296" i="1"/>
  <c r="S296" i="1"/>
  <c r="R296" i="1"/>
  <c r="Q296" i="1"/>
  <c r="BE295" i="1"/>
  <c r="AG295" i="1"/>
  <c r="BD295" i="1"/>
  <c r="AD295" i="1"/>
  <c r="AI295" i="1"/>
  <c r="BC295" i="1"/>
  <c r="BB295" i="1"/>
  <c r="AM295" i="1"/>
  <c r="AE295" i="1"/>
  <c r="AH295" i="1"/>
  <c r="AJ295" i="1"/>
  <c r="AL295" i="1"/>
  <c r="AW295" i="1"/>
  <c r="AK295" i="1"/>
  <c r="AV295" i="1"/>
  <c r="AN295" i="1"/>
  <c r="AY295" i="1"/>
  <c r="AX295" i="1"/>
  <c r="AS295" i="1"/>
  <c r="AU295" i="1"/>
  <c r="AT295" i="1"/>
  <c r="AR295" i="1"/>
  <c r="AQ295" i="1"/>
  <c r="AP295" i="1"/>
  <c r="AF295" i="1"/>
  <c r="AB295" i="1"/>
  <c r="AA295" i="1"/>
  <c r="X295" i="1"/>
  <c r="W295" i="1"/>
  <c r="V295" i="1"/>
  <c r="U295" i="1"/>
  <c r="T295" i="1"/>
  <c r="S295" i="1"/>
  <c r="R295" i="1"/>
  <c r="Q295" i="1"/>
  <c r="BE294" i="1"/>
  <c r="AG294" i="1"/>
  <c r="BD294" i="1"/>
  <c r="AD294" i="1"/>
  <c r="AI294" i="1"/>
  <c r="BC294" i="1"/>
  <c r="BB294" i="1"/>
  <c r="AM294" i="1"/>
  <c r="AE294" i="1"/>
  <c r="AH294" i="1"/>
  <c r="AJ294" i="1"/>
  <c r="AL294" i="1"/>
  <c r="AW294" i="1"/>
  <c r="AK294" i="1"/>
  <c r="AV294" i="1"/>
  <c r="AN294" i="1"/>
  <c r="AY294" i="1"/>
  <c r="AX294" i="1"/>
  <c r="AS294" i="1"/>
  <c r="AU294" i="1"/>
  <c r="AT294" i="1"/>
  <c r="AR294" i="1"/>
  <c r="AQ294" i="1"/>
  <c r="AP294" i="1"/>
  <c r="AF294" i="1"/>
  <c r="AB294" i="1"/>
  <c r="AA294" i="1"/>
  <c r="X294" i="1"/>
  <c r="W294" i="1"/>
  <c r="V294" i="1"/>
  <c r="U294" i="1"/>
  <c r="T294" i="1"/>
  <c r="S294" i="1"/>
  <c r="R294" i="1"/>
  <c r="Q294" i="1"/>
  <c r="BE293" i="1"/>
  <c r="AG293" i="1"/>
  <c r="BD293" i="1"/>
  <c r="AD293" i="1"/>
  <c r="AI293" i="1"/>
  <c r="BC293" i="1"/>
  <c r="BB293" i="1"/>
  <c r="AM293" i="1"/>
  <c r="AE293" i="1"/>
  <c r="AH293" i="1"/>
  <c r="AJ293" i="1"/>
  <c r="AL293" i="1"/>
  <c r="AW293" i="1"/>
  <c r="AK293" i="1"/>
  <c r="AV293" i="1"/>
  <c r="AN293" i="1"/>
  <c r="AY293" i="1"/>
  <c r="AX293" i="1"/>
  <c r="AS293" i="1"/>
  <c r="AU293" i="1"/>
  <c r="AT293" i="1"/>
  <c r="AR293" i="1"/>
  <c r="AQ293" i="1"/>
  <c r="AP293" i="1"/>
  <c r="AF293" i="1"/>
  <c r="AB293" i="1"/>
  <c r="AA293" i="1"/>
  <c r="X293" i="1"/>
  <c r="W293" i="1"/>
  <c r="V293" i="1"/>
  <c r="U293" i="1"/>
  <c r="T293" i="1"/>
  <c r="S293" i="1"/>
  <c r="R293" i="1"/>
  <c r="Q293" i="1"/>
  <c r="BE292" i="1"/>
  <c r="AG292" i="1"/>
  <c r="BD292" i="1"/>
  <c r="AD292" i="1"/>
  <c r="AI292" i="1"/>
  <c r="BC292" i="1"/>
  <c r="BB292" i="1"/>
  <c r="AM292" i="1"/>
  <c r="AE292" i="1"/>
  <c r="AH292" i="1"/>
  <c r="AJ292" i="1"/>
  <c r="AL292" i="1"/>
  <c r="AW292" i="1"/>
  <c r="AK292" i="1"/>
  <c r="AV292" i="1"/>
  <c r="AN292" i="1"/>
  <c r="AY292" i="1"/>
  <c r="AX292" i="1"/>
  <c r="AS292" i="1"/>
  <c r="AU292" i="1"/>
  <c r="AT292" i="1"/>
  <c r="AR292" i="1"/>
  <c r="AQ292" i="1"/>
  <c r="AP292" i="1"/>
  <c r="AF292" i="1"/>
  <c r="AB292" i="1"/>
  <c r="AA292" i="1"/>
  <c r="X292" i="1"/>
  <c r="W292" i="1"/>
  <c r="V292" i="1"/>
  <c r="U292" i="1"/>
  <c r="T292" i="1"/>
  <c r="S292" i="1"/>
  <c r="R292" i="1"/>
  <c r="Q292" i="1"/>
  <c r="BE291" i="1"/>
  <c r="AG291" i="1"/>
  <c r="BD291" i="1"/>
  <c r="AD291" i="1"/>
  <c r="AI291" i="1"/>
  <c r="BC291" i="1"/>
  <c r="BB291" i="1"/>
  <c r="AM291" i="1"/>
  <c r="AE291" i="1"/>
  <c r="AH291" i="1"/>
  <c r="AJ291" i="1"/>
  <c r="AL291" i="1"/>
  <c r="AW291" i="1"/>
  <c r="AK291" i="1"/>
  <c r="AV291" i="1"/>
  <c r="AN291" i="1"/>
  <c r="AY291" i="1"/>
  <c r="AX291" i="1"/>
  <c r="AS291" i="1"/>
  <c r="AU291" i="1"/>
  <c r="AT291" i="1"/>
  <c r="AR291" i="1"/>
  <c r="AQ291" i="1"/>
  <c r="AP291" i="1"/>
  <c r="AF291" i="1"/>
  <c r="AB291" i="1"/>
  <c r="AA291" i="1"/>
  <c r="X291" i="1"/>
  <c r="W291" i="1"/>
  <c r="V291" i="1"/>
  <c r="U291" i="1"/>
  <c r="T291" i="1"/>
  <c r="S291" i="1"/>
  <c r="R291" i="1"/>
  <c r="Q291" i="1"/>
  <c r="BE290" i="1"/>
  <c r="AG290" i="1"/>
  <c r="BD290" i="1"/>
  <c r="AD290" i="1"/>
  <c r="AI290" i="1"/>
  <c r="BC290" i="1"/>
  <c r="BB290" i="1"/>
  <c r="AM290" i="1"/>
  <c r="AE290" i="1"/>
  <c r="AH290" i="1"/>
  <c r="AJ290" i="1"/>
  <c r="AL290" i="1"/>
  <c r="AW290" i="1"/>
  <c r="AK290" i="1"/>
  <c r="AV290" i="1"/>
  <c r="AN290" i="1"/>
  <c r="AY290" i="1"/>
  <c r="AX290" i="1"/>
  <c r="AS290" i="1"/>
  <c r="AU290" i="1"/>
  <c r="AT290" i="1"/>
  <c r="AR290" i="1"/>
  <c r="AQ290" i="1"/>
  <c r="AP290" i="1"/>
  <c r="AF290" i="1"/>
  <c r="AB290" i="1"/>
  <c r="AA290" i="1"/>
  <c r="X290" i="1"/>
  <c r="W290" i="1"/>
  <c r="V290" i="1"/>
  <c r="U290" i="1"/>
  <c r="T290" i="1"/>
  <c r="S290" i="1"/>
  <c r="R290" i="1"/>
  <c r="Q290" i="1"/>
  <c r="BE289" i="1"/>
  <c r="AG289" i="1"/>
  <c r="BD289" i="1"/>
  <c r="AD289" i="1"/>
  <c r="AI289" i="1"/>
  <c r="BC289" i="1"/>
  <c r="BB289" i="1"/>
  <c r="AM289" i="1"/>
  <c r="AE289" i="1"/>
  <c r="AH289" i="1"/>
  <c r="AJ289" i="1"/>
  <c r="AL289" i="1"/>
  <c r="AW289" i="1"/>
  <c r="AK289" i="1"/>
  <c r="AV289" i="1"/>
  <c r="AN289" i="1"/>
  <c r="AY289" i="1"/>
  <c r="AX289" i="1"/>
  <c r="AS289" i="1"/>
  <c r="AU289" i="1"/>
  <c r="AT289" i="1"/>
  <c r="AR289" i="1"/>
  <c r="AQ289" i="1"/>
  <c r="AP289" i="1"/>
  <c r="AF289" i="1"/>
  <c r="AB289" i="1"/>
  <c r="AA289" i="1"/>
  <c r="X289" i="1"/>
  <c r="W289" i="1"/>
  <c r="V289" i="1"/>
  <c r="U289" i="1"/>
  <c r="T289" i="1"/>
  <c r="S289" i="1"/>
  <c r="R289" i="1"/>
  <c r="Q289" i="1"/>
  <c r="BE288" i="1"/>
  <c r="AG288" i="1"/>
  <c r="BD288" i="1"/>
  <c r="AD288" i="1"/>
  <c r="AI288" i="1"/>
  <c r="BC288" i="1"/>
  <c r="BB288" i="1"/>
  <c r="AM288" i="1"/>
  <c r="AE288" i="1"/>
  <c r="AH288" i="1"/>
  <c r="AJ288" i="1"/>
  <c r="AL288" i="1"/>
  <c r="AW288" i="1"/>
  <c r="AK288" i="1"/>
  <c r="AV288" i="1"/>
  <c r="AN288" i="1"/>
  <c r="AY288" i="1"/>
  <c r="AX288" i="1"/>
  <c r="AS288" i="1"/>
  <c r="AU288" i="1"/>
  <c r="AT288" i="1"/>
  <c r="AR288" i="1"/>
  <c r="AQ288" i="1"/>
  <c r="AP288" i="1"/>
  <c r="AF288" i="1"/>
  <c r="AB288" i="1"/>
  <c r="AA288" i="1"/>
  <c r="X288" i="1"/>
  <c r="W288" i="1"/>
  <c r="V288" i="1"/>
  <c r="U288" i="1"/>
  <c r="T288" i="1"/>
  <c r="S288" i="1"/>
  <c r="R288" i="1"/>
  <c r="Q288" i="1"/>
  <c r="BE287" i="1"/>
  <c r="AG287" i="1"/>
  <c r="BD287" i="1"/>
  <c r="AD287" i="1"/>
  <c r="AI287" i="1"/>
  <c r="BC287" i="1"/>
  <c r="BB287" i="1"/>
  <c r="AM287" i="1"/>
  <c r="AE287" i="1"/>
  <c r="AH287" i="1"/>
  <c r="AJ287" i="1"/>
  <c r="AL287" i="1"/>
  <c r="AW287" i="1"/>
  <c r="AK287" i="1"/>
  <c r="AV287" i="1"/>
  <c r="AN287" i="1"/>
  <c r="AY287" i="1"/>
  <c r="AX287" i="1"/>
  <c r="AS287" i="1"/>
  <c r="AU287" i="1"/>
  <c r="AT287" i="1"/>
  <c r="AR287" i="1"/>
  <c r="AQ287" i="1"/>
  <c r="AP287" i="1"/>
  <c r="AF287" i="1"/>
  <c r="AB287" i="1"/>
  <c r="AA287" i="1"/>
  <c r="X287" i="1"/>
  <c r="W287" i="1"/>
  <c r="V287" i="1"/>
  <c r="U287" i="1"/>
  <c r="T287" i="1"/>
  <c r="S287" i="1"/>
  <c r="R287" i="1"/>
  <c r="Q287" i="1"/>
  <c r="BE286" i="1"/>
  <c r="AG286" i="1"/>
  <c r="BD286" i="1"/>
  <c r="AD286" i="1"/>
  <c r="AI286" i="1"/>
  <c r="BC286" i="1"/>
  <c r="BB286" i="1"/>
  <c r="AM286" i="1"/>
  <c r="AE286" i="1"/>
  <c r="AH286" i="1"/>
  <c r="AJ286" i="1"/>
  <c r="AL286" i="1"/>
  <c r="AW286" i="1"/>
  <c r="AK286" i="1"/>
  <c r="AV286" i="1"/>
  <c r="AN286" i="1"/>
  <c r="AY286" i="1"/>
  <c r="AX286" i="1"/>
  <c r="AS286" i="1"/>
  <c r="AU286" i="1"/>
  <c r="AT286" i="1"/>
  <c r="AR286" i="1"/>
  <c r="AQ286" i="1"/>
  <c r="AP286" i="1"/>
  <c r="AF286" i="1"/>
  <c r="AB286" i="1"/>
  <c r="AA286" i="1"/>
  <c r="X286" i="1"/>
  <c r="W286" i="1"/>
  <c r="V286" i="1"/>
  <c r="U286" i="1"/>
  <c r="T286" i="1"/>
  <c r="S286" i="1"/>
  <c r="R286" i="1"/>
  <c r="Q286" i="1"/>
  <c r="BE285" i="1"/>
  <c r="AG285" i="1"/>
  <c r="BD285" i="1"/>
  <c r="AD285" i="1"/>
  <c r="AI285" i="1"/>
  <c r="BC285" i="1"/>
  <c r="BB285" i="1"/>
  <c r="AM285" i="1"/>
  <c r="AE285" i="1"/>
  <c r="AH285" i="1"/>
  <c r="AJ285" i="1"/>
  <c r="AL285" i="1"/>
  <c r="AW285" i="1"/>
  <c r="AK285" i="1"/>
  <c r="AV285" i="1"/>
  <c r="AN285" i="1"/>
  <c r="AY285" i="1"/>
  <c r="AX285" i="1"/>
  <c r="AS285" i="1"/>
  <c r="AU285" i="1"/>
  <c r="AT285" i="1"/>
  <c r="AR285" i="1"/>
  <c r="AQ285" i="1"/>
  <c r="AP285" i="1"/>
  <c r="AF285" i="1"/>
  <c r="AB285" i="1"/>
  <c r="AA285" i="1"/>
  <c r="X285" i="1"/>
  <c r="W285" i="1"/>
  <c r="V285" i="1"/>
  <c r="U285" i="1"/>
  <c r="T285" i="1"/>
  <c r="S285" i="1"/>
  <c r="R285" i="1"/>
  <c r="Q285" i="1"/>
  <c r="BE284" i="1"/>
  <c r="AG284" i="1"/>
  <c r="BD284" i="1"/>
  <c r="AD284" i="1"/>
  <c r="AI284" i="1"/>
  <c r="BC284" i="1"/>
  <c r="BB284" i="1"/>
  <c r="AM284" i="1"/>
  <c r="AE284" i="1"/>
  <c r="AH284" i="1"/>
  <c r="AJ284" i="1"/>
  <c r="AL284" i="1"/>
  <c r="AW284" i="1"/>
  <c r="AK284" i="1"/>
  <c r="AV284" i="1"/>
  <c r="AN284" i="1"/>
  <c r="AY284" i="1"/>
  <c r="AX284" i="1"/>
  <c r="AS284" i="1"/>
  <c r="AU284" i="1"/>
  <c r="AT284" i="1"/>
  <c r="AR284" i="1"/>
  <c r="AQ284" i="1"/>
  <c r="AP284" i="1"/>
  <c r="AF284" i="1"/>
  <c r="AB284" i="1"/>
  <c r="AA284" i="1"/>
  <c r="X284" i="1"/>
  <c r="W284" i="1"/>
  <c r="V284" i="1"/>
  <c r="U284" i="1"/>
  <c r="T284" i="1"/>
  <c r="S284" i="1"/>
  <c r="R284" i="1"/>
  <c r="Q284" i="1"/>
  <c r="BE283" i="1"/>
  <c r="AG283" i="1"/>
  <c r="BD283" i="1"/>
  <c r="AD283" i="1"/>
  <c r="AI283" i="1"/>
  <c r="BC283" i="1"/>
  <c r="BB283" i="1"/>
  <c r="AM283" i="1"/>
  <c r="AE283" i="1"/>
  <c r="AH283" i="1"/>
  <c r="AJ283" i="1"/>
  <c r="AL283" i="1"/>
  <c r="AW283" i="1"/>
  <c r="AK283" i="1"/>
  <c r="AV283" i="1"/>
  <c r="AN283" i="1"/>
  <c r="AY283" i="1"/>
  <c r="AX283" i="1"/>
  <c r="AS283" i="1"/>
  <c r="AU283" i="1"/>
  <c r="AT283" i="1"/>
  <c r="AR283" i="1"/>
  <c r="AQ283" i="1"/>
  <c r="AP283" i="1"/>
  <c r="AF283" i="1"/>
  <c r="AB283" i="1"/>
  <c r="AA283" i="1"/>
  <c r="X283" i="1"/>
  <c r="W283" i="1"/>
  <c r="V283" i="1"/>
  <c r="U283" i="1"/>
  <c r="T283" i="1"/>
  <c r="S283" i="1"/>
  <c r="R283" i="1"/>
  <c r="Q283" i="1"/>
  <c r="BE282" i="1"/>
  <c r="AG282" i="1"/>
  <c r="BD282" i="1"/>
  <c r="AD282" i="1"/>
  <c r="AI282" i="1"/>
  <c r="BC282" i="1"/>
  <c r="BB282" i="1"/>
  <c r="AM282" i="1"/>
  <c r="AE282" i="1"/>
  <c r="AH282" i="1"/>
  <c r="AJ282" i="1"/>
  <c r="AL282" i="1"/>
  <c r="AW282" i="1"/>
  <c r="AK282" i="1"/>
  <c r="AV282" i="1"/>
  <c r="AN282" i="1"/>
  <c r="AY282" i="1"/>
  <c r="AX282" i="1"/>
  <c r="AS282" i="1"/>
  <c r="AU282" i="1"/>
  <c r="AT282" i="1"/>
  <c r="AR282" i="1"/>
  <c r="AQ282" i="1"/>
  <c r="AP282" i="1"/>
  <c r="AF282" i="1"/>
  <c r="AB282" i="1"/>
  <c r="AA282" i="1"/>
  <c r="X282" i="1"/>
  <c r="W282" i="1"/>
  <c r="V282" i="1"/>
  <c r="U282" i="1"/>
  <c r="T282" i="1"/>
  <c r="S282" i="1"/>
  <c r="R282" i="1"/>
  <c r="Q282" i="1"/>
  <c r="BE281" i="1"/>
  <c r="AG281" i="1"/>
  <c r="BD281" i="1"/>
  <c r="AD281" i="1"/>
  <c r="AI281" i="1"/>
  <c r="BC281" i="1"/>
  <c r="BB281" i="1"/>
  <c r="AM281" i="1"/>
  <c r="AE281" i="1"/>
  <c r="AH281" i="1"/>
  <c r="AJ281" i="1"/>
  <c r="AL281" i="1"/>
  <c r="AW281" i="1"/>
  <c r="AK281" i="1"/>
  <c r="AV281" i="1"/>
  <c r="AN281" i="1"/>
  <c r="AY281" i="1"/>
  <c r="AX281" i="1"/>
  <c r="AS281" i="1"/>
  <c r="AU281" i="1"/>
  <c r="AT281" i="1"/>
  <c r="AR281" i="1"/>
  <c r="AQ281" i="1"/>
  <c r="AP281" i="1"/>
  <c r="AF281" i="1"/>
  <c r="AB281" i="1"/>
  <c r="AA281" i="1"/>
  <c r="X281" i="1"/>
  <c r="W281" i="1"/>
  <c r="V281" i="1"/>
  <c r="U281" i="1"/>
  <c r="T281" i="1"/>
  <c r="S281" i="1"/>
  <c r="R281" i="1"/>
  <c r="Q281" i="1"/>
  <c r="BE280" i="1"/>
  <c r="AG280" i="1"/>
  <c r="BD280" i="1"/>
  <c r="AD280" i="1"/>
  <c r="AI280" i="1"/>
  <c r="BC280" i="1"/>
  <c r="BB280" i="1"/>
  <c r="AM280" i="1"/>
  <c r="AE280" i="1"/>
  <c r="AH280" i="1"/>
  <c r="AJ280" i="1"/>
  <c r="AL280" i="1"/>
  <c r="AW280" i="1"/>
  <c r="AK280" i="1"/>
  <c r="AV280" i="1"/>
  <c r="AN280" i="1"/>
  <c r="AY280" i="1"/>
  <c r="AX280" i="1"/>
  <c r="AS280" i="1"/>
  <c r="AU280" i="1"/>
  <c r="AT280" i="1"/>
  <c r="AR280" i="1"/>
  <c r="AQ280" i="1"/>
  <c r="AP280" i="1"/>
  <c r="AF280" i="1"/>
  <c r="AB280" i="1"/>
  <c r="AA280" i="1"/>
  <c r="X280" i="1"/>
  <c r="W280" i="1"/>
  <c r="V280" i="1"/>
  <c r="U280" i="1"/>
  <c r="T280" i="1"/>
  <c r="S280" i="1"/>
  <c r="R280" i="1"/>
  <c r="Q280" i="1"/>
  <c r="BE279" i="1"/>
  <c r="AG279" i="1"/>
  <c r="BD279" i="1"/>
  <c r="AD279" i="1"/>
  <c r="AI279" i="1"/>
  <c r="BC279" i="1"/>
  <c r="BB279" i="1"/>
  <c r="AM279" i="1"/>
  <c r="AE279" i="1"/>
  <c r="AH279" i="1"/>
  <c r="AJ279" i="1"/>
  <c r="AL279" i="1"/>
  <c r="AW279" i="1"/>
  <c r="AK279" i="1"/>
  <c r="AV279" i="1"/>
  <c r="AN279" i="1"/>
  <c r="AY279" i="1"/>
  <c r="AX279" i="1"/>
  <c r="AS279" i="1"/>
  <c r="AU279" i="1"/>
  <c r="AT279" i="1"/>
  <c r="AR279" i="1"/>
  <c r="AQ279" i="1"/>
  <c r="AP279" i="1"/>
  <c r="AF279" i="1"/>
  <c r="AB279" i="1"/>
  <c r="AA279" i="1"/>
  <c r="X279" i="1"/>
  <c r="W279" i="1"/>
  <c r="V279" i="1"/>
  <c r="U279" i="1"/>
  <c r="T279" i="1"/>
  <c r="S279" i="1"/>
  <c r="R279" i="1"/>
  <c r="Q279" i="1"/>
  <c r="BE278" i="1"/>
  <c r="AG278" i="1"/>
  <c r="BD278" i="1"/>
  <c r="AD278" i="1"/>
  <c r="AI278" i="1"/>
  <c r="BC278" i="1"/>
  <c r="BB278" i="1"/>
  <c r="AM278" i="1"/>
  <c r="AE278" i="1"/>
  <c r="AH278" i="1"/>
  <c r="AJ278" i="1"/>
  <c r="AL278" i="1"/>
  <c r="AW278" i="1"/>
  <c r="AK278" i="1"/>
  <c r="AV278" i="1"/>
  <c r="AN278" i="1"/>
  <c r="AY278" i="1"/>
  <c r="AX278" i="1"/>
  <c r="AS278" i="1"/>
  <c r="AU278" i="1"/>
  <c r="AT278" i="1"/>
  <c r="AR278" i="1"/>
  <c r="AQ278" i="1"/>
  <c r="AP278" i="1"/>
  <c r="AF278" i="1"/>
  <c r="AB278" i="1"/>
  <c r="AA278" i="1"/>
  <c r="X278" i="1"/>
  <c r="W278" i="1"/>
  <c r="V278" i="1"/>
  <c r="U278" i="1"/>
  <c r="T278" i="1"/>
  <c r="S278" i="1"/>
  <c r="R278" i="1"/>
  <c r="Q278" i="1"/>
  <c r="BE277" i="1"/>
  <c r="AG277" i="1"/>
  <c r="BD277" i="1"/>
  <c r="AD277" i="1"/>
  <c r="AI277" i="1"/>
  <c r="BC277" i="1"/>
  <c r="BB277" i="1"/>
  <c r="AM277" i="1"/>
  <c r="AE277" i="1"/>
  <c r="AH277" i="1"/>
  <c r="AJ277" i="1"/>
  <c r="AL277" i="1"/>
  <c r="AW277" i="1"/>
  <c r="AK277" i="1"/>
  <c r="AV277" i="1"/>
  <c r="AN277" i="1"/>
  <c r="AY277" i="1"/>
  <c r="AX277" i="1"/>
  <c r="AS277" i="1"/>
  <c r="AU277" i="1"/>
  <c r="AT277" i="1"/>
  <c r="AR277" i="1"/>
  <c r="AQ277" i="1"/>
  <c r="AP277" i="1"/>
  <c r="AF277" i="1"/>
  <c r="AB277" i="1"/>
  <c r="AA277" i="1"/>
  <c r="X277" i="1"/>
  <c r="W277" i="1"/>
  <c r="V277" i="1"/>
  <c r="U277" i="1"/>
  <c r="T277" i="1"/>
  <c r="S277" i="1"/>
  <c r="R277" i="1"/>
  <c r="Q277" i="1"/>
  <c r="BE276" i="1"/>
  <c r="AG276" i="1"/>
  <c r="BD276" i="1"/>
  <c r="AD276" i="1"/>
  <c r="AI276" i="1"/>
  <c r="BC276" i="1"/>
  <c r="BB276" i="1"/>
  <c r="AM276" i="1"/>
  <c r="AE276" i="1"/>
  <c r="AH276" i="1"/>
  <c r="AJ276" i="1"/>
  <c r="AL276" i="1"/>
  <c r="AW276" i="1"/>
  <c r="AK276" i="1"/>
  <c r="AV276" i="1"/>
  <c r="AN276" i="1"/>
  <c r="AY276" i="1"/>
  <c r="AX276" i="1"/>
  <c r="AS276" i="1"/>
  <c r="AU276" i="1"/>
  <c r="AT276" i="1"/>
  <c r="AR276" i="1"/>
  <c r="AQ276" i="1"/>
  <c r="AP276" i="1"/>
  <c r="AF276" i="1"/>
  <c r="AB276" i="1"/>
  <c r="AA276" i="1"/>
  <c r="X276" i="1"/>
  <c r="W276" i="1"/>
  <c r="V276" i="1"/>
  <c r="U276" i="1"/>
  <c r="T276" i="1"/>
  <c r="S276" i="1"/>
  <c r="R276" i="1"/>
  <c r="Q276" i="1"/>
  <c r="BE275" i="1"/>
  <c r="AG275" i="1"/>
  <c r="BD275" i="1"/>
  <c r="AD275" i="1"/>
  <c r="AI275" i="1"/>
  <c r="BC275" i="1"/>
  <c r="BB275" i="1"/>
  <c r="AM275" i="1"/>
  <c r="AE275" i="1"/>
  <c r="AH275" i="1"/>
  <c r="AJ275" i="1"/>
  <c r="AL275" i="1"/>
  <c r="AW275" i="1"/>
  <c r="AK275" i="1"/>
  <c r="AV275" i="1"/>
  <c r="AN275" i="1"/>
  <c r="AY275" i="1"/>
  <c r="AX275" i="1"/>
  <c r="AS275" i="1"/>
  <c r="AU275" i="1"/>
  <c r="AT275" i="1"/>
  <c r="AR275" i="1"/>
  <c r="AQ275" i="1"/>
  <c r="AP275" i="1"/>
  <c r="AF275" i="1"/>
  <c r="AB275" i="1"/>
  <c r="AA275" i="1"/>
  <c r="X275" i="1"/>
  <c r="W275" i="1"/>
  <c r="V275" i="1"/>
  <c r="U275" i="1"/>
  <c r="T275" i="1"/>
  <c r="S275" i="1"/>
  <c r="R275" i="1"/>
  <c r="Q275" i="1"/>
  <c r="BE274" i="1"/>
  <c r="AG274" i="1"/>
  <c r="BD274" i="1"/>
  <c r="AD274" i="1"/>
  <c r="AI274" i="1"/>
  <c r="BC274" i="1"/>
  <c r="BB274" i="1"/>
  <c r="AM274" i="1"/>
  <c r="AE274" i="1"/>
  <c r="AH274" i="1"/>
  <c r="AJ274" i="1"/>
  <c r="AL274" i="1"/>
  <c r="AW274" i="1"/>
  <c r="AK274" i="1"/>
  <c r="AV274" i="1"/>
  <c r="AN274" i="1"/>
  <c r="AY274" i="1"/>
  <c r="AX274" i="1"/>
  <c r="AS274" i="1"/>
  <c r="AU274" i="1"/>
  <c r="AT274" i="1"/>
  <c r="AR274" i="1"/>
  <c r="AQ274" i="1"/>
  <c r="AP274" i="1"/>
  <c r="AF274" i="1"/>
  <c r="AB274" i="1"/>
  <c r="AA274" i="1"/>
  <c r="X274" i="1"/>
  <c r="W274" i="1"/>
  <c r="V274" i="1"/>
  <c r="U274" i="1"/>
  <c r="T274" i="1"/>
  <c r="S274" i="1"/>
  <c r="R274" i="1"/>
  <c r="Q274" i="1"/>
  <c r="BE273" i="1"/>
  <c r="AG273" i="1"/>
  <c r="BD273" i="1"/>
  <c r="AD273" i="1"/>
  <c r="AI273" i="1"/>
  <c r="BC273" i="1"/>
  <c r="BB273" i="1"/>
  <c r="AM273" i="1"/>
  <c r="AE273" i="1"/>
  <c r="AH273" i="1"/>
  <c r="AJ273" i="1"/>
  <c r="AL273" i="1"/>
  <c r="AW273" i="1"/>
  <c r="AK273" i="1"/>
  <c r="AV273" i="1"/>
  <c r="AN273" i="1"/>
  <c r="AY273" i="1"/>
  <c r="AX273" i="1"/>
  <c r="AS273" i="1"/>
  <c r="AU273" i="1"/>
  <c r="AT273" i="1"/>
  <c r="AR273" i="1"/>
  <c r="AQ273" i="1"/>
  <c r="AP273" i="1"/>
  <c r="AF273" i="1"/>
  <c r="AB273" i="1"/>
  <c r="AA273" i="1"/>
  <c r="X273" i="1"/>
  <c r="W273" i="1"/>
  <c r="V273" i="1"/>
  <c r="U273" i="1"/>
  <c r="T273" i="1"/>
  <c r="S273" i="1"/>
  <c r="R273" i="1"/>
  <c r="Q273" i="1"/>
  <c r="BE272" i="1"/>
  <c r="AG272" i="1"/>
  <c r="BD272" i="1"/>
  <c r="AD272" i="1"/>
  <c r="AI272" i="1"/>
  <c r="BC272" i="1"/>
  <c r="BB272" i="1"/>
  <c r="AM272" i="1"/>
  <c r="AE272" i="1"/>
  <c r="AH272" i="1"/>
  <c r="AJ272" i="1"/>
  <c r="AL272" i="1"/>
  <c r="AW272" i="1"/>
  <c r="AK272" i="1"/>
  <c r="AV272" i="1"/>
  <c r="AN272" i="1"/>
  <c r="AY272" i="1"/>
  <c r="AX272" i="1"/>
  <c r="AS272" i="1"/>
  <c r="AU272" i="1"/>
  <c r="AT272" i="1"/>
  <c r="AR272" i="1"/>
  <c r="AQ272" i="1"/>
  <c r="AP272" i="1"/>
  <c r="AF272" i="1"/>
  <c r="AB272" i="1"/>
  <c r="AA272" i="1"/>
  <c r="X272" i="1"/>
  <c r="W272" i="1"/>
  <c r="V272" i="1"/>
  <c r="U272" i="1"/>
  <c r="T272" i="1"/>
  <c r="S272" i="1"/>
  <c r="R272" i="1"/>
  <c r="Q272" i="1"/>
  <c r="BE271" i="1"/>
  <c r="AG271" i="1"/>
  <c r="BD271" i="1"/>
  <c r="AD271" i="1"/>
  <c r="AI271" i="1"/>
  <c r="BC271" i="1"/>
  <c r="BB271" i="1"/>
  <c r="AM271" i="1"/>
  <c r="AE271" i="1"/>
  <c r="AH271" i="1"/>
  <c r="AJ271" i="1"/>
  <c r="AL271" i="1"/>
  <c r="AW271" i="1"/>
  <c r="AK271" i="1"/>
  <c r="AV271" i="1"/>
  <c r="AN271" i="1"/>
  <c r="AY271" i="1"/>
  <c r="AX271" i="1"/>
  <c r="AS271" i="1"/>
  <c r="AU271" i="1"/>
  <c r="AT271" i="1"/>
  <c r="AR271" i="1"/>
  <c r="AQ271" i="1"/>
  <c r="AP271" i="1"/>
  <c r="AF271" i="1"/>
  <c r="AB271" i="1"/>
  <c r="AA271" i="1"/>
  <c r="X271" i="1"/>
  <c r="W271" i="1"/>
  <c r="V271" i="1"/>
  <c r="U271" i="1"/>
  <c r="T271" i="1"/>
  <c r="S271" i="1"/>
  <c r="R271" i="1"/>
  <c r="Q271" i="1"/>
  <c r="BE270" i="1"/>
  <c r="AG270" i="1"/>
  <c r="BD270" i="1"/>
  <c r="AD270" i="1"/>
  <c r="AI270" i="1"/>
  <c r="BC270" i="1"/>
  <c r="BB270" i="1"/>
  <c r="AM270" i="1"/>
  <c r="AE270" i="1"/>
  <c r="AH270" i="1"/>
  <c r="AJ270" i="1"/>
  <c r="AL270" i="1"/>
  <c r="AW270" i="1"/>
  <c r="AK270" i="1"/>
  <c r="AV270" i="1"/>
  <c r="AN270" i="1"/>
  <c r="AY270" i="1"/>
  <c r="AX270" i="1"/>
  <c r="AS270" i="1"/>
  <c r="AU270" i="1"/>
  <c r="AT270" i="1"/>
  <c r="AR270" i="1"/>
  <c r="AQ270" i="1"/>
  <c r="AP270" i="1"/>
  <c r="AF270" i="1"/>
  <c r="AB270" i="1"/>
  <c r="AA270" i="1"/>
  <c r="X270" i="1"/>
  <c r="W270" i="1"/>
  <c r="V270" i="1"/>
  <c r="U270" i="1"/>
  <c r="T270" i="1"/>
  <c r="S270" i="1"/>
  <c r="R270" i="1"/>
  <c r="Q270" i="1"/>
  <c r="BE269" i="1"/>
  <c r="AG269" i="1"/>
  <c r="BD269" i="1"/>
  <c r="AD269" i="1"/>
  <c r="AI269" i="1"/>
  <c r="BC269" i="1"/>
  <c r="BB269" i="1"/>
  <c r="AM269" i="1"/>
  <c r="AE269" i="1"/>
  <c r="AH269" i="1"/>
  <c r="AJ269" i="1"/>
  <c r="AL269" i="1"/>
  <c r="AW269" i="1"/>
  <c r="AK269" i="1"/>
  <c r="AV269" i="1"/>
  <c r="AN269" i="1"/>
  <c r="AY269" i="1"/>
  <c r="AX269" i="1"/>
  <c r="AS269" i="1"/>
  <c r="AU269" i="1"/>
  <c r="AT269" i="1"/>
  <c r="AR269" i="1"/>
  <c r="AQ269" i="1"/>
  <c r="AP269" i="1"/>
  <c r="AF269" i="1"/>
  <c r="AB269" i="1"/>
  <c r="AA269" i="1"/>
  <c r="X269" i="1"/>
  <c r="W269" i="1"/>
  <c r="V269" i="1"/>
  <c r="U269" i="1"/>
  <c r="T269" i="1"/>
  <c r="S269" i="1"/>
  <c r="R269" i="1"/>
  <c r="Q269" i="1"/>
  <c r="BE268" i="1"/>
  <c r="AG268" i="1"/>
  <c r="BD268" i="1"/>
  <c r="AD268" i="1"/>
  <c r="AI268" i="1"/>
  <c r="BC268" i="1"/>
  <c r="BB268" i="1"/>
  <c r="AM268" i="1"/>
  <c r="AE268" i="1"/>
  <c r="AH268" i="1"/>
  <c r="AJ268" i="1"/>
  <c r="AL268" i="1"/>
  <c r="AW268" i="1"/>
  <c r="AK268" i="1"/>
  <c r="AV268" i="1"/>
  <c r="AN268" i="1"/>
  <c r="AY268" i="1"/>
  <c r="AX268" i="1"/>
  <c r="AS268" i="1"/>
  <c r="AU268" i="1"/>
  <c r="AT268" i="1"/>
  <c r="AR268" i="1"/>
  <c r="AQ268" i="1"/>
  <c r="AP268" i="1"/>
  <c r="AF268" i="1"/>
  <c r="AB268" i="1"/>
  <c r="AA268" i="1"/>
  <c r="X268" i="1"/>
  <c r="W268" i="1"/>
  <c r="V268" i="1"/>
  <c r="U268" i="1"/>
  <c r="T268" i="1"/>
  <c r="S268" i="1"/>
  <c r="R268" i="1"/>
  <c r="Q268" i="1"/>
  <c r="BE267" i="1"/>
  <c r="AG267" i="1"/>
  <c r="BD267" i="1"/>
  <c r="AD267" i="1"/>
  <c r="AI267" i="1"/>
  <c r="BC267" i="1"/>
  <c r="BB267" i="1"/>
  <c r="AM267" i="1"/>
  <c r="AE267" i="1"/>
  <c r="AH267" i="1"/>
  <c r="AJ267" i="1"/>
  <c r="AL267" i="1"/>
  <c r="AW267" i="1"/>
  <c r="AK267" i="1"/>
  <c r="AV267" i="1"/>
  <c r="AN267" i="1"/>
  <c r="AY267" i="1"/>
  <c r="AX267" i="1"/>
  <c r="AS267" i="1"/>
  <c r="AU267" i="1"/>
  <c r="AT267" i="1"/>
  <c r="AR267" i="1"/>
  <c r="AQ267" i="1"/>
  <c r="AP267" i="1"/>
  <c r="AF267" i="1"/>
  <c r="AB267" i="1"/>
  <c r="AA267" i="1"/>
  <c r="X267" i="1"/>
  <c r="W267" i="1"/>
  <c r="V267" i="1"/>
  <c r="U267" i="1"/>
  <c r="T267" i="1"/>
  <c r="S267" i="1"/>
  <c r="R267" i="1"/>
  <c r="Q267" i="1"/>
  <c r="BE266" i="1"/>
  <c r="AG266" i="1"/>
  <c r="BD266" i="1"/>
  <c r="AD266" i="1"/>
  <c r="AI266" i="1"/>
  <c r="BC266" i="1"/>
  <c r="BB266" i="1"/>
  <c r="AM266" i="1"/>
  <c r="AE266" i="1"/>
  <c r="AH266" i="1"/>
  <c r="AJ266" i="1"/>
  <c r="AL266" i="1"/>
  <c r="AW266" i="1"/>
  <c r="AK266" i="1"/>
  <c r="AV266" i="1"/>
  <c r="AN266" i="1"/>
  <c r="AY266" i="1"/>
  <c r="AX266" i="1"/>
  <c r="AS266" i="1"/>
  <c r="AU266" i="1"/>
  <c r="AT266" i="1"/>
  <c r="AR266" i="1"/>
  <c r="AQ266" i="1"/>
  <c r="AP266" i="1"/>
  <c r="AF266" i="1"/>
  <c r="AB266" i="1"/>
  <c r="AA266" i="1"/>
  <c r="X266" i="1"/>
  <c r="W266" i="1"/>
  <c r="V266" i="1"/>
  <c r="U266" i="1"/>
  <c r="T266" i="1"/>
  <c r="S266" i="1"/>
  <c r="R266" i="1"/>
  <c r="Q266" i="1"/>
  <c r="BE265" i="1"/>
  <c r="AG265" i="1"/>
  <c r="BD265" i="1"/>
  <c r="AD265" i="1"/>
  <c r="AI265" i="1"/>
  <c r="BC265" i="1"/>
  <c r="BB265" i="1"/>
  <c r="AM265" i="1"/>
  <c r="AE265" i="1"/>
  <c r="AH265" i="1"/>
  <c r="AJ265" i="1"/>
  <c r="AL265" i="1"/>
  <c r="AW265" i="1"/>
  <c r="AK265" i="1"/>
  <c r="AV265" i="1"/>
  <c r="AN265" i="1"/>
  <c r="AY265" i="1"/>
  <c r="AX265" i="1"/>
  <c r="AS265" i="1"/>
  <c r="AU265" i="1"/>
  <c r="AT265" i="1"/>
  <c r="AR265" i="1"/>
  <c r="AQ265" i="1"/>
  <c r="AP265" i="1"/>
  <c r="AF265" i="1"/>
  <c r="AB265" i="1"/>
  <c r="AA265" i="1"/>
  <c r="X265" i="1"/>
  <c r="W265" i="1"/>
  <c r="V265" i="1"/>
  <c r="U265" i="1"/>
  <c r="T265" i="1"/>
  <c r="S265" i="1"/>
  <c r="R265" i="1"/>
  <c r="Q265" i="1"/>
  <c r="BE264" i="1"/>
  <c r="AG264" i="1"/>
  <c r="BD264" i="1"/>
  <c r="AD264" i="1"/>
  <c r="AI264" i="1"/>
  <c r="BC264" i="1"/>
  <c r="BB264" i="1"/>
  <c r="AM264" i="1"/>
  <c r="AE264" i="1"/>
  <c r="AH264" i="1"/>
  <c r="AJ264" i="1"/>
  <c r="AL264" i="1"/>
  <c r="AW264" i="1"/>
  <c r="AK264" i="1"/>
  <c r="AV264" i="1"/>
  <c r="AN264" i="1"/>
  <c r="AY264" i="1"/>
  <c r="AX264" i="1"/>
  <c r="AS264" i="1"/>
  <c r="AU264" i="1"/>
  <c r="AT264" i="1"/>
  <c r="AR264" i="1"/>
  <c r="AQ264" i="1"/>
  <c r="AP264" i="1"/>
  <c r="AF264" i="1"/>
  <c r="AB264" i="1"/>
  <c r="AA264" i="1"/>
  <c r="X264" i="1"/>
  <c r="W264" i="1"/>
  <c r="V264" i="1"/>
  <c r="U264" i="1"/>
  <c r="T264" i="1"/>
  <c r="S264" i="1"/>
  <c r="R264" i="1"/>
  <c r="Q264" i="1"/>
  <c r="BE263" i="1"/>
  <c r="AG263" i="1"/>
  <c r="BD263" i="1"/>
  <c r="AD263" i="1"/>
  <c r="AI263" i="1"/>
  <c r="BC263" i="1"/>
  <c r="BB263" i="1"/>
  <c r="AM263" i="1"/>
  <c r="AE263" i="1"/>
  <c r="AH263" i="1"/>
  <c r="AJ263" i="1"/>
  <c r="AL263" i="1"/>
  <c r="AW263" i="1"/>
  <c r="AK263" i="1"/>
  <c r="AV263" i="1"/>
  <c r="AN263" i="1"/>
  <c r="AY263" i="1"/>
  <c r="AX263" i="1"/>
  <c r="AS263" i="1"/>
  <c r="AU263" i="1"/>
  <c r="AT263" i="1"/>
  <c r="AR263" i="1"/>
  <c r="AQ263" i="1"/>
  <c r="AP263" i="1"/>
  <c r="AF263" i="1"/>
  <c r="AB263" i="1"/>
  <c r="AA263" i="1"/>
  <c r="X263" i="1"/>
  <c r="W263" i="1"/>
  <c r="V263" i="1"/>
  <c r="U263" i="1"/>
  <c r="T263" i="1"/>
  <c r="S263" i="1"/>
  <c r="R263" i="1"/>
  <c r="Q263" i="1"/>
  <c r="BE262" i="1"/>
  <c r="AG262" i="1"/>
  <c r="BD262" i="1"/>
  <c r="AD262" i="1"/>
  <c r="AI262" i="1"/>
  <c r="BC262" i="1"/>
  <c r="BB262" i="1"/>
  <c r="AM262" i="1"/>
  <c r="AE262" i="1"/>
  <c r="AH262" i="1"/>
  <c r="AJ262" i="1"/>
  <c r="AL262" i="1"/>
  <c r="AW262" i="1"/>
  <c r="AK262" i="1"/>
  <c r="AV262" i="1"/>
  <c r="AN262" i="1"/>
  <c r="AY262" i="1"/>
  <c r="AX262" i="1"/>
  <c r="AS262" i="1"/>
  <c r="AU262" i="1"/>
  <c r="AT262" i="1"/>
  <c r="AR262" i="1"/>
  <c r="AQ262" i="1"/>
  <c r="AP262" i="1"/>
  <c r="AF262" i="1"/>
  <c r="AB262" i="1"/>
  <c r="AA262" i="1"/>
  <c r="X262" i="1"/>
  <c r="W262" i="1"/>
  <c r="V262" i="1"/>
  <c r="U262" i="1"/>
  <c r="T262" i="1"/>
  <c r="S262" i="1"/>
  <c r="R262" i="1"/>
  <c r="Q262" i="1"/>
  <c r="BE261" i="1"/>
  <c r="AG261" i="1"/>
  <c r="BD261" i="1"/>
  <c r="AD261" i="1"/>
  <c r="AI261" i="1"/>
  <c r="BC261" i="1"/>
  <c r="BB261" i="1"/>
  <c r="AM261" i="1"/>
  <c r="AE261" i="1"/>
  <c r="AH261" i="1"/>
  <c r="AJ261" i="1"/>
  <c r="AL261" i="1"/>
  <c r="AW261" i="1"/>
  <c r="AK261" i="1"/>
  <c r="AV261" i="1"/>
  <c r="AN261" i="1"/>
  <c r="AY261" i="1"/>
  <c r="AX261" i="1"/>
  <c r="AS261" i="1"/>
  <c r="AU261" i="1"/>
  <c r="AT261" i="1"/>
  <c r="AR261" i="1"/>
  <c r="AQ261" i="1"/>
  <c r="AP261" i="1"/>
  <c r="AF261" i="1"/>
  <c r="AB261" i="1"/>
  <c r="AA261" i="1"/>
  <c r="X261" i="1"/>
  <c r="W261" i="1"/>
  <c r="V261" i="1"/>
  <c r="U261" i="1"/>
  <c r="T261" i="1"/>
  <c r="S261" i="1"/>
  <c r="R261" i="1"/>
  <c r="Q261" i="1"/>
  <c r="BE260" i="1"/>
  <c r="AG260" i="1"/>
  <c r="BD260" i="1"/>
  <c r="AD260" i="1"/>
  <c r="AI260" i="1"/>
  <c r="BC260" i="1"/>
  <c r="BB260" i="1"/>
  <c r="AM260" i="1"/>
  <c r="AE260" i="1"/>
  <c r="AH260" i="1"/>
  <c r="AJ260" i="1"/>
  <c r="AL260" i="1"/>
  <c r="AW260" i="1"/>
  <c r="AK260" i="1"/>
  <c r="AV260" i="1"/>
  <c r="AN260" i="1"/>
  <c r="AY260" i="1"/>
  <c r="AX260" i="1"/>
  <c r="AS260" i="1"/>
  <c r="AU260" i="1"/>
  <c r="AT260" i="1"/>
  <c r="AR260" i="1"/>
  <c r="AQ260" i="1"/>
  <c r="AP260" i="1"/>
  <c r="AF260" i="1"/>
  <c r="AB260" i="1"/>
  <c r="AA260" i="1"/>
  <c r="X260" i="1"/>
  <c r="W260" i="1"/>
  <c r="V260" i="1"/>
  <c r="U260" i="1"/>
  <c r="T260" i="1"/>
  <c r="S260" i="1"/>
  <c r="R260" i="1"/>
  <c r="Q260" i="1"/>
  <c r="BE259" i="1"/>
  <c r="AG259" i="1"/>
  <c r="BD259" i="1"/>
  <c r="AD259" i="1"/>
  <c r="AI259" i="1"/>
  <c r="BC259" i="1"/>
  <c r="BB259" i="1"/>
  <c r="AM259" i="1"/>
  <c r="AE259" i="1"/>
  <c r="AH259" i="1"/>
  <c r="AJ259" i="1"/>
  <c r="AL259" i="1"/>
  <c r="AW259" i="1"/>
  <c r="AK259" i="1"/>
  <c r="AV259" i="1"/>
  <c r="AN259" i="1"/>
  <c r="AY259" i="1"/>
  <c r="AX259" i="1"/>
  <c r="AS259" i="1"/>
  <c r="AU259" i="1"/>
  <c r="AT259" i="1"/>
  <c r="AR259" i="1"/>
  <c r="AQ259" i="1"/>
  <c r="AP259" i="1"/>
  <c r="AF259" i="1"/>
  <c r="AB259" i="1"/>
  <c r="AA259" i="1"/>
  <c r="X259" i="1"/>
  <c r="W259" i="1"/>
  <c r="V259" i="1"/>
  <c r="U259" i="1"/>
  <c r="T259" i="1"/>
  <c r="S259" i="1"/>
  <c r="R259" i="1"/>
  <c r="Q259" i="1"/>
  <c r="BE258" i="1"/>
  <c r="AG258" i="1"/>
  <c r="BD258" i="1"/>
  <c r="AD258" i="1"/>
  <c r="AI258" i="1"/>
  <c r="BC258" i="1"/>
  <c r="BB258" i="1"/>
  <c r="AM258" i="1"/>
  <c r="AE258" i="1"/>
  <c r="AH258" i="1"/>
  <c r="AJ258" i="1"/>
  <c r="AL258" i="1"/>
  <c r="AW258" i="1"/>
  <c r="AK258" i="1"/>
  <c r="AV258" i="1"/>
  <c r="AN258" i="1"/>
  <c r="AY258" i="1"/>
  <c r="AX258" i="1"/>
  <c r="AS258" i="1"/>
  <c r="AU258" i="1"/>
  <c r="AT258" i="1"/>
  <c r="AR258" i="1"/>
  <c r="AQ258" i="1"/>
  <c r="AP258" i="1"/>
  <c r="AF258" i="1"/>
  <c r="AB258" i="1"/>
  <c r="AA258" i="1"/>
  <c r="X258" i="1"/>
  <c r="W258" i="1"/>
  <c r="V258" i="1"/>
  <c r="U258" i="1"/>
  <c r="T258" i="1"/>
  <c r="S258" i="1"/>
  <c r="R258" i="1"/>
  <c r="Q258" i="1"/>
  <c r="BE257" i="1"/>
  <c r="AG257" i="1"/>
  <c r="BD257" i="1"/>
  <c r="AD257" i="1"/>
  <c r="AI257" i="1"/>
  <c r="BC257" i="1"/>
  <c r="BB257" i="1"/>
  <c r="AM257" i="1"/>
  <c r="AE257" i="1"/>
  <c r="AH257" i="1"/>
  <c r="AJ257" i="1"/>
  <c r="AL257" i="1"/>
  <c r="AW257" i="1"/>
  <c r="AK257" i="1"/>
  <c r="AV257" i="1"/>
  <c r="AN257" i="1"/>
  <c r="AY257" i="1"/>
  <c r="AX257" i="1"/>
  <c r="AS257" i="1"/>
  <c r="AU257" i="1"/>
  <c r="AT257" i="1"/>
  <c r="AR257" i="1"/>
  <c r="AQ257" i="1"/>
  <c r="AP257" i="1"/>
  <c r="AF257" i="1"/>
  <c r="AB257" i="1"/>
  <c r="AA257" i="1"/>
  <c r="X257" i="1"/>
  <c r="W257" i="1"/>
  <c r="V257" i="1"/>
  <c r="U257" i="1"/>
  <c r="T257" i="1"/>
  <c r="S257" i="1"/>
  <c r="R257" i="1"/>
  <c r="Q257" i="1"/>
  <c r="BE256" i="1"/>
  <c r="AG256" i="1"/>
  <c r="BD256" i="1"/>
  <c r="AD256" i="1"/>
  <c r="AI256" i="1"/>
  <c r="BC256" i="1"/>
  <c r="BB256" i="1"/>
  <c r="AM256" i="1"/>
  <c r="AE256" i="1"/>
  <c r="AH256" i="1"/>
  <c r="AJ256" i="1"/>
  <c r="AL256" i="1"/>
  <c r="AW256" i="1"/>
  <c r="AK256" i="1"/>
  <c r="AV256" i="1"/>
  <c r="AN256" i="1"/>
  <c r="AY256" i="1"/>
  <c r="AX256" i="1"/>
  <c r="AS256" i="1"/>
  <c r="AU256" i="1"/>
  <c r="AT256" i="1"/>
  <c r="AR256" i="1"/>
  <c r="AQ256" i="1"/>
  <c r="AP256" i="1"/>
  <c r="AF256" i="1"/>
  <c r="AB256" i="1"/>
  <c r="AA256" i="1"/>
  <c r="X256" i="1"/>
  <c r="W256" i="1"/>
  <c r="V256" i="1"/>
  <c r="U256" i="1"/>
  <c r="T256" i="1"/>
  <c r="S256" i="1"/>
  <c r="R256" i="1"/>
  <c r="Q256" i="1"/>
  <c r="BE255" i="1"/>
  <c r="AG255" i="1"/>
  <c r="BD255" i="1"/>
  <c r="AD255" i="1"/>
  <c r="AI255" i="1"/>
  <c r="BC255" i="1"/>
  <c r="BB255" i="1"/>
  <c r="AM255" i="1"/>
  <c r="AE255" i="1"/>
  <c r="AH255" i="1"/>
  <c r="AJ255" i="1"/>
  <c r="AL255" i="1"/>
  <c r="AW255" i="1"/>
  <c r="AK255" i="1"/>
  <c r="AV255" i="1"/>
  <c r="AN255" i="1"/>
  <c r="AY255" i="1"/>
  <c r="AX255" i="1"/>
  <c r="AS255" i="1"/>
  <c r="AU255" i="1"/>
  <c r="AT255" i="1"/>
  <c r="AR255" i="1"/>
  <c r="AQ255" i="1"/>
  <c r="AP255" i="1"/>
  <c r="AF255" i="1"/>
  <c r="AB255" i="1"/>
  <c r="AA255" i="1"/>
  <c r="X255" i="1"/>
  <c r="W255" i="1"/>
  <c r="V255" i="1"/>
  <c r="U255" i="1"/>
  <c r="T255" i="1"/>
  <c r="S255" i="1"/>
  <c r="R255" i="1"/>
  <c r="Q255" i="1"/>
  <c r="BE254" i="1"/>
  <c r="AG254" i="1"/>
  <c r="BD254" i="1"/>
  <c r="AD254" i="1"/>
  <c r="AI254" i="1"/>
  <c r="BC254" i="1"/>
  <c r="BB254" i="1"/>
  <c r="AM254" i="1"/>
  <c r="AE254" i="1"/>
  <c r="AH254" i="1"/>
  <c r="AJ254" i="1"/>
  <c r="AL254" i="1"/>
  <c r="AW254" i="1"/>
  <c r="AK254" i="1"/>
  <c r="AV254" i="1"/>
  <c r="AN254" i="1"/>
  <c r="AY254" i="1"/>
  <c r="AX254" i="1"/>
  <c r="AS254" i="1"/>
  <c r="AU254" i="1"/>
  <c r="AT254" i="1"/>
  <c r="AR254" i="1"/>
  <c r="AQ254" i="1"/>
  <c r="AP254" i="1"/>
  <c r="AF254" i="1"/>
  <c r="AB254" i="1"/>
  <c r="AA254" i="1"/>
  <c r="X254" i="1"/>
  <c r="W254" i="1"/>
  <c r="V254" i="1"/>
  <c r="U254" i="1"/>
  <c r="T254" i="1"/>
  <c r="S254" i="1"/>
  <c r="R254" i="1"/>
  <c r="Q254" i="1"/>
  <c r="BE253" i="1"/>
  <c r="AG253" i="1"/>
  <c r="BD253" i="1"/>
  <c r="AD253" i="1"/>
  <c r="AI253" i="1"/>
  <c r="BC253" i="1"/>
  <c r="BB253" i="1"/>
  <c r="AM253" i="1"/>
  <c r="AE253" i="1"/>
  <c r="AH253" i="1"/>
  <c r="AJ253" i="1"/>
  <c r="AL253" i="1"/>
  <c r="AW253" i="1"/>
  <c r="AK253" i="1"/>
  <c r="AV253" i="1"/>
  <c r="AN253" i="1"/>
  <c r="AY253" i="1"/>
  <c r="AX253" i="1"/>
  <c r="AS253" i="1"/>
  <c r="AU253" i="1"/>
  <c r="AT253" i="1"/>
  <c r="AR253" i="1"/>
  <c r="AQ253" i="1"/>
  <c r="AP253" i="1"/>
  <c r="AF253" i="1"/>
  <c r="AB253" i="1"/>
  <c r="AA253" i="1"/>
  <c r="X253" i="1"/>
  <c r="W253" i="1"/>
  <c r="V253" i="1"/>
  <c r="U253" i="1"/>
  <c r="T253" i="1"/>
  <c r="S253" i="1"/>
  <c r="R253" i="1"/>
  <c r="Q253" i="1"/>
  <c r="BE252" i="1"/>
  <c r="AG252" i="1"/>
  <c r="BD252" i="1"/>
  <c r="AD252" i="1"/>
  <c r="AI252" i="1"/>
  <c r="BC252" i="1"/>
  <c r="BB252" i="1"/>
  <c r="AM252" i="1"/>
  <c r="AE252" i="1"/>
  <c r="AH252" i="1"/>
  <c r="AJ252" i="1"/>
  <c r="AL252" i="1"/>
  <c r="AW252" i="1"/>
  <c r="AK252" i="1"/>
  <c r="AV252" i="1"/>
  <c r="AN252" i="1"/>
  <c r="AY252" i="1"/>
  <c r="AX252" i="1"/>
  <c r="AS252" i="1"/>
  <c r="AU252" i="1"/>
  <c r="AT252" i="1"/>
  <c r="AR252" i="1"/>
  <c r="AQ252" i="1"/>
  <c r="AP252" i="1"/>
  <c r="AF252" i="1"/>
  <c r="AB252" i="1"/>
  <c r="AA252" i="1"/>
  <c r="X252" i="1"/>
  <c r="W252" i="1"/>
  <c r="V252" i="1"/>
  <c r="U252" i="1"/>
  <c r="T252" i="1"/>
  <c r="S252" i="1"/>
  <c r="R252" i="1"/>
  <c r="Q252" i="1"/>
  <c r="BE251" i="1"/>
  <c r="AG251" i="1"/>
  <c r="BD251" i="1"/>
  <c r="AD251" i="1"/>
  <c r="AI251" i="1"/>
  <c r="BC251" i="1"/>
  <c r="BB251" i="1"/>
  <c r="AM251" i="1"/>
  <c r="AE251" i="1"/>
  <c r="AH251" i="1"/>
  <c r="AJ251" i="1"/>
  <c r="AL251" i="1"/>
  <c r="AW251" i="1"/>
  <c r="AK251" i="1"/>
  <c r="AV251" i="1"/>
  <c r="AN251" i="1"/>
  <c r="AY251" i="1"/>
  <c r="AX251" i="1"/>
  <c r="AS251" i="1"/>
  <c r="AU251" i="1"/>
  <c r="AT251" i="1"/>
  <c r="AR251" i="1"/>
  <c r="AQ251" i="1"/>
  <c r="AP251" i="1"/>
  <c r="AF251" i="1"/>
  <c r="AB251" i="1"/>
  <c r="AA251" i="1"/>
  <c r="X251" i="1"/>
  <c r="W251" i="1"/>
  <c r="V251" i="1"/>
  <c r="U251" i="1"/>
  <c r="T251" i="1"/>
  <c r="S251" i="1"/>
  <c r="R251" i="1"/>
  <c r="Q251" i="1"/>
  <c r="BE250" i="1"/>
  <c r="AG250" i="1"/>
  <c r="BD250" i="1"/>
  <c r="AD250" i="1"/>
  <c r="AI250" i="1"/>
  <c r="BC250" i="1"/>
  <c r="BB250" i="1"/>
  <c r="AM250" i="1"/>
  <c r="AE250" i="1"/>
  <c r="AH250" i="1"/>
  <c r="AJ250" i="1"/>
  <c r="AL250" i="1"/>
  <c r="AW250" i="1"/>
  <c r="AK250" i="1"/>
  <c r="AV250" i="1"/>
  <c r="AN250" i="1"/>
  <c r="AY250" i="1"/>
  <c r="AX250" i="1"/>
  <c r="AS250" i="1"/>
  <c r="AU250" i="1"/>
  <c r="AT250" i="1"/>
  <c r="AR250" i="1"/>
  <c r="AQ250" i="1"/>
  <c r="AP250" i="1"/>
  <c r="AF250" i="1"/>
  <c r="AB250" i="1"/>
  <c r="AA250" i="1"/>
  <c r="X250" i="1"/>
  <c r="W250" i="1"/>
  <c r="V250" i="1"/>
  <c r="U250" i="1"/>
  <c r="T250" i="1"/>
  <c r="S250" i="1"/>
  <c r="R250" i="1"/>
  <c r="Q250" i="1"/>
  <c r="BE249" i="1"/>
  <c r="AG249" i="1"/>
  <c r="BD249" i="1"/>
  <c r="AD249" i="1"/>
  <c r="AI249" i="1"/>
  <c r="BC249" i="1"/>
  <c r="BB249" i="1"/>
  <c r="AM249" i="1"/>
  <c r="AE249" i="1"/>
  <c r="AH249" i="1"/>
  <c r="AJ249" i="1"/>
  <c r="AL249" i="1"/>
  <c r="AW249" i="1"/>
  <c r="AK249" i="1"/>
  <c r="AV249" i="1"/>
  <c r="AN249" i="1"/>
  <c r="AY249" i="1"/>
  <c r="AX249" i="1"/>
  <c r="AS249" i="1"/>
  <c r="AU249" i="1"/>
  <c r="AT249" i="1"/>
  <c r="AR249" i="1"/>
  <c r="AQ249" i="1"/>
  <c r="AP249" i="1"/>
  <c r="AF249" i="1"/>
  <c r="AB249" i="1"/>
  <c r="AA249" i="1"/>
  <c r="X249" i="1"/>
  <c r="W249" i="1"/>
  <c r="V249" i="1"/>
  <c r="U249" i="1"/>
  <c r="T249" i="1"/>
  <c r="S249" i="1"/>
  <c r="R249" i="1"/>
  <c r="Q249" i="1"/>
  <c r="BE248" i="1"/>
  <c r="AG248" i="1"/>
  <c r="BD248" i="1"/>
  <c r="AD248" i="1"/>
  <c r="AI248" i="1"/>
  <c r="BC248" i="1"/>
  <c r="BB248" i="1"/>
  <c r="AM248" i="1"/>
  <c r="AE248" i="1"/>
  <c r="AH248" i="1"/>
  <c r="AJ248" i="1"/>
  <c r="AL248" i="1"/>
  <c r="AW248" i="1"/>
  <c r="AK248" i="1"/>
  <c r="AV248" i="1"/>
  <c r="AN248" i="1"/>
  <c r="AY248" i="1"/>
  <c r="AX248" i="1"/>
  <c r="AS248" i="1"/>
  <c r="AU248" i="1"/>
  <c r="AT248" i="1"/>
  <c r="AR248" i="1"/>
  <c r="AQ248" i="1"/>
  <c r="AP248" i="1"/>
  <c r="AF248" i="1"/>
  <c r="AB248" i="1"/>
  <c r="AA248" i="1"/>
  <c r="X248" i="1"/>
  <c r="W248" i="1"/>
  <c r="V248" i="1"/>
  <c r="U248" i="1"/>
  <c r="T248" i="1"/>
  <c r="S248" i="1"/>
  <c r="R248" i="1"/>
  <c r="Q248" i="1"/>
  <c r="BE247" i="1"/>
  <c r="AG247" i="1"/>
  <c r="BD247" i="1"/>
  <c r="AD247" i="1"/>
  <c r="AI247" i="1"/>
  <c r="BC247" i="1"/>
  <c r="BB247" i="1"/>
  <c r="AM247" i="1"/>
  <c r="AE247" i="1"/>
  <c r="AH247" i="1"/>
  <c r="AJ247" i="1"/>
  <c r="AL247" i="1"/>
  <c r="AW247" i="1"/>
  <c r="AK247" i="1"/>
  <c r="AV247" i="1"/>
  <c r="AN247" i="1"/>
  <c r="AY247" i="1"/>
  <c r="AX247" i="1"/>
  <c r="AS247" i="1"/>
  <c r="AU247" i="1"/>
  <c r="AT247" i="1"/>
  <c r="AR247" i="1"/>
  <c r="AQ247" i="1"/>
  <c r="AP247" i="1"/>
  <c r="AF247" i="1"/>
  <c r="AB247" i="1"/>
  <c r="AA247" i="1"/>
  <c r="X247" i="1"/>
  <c r="W247" i="1"/>
  <c r="V247" i="1"/>
  <c r="U247" i="1"/>
  <c r="T247" i="1"/>
  <c r="S247" i="1"/>
  <c r="R247" i="1"/>
  <c r="Q247" i="1"/>
  <c r="BE246" i="1"/>
  <c r="AG246" i="1"/>
  <c r="BD246" i="1"/>
  <c r="AD246" i="1"/>
  <c r="AI246" i="1"/>
  <c r="BC246" i="1"/>
  <c r="BB246" i="1"/>
  <c r="AM246" i="1"/>
  <c r="AE246" i="1"/>
  <c r="AH246" i="1"/>
  <c r="AJ246" i="1"/>
  <c r="AL246" i="1"/>
  <c r="AW246" i="1"/>
  <c r="AK246" i="1"/>
  <c r="AV246" i="1"/>
  <c r="AN246" i="1"/>
  <c r="AY246" i="1"/>
  <c r="AX246" i="1"/>
  <c r="AS246" i="1"/>
  <c r="AU246" i="1"/>
  <c r="AT246" i="1"/>
  <c r="AR246" i="1"/>
  <c r="AQ246" i="1"/>
  <c r="AP246" i="1"/>
  <c r="AF246" i="1"/>
  <c r="AB246" i="1"/>
  <c r="AA246" i="1"/>
  <c r="X246" i="1"/>
  <c r="W246" i="1"/>
  <c r="V246" i="1"/>
  <c r="U246" i="1"/>
  <c r="T246" i="1"/>
  <c r="S246" i="1"/>
  <c r="R246" i="1"/>
  <c r="Q246" i="1"/>
  <c r="BE245" i="1"/>
  <c r="AG245" i="1"/>
  <c r="BD245" i="1"/>
  <c r="AD245" i="1"/>
  <c r="AI245" i="1"/>
  <c r="BC245" i="1"/>
  <c r="BB245" i="1"/>
  <c r="AM245" i="1"/>
  <c r="AE245" i="1"/>
  <c r="AH245" i="1"/>
  <c r="AJ245" i="1"/>
  <c r="AL245" i="1"/>
  <c r="AW245" i="1"/>
  <c r="AK245" i="1"/>
  <c r="AV245" i="1"/>
  <c r="AN245" i="1"/>
  <c r="AY245" i="1"/>
  <c r="AX245" i="1"/>
  <c r="AS245" i="1"/>
  <c r="AU245" i="1"/>
  <c r="AT245" i="1"/>
  <c r="AR245" i="1"/>
  <c r="AQ245" i="1"/>
  <c r="AP245" i="1"/>
  <c r="AF245" i="1"/>
  <c r="AB245" i="1"/>
  <c r="AA245" i="1"/>
  <c r="X245" i="1"/>
  <c r="W245" i="1"/>
  <c r="V245" i="1"/>
  <c r="U245" i="1"/>
  <c r="T245" i="1"/>
  <c r="S245" i="1"/>
  <c r="R245" i="1"/>
  <c r="Q245" i="1"/>
  <c r="BE244" i="1"/>
  <c r="AG244" i="1"/>
  <c r="BD244" i="1"/>
  <c r="AD244" i="1"/>
  <c r="AI244" i="1"/>
  <c r="BC244" i="1"/>
  <c r="BB244" i="1"/>
  <c r="AM244" i="1"/>
  <c r="AE244" i="1"/>
  <c r="AH244" i="1"/>
  <c r="AJ244" i="1"/>
  <c r="AL244" i="1"/>
  <c r="AW244" i="1"/>
  <c r="AK244" i="1"/>
  <c r="AV244" i="1"/>
  <c r="AN244" i="1"/>
  <c r="AY244" i="1"/>
  <c r="AX244" i="1"/>
  <c r="AS244" i="1"/>
  <c r="AU244" i="1"/>
  <c r="AT244" i="1"/>
  <c r="AR244" i="1"/>
  <c r="AQ244" i="1"/>
  <c r="AP244" i="1"/>
  <c r="AF244" i="1"/>
  <c r="AB244" i="1"/>
  <c r="AA244" i="1"/>
  <c r="X244" i="1"/>
  <c r="W244" i="1"/>
  <c r="V244" i="1"/>
  <c r="U244" i="1"/>
  <c r="T244" i="1"/>
  <c r="S244" i="1"/>
  <c r="R244" i="1"/>
  <c r="Q244" i="1"/>
  <c r="BE243" i="1"/>
  <c r="AG243" i="1"/>
  <c r="BD243" i="1"/>
  <c r="AD243" i="1"/>
  <c r="AI243" i="1"/>
  <c r="BC243" i="1"/>
  <c r="BB243" i="1"/>
  <c r="AM243" i="1"/>
  <c r="AE243" i="1"/>
  <c r="AH243" i="1"/>
  <c r="AJ243" i="1"/>
  <c r="AL243" i="1"/>
  <c r="AW243" i="1"/>
  <c r="AK243" i="1"/>
  <c r="AV243" i="1"/>
  <c r="AN243" i="1"/>
  <c r="AY243" i="1"/>
  <c r="AX243" i="1"/>
  <c r="AS243" i="1"/>
  <c r="AU243" i="1"/>
  <c r="AT243" i="1"/>
  <c r="AR243" i="1"/>
  <c r="AQ243" i="1"/>
  <c r="AP243" i="1"/>
  <c r="AF243" i="1"/>
  <c r="AB243" i="1"/>
  <c r="AA243" i="1"/>
  <c r="X243" i="1"/>
  <c r="W243" i="1"/>
  <c r="V243" i="1"/>
  <c r="U243" i="1"/>
  <c r="T243" i="1"/>
  <c r="S243" i="1"/>
  <c r="R243" i="1"/>
  <c r="Q243" i="1"/>
  <c r="BE242" i="1"/>
  <c r="AG242" i="1"/>
  <c r="BD242" i="1"/>
  <c r="AD242" i="1"/>
  <c r="AI242" i="1"/>
  <c r="BC242" i="1"/>
  <c r="BB242" i="1"/>
  <c r="AM242" i="1"/>
  <c r="AE242" i="1"/>
  <c r="AH242" i="1"/>
  <c r="AJ242" i="1"/>
  <c r="AL242" i="1"/>
  <c r="AW242" i="1"/>
  <c r="AK242" i="1"/>
  <c r="AV242" i="1"/>
  <c r="AN242" i="1"/>
  <c r="AY242" i="1"/>
  <c r="AX242" i="1"/>
  <c r="AS242" i="1"/>
  <c r="AU242" i="1"/>
  <c r="AT242" i="1"/>
  <c r="AR242" i="1"/>
  <c r="AQ242" i="1"/>
  <c r="AP242" i="1"/>
  <c r="AF242" i="1"/>
  <c r="AB242" i="1"/>
  <c r="AA242" i="1"/>
  <c r="X242" i="1"/>
  <c r="W242" i="1"/>
  <c r="V242" i="1"/>
  <c r="U242" i="1"/>
  <c r="T242" i="1"/>
  <c r="S242" i="1"/>
  <c r="R242" i="1"/>
  <c r="Q242" i="1"/>
  <c r="BE241" i="1"/>
  <c r="AG241" i="1"/>
  <c r="BD241" i="1"/>
  <c r="AD241" i="1"/>
  <c r="AI241" i="1"/>
  <c r="BC241" i="1"/>
  <c r="BB241" i="1"/>
  <c r="AM241" i="1"/>
  <c r="AE241" i="1"/>
  <c r="AH241" i="1"/>
  <c r="AJ241" i="1"/>
  <c r="AL241" i="1"/>
  <c r="AW241" i="1"/>
  <c r="AK241" i="1"/>
  <c r="AV241" i="1"/>
  <c r="AN241" i="1"/>
  <c r="AY241" i="1"/>
  <c r="AX241" i="1"/>
  <c r="AS241" i="1"/>
  <c r="AU241" i="1"/>
  <c r="AT241" i="1"/>
  <c r="AR241" i="1"/>
  <c r="AQ241" i="1"/>
  <c r="AP241" i="1"/>
  <c r="AF241" i="1"/>
  <c r="AB241" i="1"/>
  <c r="AA241" i="1"/>
  <c r="X241" i="1"/>
  <c r="W241" i="1"/>
  <c r="V241" i="1"/>
  <c r="U241" i="1"/>
  <c r="T241" i="1"/>
  <c r="S241" i="1"/>
  <c r="R241" i="1"/>
  <c r="Q241" i="1"/>
  <c r="BE240" i="1"/>
  <c r="AG240" i="1"/>
  <c r="BD240" i="1"/>
  <c r="AD240" i="1"/>
  <c r="AI240" i="1"/>
  <c r="BC240" i="1"/>
  <c r="BB240" i="1"/>
  <c r="AM240" i="1"/>
  <c r="AE240" i="1"/>
  <c r="AH240" i="1"/>
  <c r="AJ240" i="1"/>
  <c r="AL240" i="1"/>
  <c r="AW240" i="1"/>
  <c r="AK240" i="1"/>
  <c r="AV240" i="1"/>
  <c r="AN240" i="1"/>
  <c r="AY240" i="1"/>
  <c r="AX240" i="1"/>
  <c r="AS240" i="1"/>
  <c r="AU240" i="1"/>
  <c r="AT240" i="1"/>
  <c r="AR240" i="1"/>
  <c r="AQ240" i="1"/>
  <c r="AP240" i="1"/>
  <c r="AF240" i="1"/>
  <c r="AB240" i="1"/>
  <c r="AA240" i="1"/>
  <c r="X240" i="1"/>
  <c r="W240" i="1"/>
  <c r="V240" i="1"/>
  <c r="U240" i="1"/>
  <c r="T240" i="1"/>
  <c r="S240" i="1"/>
  <c r="R240" i="1"/>
  <c r="Q240" i="1"/>
  <c r="BE239" i="1"/>
  <c r="AG239" i="1"/>
  <c r="BD239" i="1"/>
  <c r="AD239" i="1"/>
  <c r="AI239" i="1"/>
  <c r="BC239" i="1"/>
  <c r="BB239" i="1"/>
  <c r="AM239" i="1"/>
  <c r="AE239" i="1"/>
  <c r="AH239" i="1"/>
  <c r="AJ239" i="1"/>
  <c r="AL239" i="1"/>
  <c r="AW239" i="1"/>
  <c r="AK239" i="1"/>
  <c r="AV239" i="1"/>
  <c r="AN239" i="1"/>
  <c r="AY239" i="1"/>
  <c r="AX239" i="1"/>
  <c r="AS239" i="1"/>
  <c r="AU239" i="1"/>
  <c r="AT239" i="1"/>
  <c r="AR239" i="1"/>
  <c r="AQ239" i="1"/>
  <c r="AP239" i="1"/>
  <c r="AF239" i="1"/>
  <c r="AB239" i="1"/>
  <c r="AA239" i="1"/>
  <c r="X239" i="1"/>
  <c r="W239" i="1"/>
  <c r="V239" i="1"/>
  <c r="U239" i="1"/>
  <c r="T239" i="1"/>
  <c r="S239" i="1"/>
  <c r="R239" i="1"/>
  <c r="Q239" i="1"/>
  <c r="BE238" i="1"/>
  <c r="AG238" i="1"/>
  <c r="BD238" i="1"/>
  <c r="AD238" i="1"/>
  <c r="AI238" i="1"/>
  <c r="BC238" i="1"/>
  <c r="BB238" i="1"/>
  <c r="AM238" i="1"/>
  <c r="AE238" i="1"/>
  <c r="AH238" i="1"/>
  <c r="AJ238" i="1"/>
  <c r="AL238" i="1"/>
  <c r="AW238" i="1"/>
  <c r="AK238" i="1"/>
  <c r="AV238" i="1"/>
  <c r="AN238" i="1"/>
  <c r="AY238" i="1"/>
  <c r="AX238" i="1"/>
  <c r="AS238" i="1"/>
  <c r="AU238" i="1"/>
  <c r="AT238" i="1"/>
  <c r="AR238" i="1"/>
  <c r="AQ238" i="1"/>
  <c r="AP238" i="1"/>
  <c r="AF238" i="1"/>
  <c r="AB238" i="1"/>
  <c r="AA238" i="1"/>
  <c r="X238" i="1"/>
  <c r="W238" i="1"/>
  <c r="V238" i="1"/>
  <c r="U238" i="1"/>
  <c r="T238" i="1"/>
  <c r="S238" i="1"/>
  <c r="R238" i="1"/>
  <c r="Q238" i="1"/>
  <c r="BE237" i="1"/>
  <c r="AG237" i="1"/>
  <c r="BD237" i="1"/>
  <c r="AD237" i="1"/>
  <c r="AI237" i="1"/>
  <c r="BC237" i="1"/>
  <c r="BB237" i="1"/>
  <c r="AM237" i="1"/>
  <c r="AE237" i="1"/>
  <c r="AH237" i="1"/>
  <c r="AJ237" i="1"/>
  <c r="AL237" i="1"/>
  <c r="AW237" i="1"/>
  <c r="AK237" i="1"/>
  <c r="AV237" i="1"/>
  <c r="AN237" i="1"/>
  <c r="AY237" i="1"/>
  <c r="AX237" i="1"/>
  <c r="AS237" i="1"/>
  <c r="AU237" i="1"/>
  <c r="AT237" i="1"/>
  <c r="AR237" i="1"/>
  <c r="AQ237" i="1"/>
  <c r="AP237" i="1"/>
  <c r="AF237" i="1"/>
  <c r="AB237" i="1"/>
  <c r="AA237" i="1"/>
  <c r="X237" i="1"/>
  <c r="W237" i="1"/>
  <c r="V237" i="1"/>
  <c r="U237" i="1"/>
  <c r="T237" i="1"/>
  <c r="S237" i="1"/>
  <c r="R237" i="1"/>
  <c r="Q237" i="1"/>
  <c r="BE236" i="1"/>
  <c r="AG236" i="1"/>
  <c r="BD236" i="1"/>
  <c r="AD236" i="1"/>
  <c r="AI236" i="1"/>
  <c r="BC236" i="1"/>
  <c r="BB236" i="1"/>
  <c r="AM236" i="1"/>
  <c r="AE236" i="1"/>
  <c r="AH236" i="1"/>
  <c r="AJ236" i="1"/>
  <c r="AL236" i="1"/>
  <c r="AW236" i="1"/>
  <c r="AK236" i="1"/>
  <c r="AV236" i="1"/>
  <c r="AN236" i="1"/>
  <c r="AY236" i="1"/>
  <c r="AX236" i="1"/>
  <c r="AS236" i="1"/>
  <c r="AU236" i="1"/>
  <c r="AT236" i="1"/>
  <c r="AR236" i="1"/>
  <c r="AQ236" i="1"/>
  <c r="AP236" i="1"/>
  <c r="AF236" i="1"/>
  <c r="AB236" i="1"/>
  <c r="AA236" i="1"/>
  <c r="X236" i="1"/>
  <c r="W236" i="1"/>
  <c r="V236" i="1"/>
  <c r="U236" i="1"/>
  <c r="T236" i="1"/>
  <c r="S236" i="1"/>
  <c r="R236" i="1"/>
  <c r="Q236" i="1"/>
  <c r="BE235" i="1"/>
  <c r="AG235" i="1"/>
  <c r="BD235" i="1"/>
  <c r="AD235" i="1"/>
  <c r="AI235" i="1"/>
  <c r="BC235" i="1"/>
  <c r="BB235" i="1"/>
  <c r="AM235" i="1"/>
  <c r="AE235" i="1"/>
  <c r="AH235" i="1"/>
  <c r="AJ235" i="1"/>
  <c r="AL235" i="1"/>
  <c r="AW235" i="1"/>
  <c r="AK235" i="1"/>
  <c r="AV235" i="1"/>
  <c r="AN235" i="1"/>
  <c r="AY235" i="1"/>
  <c r="AX235" i="1"/>
  <c r="AS235" i="1"/>
  <c r="AU235" i="1"/>
  <c r="AT235" i="1"/>
  <c r="AR235" i="1"/>
  <c r="AQ235" i="1"/>
  <c r="AP235" i="1"/>
  <c r="AF235" i="1"/>
  <c r="AB235" i="1"/>
  <c r="AA235" i="1"/>
  <c r="X235" i="1"/>
  <c r="W235" i="1"/>
  <c r="V235" i="1"/>
  <c r="U235" i="1"/>
  <c r="T235" i="1"/>
  <c r="S235" i="1"/>
  <c r="R235" i="1"/>
  <c r="Q235" i="1"/>
  <c r="BE234" i="1"/>
  <c r="AG234" i="1"/>
  <c r="BD234" i="1"/>
  <c r="AD234" i="1"/>
  <c r="AI234" i="1"/>
  <c r="BC234" i="1"/>
  <c r="BB234" i="1"/>
  <c r="AM234" i="1"/>
  <c r="AE234" i="1"/>
  <c r="AH234" i="1"/>
  <c r="AJ234" i="1"/>
  <c r="AL234" i="1"/>
  <c r="AW234" i="1"/>
  <c r="AK234" i="1"/>
  <c r="AV234" i="1"/>
  <c r="AN234" i="1"/>
  <c r="AY234" i="1"/>
  <c r="AX234" i="1"/>
  <c r="AS234" i="1"/>
  <c r="AU234" i="1"/>
  <c r="AT234" i="1"/>
  <c r="AR234" i="1"/>
  <c r="AQ234" i="1"/>
  <c r="AP234" i="1"/>
  <c r="AF234" i="1"/>
  <c r="AB234" i="1"/>
  <c r="AA234" i="1"/>
  <c r="X234" i="1"/>
  <c r="W234" i="1"/>
  <c r="V234" i="1"/>
  <c r="U234" i="1"/>
  <c r="T234" i="1"/>
  <c r="S234" i="1"/>
  <c r="R234" i="1"/>
  <c r="Q234" i="1"/>
  <c r="BE233" i="1"/>
  <c r="AG233" i="1"/>
  <c r="BD233" i="1"/>
  <c r="AD233" i="1"/>
  <c r="AI233" i="1"/>
  <c r="BC233" i="1"/>
  <c r="BB233" i="1"/>
  <c r="AM233" i="1"/>
  <c r="AE233" i="1"/>
  <c r="AH233" i="1"/>
  <c r="AJ233" i="1"/>
  <c r="AL233" i="1"/>
  <c r="AW233" i="1"/>
  <c r="AK233" i="1"/>
  <c r="AV233" i="1"/>
  <c r="AN233" i="1"/>
  <c r="AY233" i="1"/>
  <c r="AX233" i="1"/>
  <c r="AS233" i="1"/>
  <c r="AU233" i="1"/>
  <c r="AT233" i="1"/>
  <c r="AR233" i="1"/>
  <c r="AQ233" i="1"/>
  <c r="AP233" i="1"/>
  <c r="AF233" i="1"/>
  <c r="AB233" i="1"/>
  <c r="AA233" i="1"/>
  <c r="X233" i="1"/>
  <c r="W233" i="1"/>
  <c r="V233" i="1"/>
  <c r="U233" i="1"/>
  <c r="T233" i="1"/>
  <c r="S233" i="1"/>
  <c r="R233" i="1"/>
  <c r="Q233" i="1"/>
  <c r="BE232" i="1"/>
  <c r="AG232" i="1"/>
  <c r="BD232" i="1"/>
  <c r="AD232" i="1"/>
  <c r="AI232" i="1"/>
  <c r="BC232" i="1"/>
  <c r="BB232" i="1"/>
  <c r="AM232" i="1"/>
  <c r="AE232" i="1"/>
  <c r="AH232" i="1"/>
  <c r="AJ232" i="1"/>
  <c r="AL232" i="1"/>
  <c r="AW232" i="1"/>
  <c r="AK232" i="1"/>
  <c r="AV232" i="1"/>
  <c r="AN232" i="1"/>
  <c r="AY232" i="1"/>
  <c r="AX232" i="1"/>
  <c r="AS232" i="1"/>
  <c r="AU232" i="1"/>
  <c r="AT232" i="1"/>
  <c r="AR232" i="1"/>
  <c r="AQ232" i="1"/>
  <c r="AP232" i="1"/>
  <c r="AF232" i="1"/>
  <c r="AB232" i="1"/>
  <c r="AA232" i="1"/>
  <c r="X232" i="1"/>
  <c r="W232" i="1"/>
  <c r="V232" i="1"/>
  <c r="U232" i="1"/>
  <c r="T232" i="1"/>
  <c r="S232" i="1"/>
  <c r="R232" i="1"/>
  <c r="Q232" i="1"/>
  <c r="BE231" i="1"/>
  <c r="AG231" i="1"/>
  <c r="BD231" i="1"/>
  <c r="AD231" i="1"/>
  <c r="AI231" i="1"/>
  <c r="BC231" i="1"/>
  <c r="BB231" i="1"/>
  <c r="AM231" i="1"/>
  <c r="AE231" i="1"/>
  <c r="AH231" i="1"/>
  <c r="AJ231" i="1"/>
  <c r="AL231" i="1"/>
  <c r="AW231" i="1"/>
  <c r="AK231" i="1"/>
  <c r="AV231" i="1"/>
  <c r="AN231" i="1"/>
  <c r="AY231" i="1"/>
  <c r="AX231" i="1"/>
  <c r="AS231" i="1"/>
  <c r="AU231" i="1"/>
  <c r="AT231" i="1"/>
  <c r="AR231" i="1"/>
  <c r="AQ231" i="1"/>
  <c r="AP231" i="1"/>
  <c r="AF231" i="1"/>
  <c r="AB231" i="1"/>
  <c r="AA231" i="1"/>
  <c r="X231" i="1"/>
  <c r="W231" i="1"/>
  <c r="V231" i="1"/>
  <c r="U231" i="1"/>
  <c r="T231" i="1"/>
  <c r="S231" i="1"/>
  <c r="R231" i="1"/>
  <c r="Q231" i="1"/>
  <c r="BE230" i="1"/>
  <c r="AG230" i="1"/>
  <c r="BD230" i="1"/>
  <c r="AD230" i="1"/>
  <c r="AI230" i="1"/>
  <c r="BC230" i="1"/>
  <c r="BB230" i="1"/>
  <c r="AM230" i="1"/>
  <c r="AE230" i="1"/>
  <c r="AH230" i="1"/>
  <c r="AJ230" i="1"/>
  <c r="AL230" i="1"/>
  <c r="AW230" i="1"/>
  <c r="AK230" i="1"/>
  <c r="AV230" i="1"/>
  <c r="AN230" i="1"/>
  <c r="AY230" i="1"/>
  <c r="AX230" i="1"/>
  <c r="AS230" i="1"/>
  <c r="AU230" i="1"/>
  <c r="AT230" i="1"/>
  <c r="AR230" i="1"/>
  <c r="AQ230" i="1"/>
  <c r="AP230" i="1"/>
  <c r="AF230" i="1"/>
  <c r="AB230" i="1"/>
  <c r="AA230" i="1"/>
  <c r="X230" i="1"/>
  <c r="W230" i="1"/>
  <c r="V230" i="1"/>
  <c r="U230" i="1"/>
  <c r="T230" i="1"/>
  <c r="S230" i="1"/>
  <c r="R230" i="1"/>
  <c r="Q230" i="1"/>
  <c r="BE229" i="1"/>
  <c r="AG229" i="1"/>
  <c r="BD229" i="1"/>
  <c r="AD229" i="1"/>
  <c r="AI229" i="1"/>
  <c r="BC229" i="1"/>
  <c r="BB229" i="1"/>
  <c r="AM229" i="1"/>
  <c r="AE229" i="1"/>
  <c r="AH229" i="1"/>
  <c r="AJ229" i="1"/>
  <c r="AL229" i="1"/>
  <c r="AW229" i="1"/>
  <c r="AK229" i="1"/>
  <c r="AV229" i="1"/>
  <c r="AN229" i="1"/>
  <c r="AY229" i="1"/>
  <c r="AX229" i="1"/>
  <c r="AS229" i="1"/>
  <c r="AU229" i="1"/>
  <c r="AT229" i="1"/>
  <c r="AR229" i="1"/>
  <c r="AQ229" i="1"/>
  <c r="AP229" i="1"/>
  <c r="AF229" i="1"/>
  <c r="AB229" i="1"/>
  <c r="AA229" i="1"/>
  <c r="X229" i="1"/>
  <c r="W229" i="1"/>
  <c r="V229" i="1"/>
  <c r="U229" i="1"/>
  <c r="T229" i="1"/>
  <c r="S229" i="1"/>
  <c r="R229" i="1"/>
  <c r="Q229" i="1"/>
  <c r="BE228" i="1"/>
  <c r="AG228" i="1"/>
  <c r="BD228" i="1"/>
  <c r="AD228" i="1"/>
  <c r="AI228" i="1"/>
  <c r="BC228" i="1"/>
  <c r="BB228" i="1"/>
  <c r="AM228" i="1"/>
  <c r="AE228" i="1"/>
  <c r="AH228" i="1"/>
  <c r="AJ228" i="1"/>
  <c r="AL228" i="1"/>
  <c r="AW228" i="1"/>
  <c r="AK228" i="1"/>
  <c r="AV228" i="1"/>
  <c r="AN228" i="1"/>
  <c r="AY228" i="1"/>
  <c r="AX228" i="1"/>
  <c r="AS228" i="1"/>
  <c r="AU228" i="1"/>
  <c r="AT228" i="1"/>
  <c r="AR228" i="1"/>
  <c r="AQ228" i="1"/>
  <c r="AP228" i="1"/>
  <c r="AF228" i="1"/>
  <c r="AB228" i="1"/>
  <c r="AA228" i="1"/>
  <c r="X228" i="1"/>
  <c r="W228" i="1"/>
  <c r="V228" i="1"/>
  <c r="U228" i="1"/>
  <c r="T228" i="1"/>
  <c r="S228" i="1"/>
  <c r="R228" i="1"/>
  <c r="Q228" i="1"/>
  <c r="BE227" i="1"/>
  <c r="AG227" i="1"/>
  <c r="BD227" i="1"/>
  <c r="AD227" i="1"/>
  <c r="AI227" i="1"/>
  <c r="BC227" i="1"/>
  <c r="BB227" i="1"/>
  <c r="AM227" i="1"/>
  <c r="AE227" i="1"/>
  <c r="AH227" i="1"/>
  <c r="AJ227" i="1"/>
  <c r="AL227" i="1"/>
  <c r="AW227" i="1"/>
  <c r="AK227" i="1"/>
  <c r="AV227" i="1"/>
  <c r="AN227" i="1"/>
  <c r="AY227" i="1"/>
  <c r="AX227" i="1"/>
  <c r="AS227" i="1"/>
  <c r="AU227" i="1"/>
  <c r="AT227" i="1"/>
  <c r="AR227" i="1"/>
  <c r="AQ227" i="1"/>
  <c r="AP227" i="1"/>
  <c r="AF227" i="1"/>
  <c r="AB227" i="1"/>
  <c r="AA227" i="1"/>
  <c r="X227" i="1"/>
  <c r="W227" i="1"/>
  <c r="V227" i="1"/>
  <c r="U227" i="1"/>
  <c r="T227" i="1"/>
  <c r="S227" i="1"/>
  <c r="R227" i="1"/>
  <c r="Q227" i="1"/>
  <c r="BE226" i="1"/>
  <c r="AG226" i="1"/>
  <c r="BD226" i="1"/>
  <c r="AD226" i="1"/>
  <c r="AI226" i="1"/>
  <c r="BC226" i="1"/>
  <c r="BB226" i="1"/>
  <c r="AM226" i="1"/>
  <c r="AE226" i="1"/>
  <c r="AH226" i="1"/>
  <c r="AJ226" i="1"/>
  <c r="AL226" i="1"/>
  <c r="AW226" i="1"/>
  <c r="AK226" i="1"/>
  <c r="AV226" i="1"/>
  <c r="AN226" i="1"/>
  <c r="AY226" i="1"/>
  <c r="AX226" i="1"/>
  <c r="AS226" i="1"/>
  <c r="AU226" i="1"/>
  <c r="AT226" i="1"/>
  <c r="AR226" i="1"/>
  <c r="AQ226" i="1"/>
  <c r="AP226" i="1"/>
  <c r="AF226" i="1"/>
  <c r="AB226" i="1"/>
  <c r="AA226" i="1"/>
  <c r="X226" i="1"/>
  <c r="W226" i="1"/>
  <c r="V226" i="1"/>
  <c r="U226" i="1"/>
  <c r="T226" i="1"/>
  <c r="S226" i="1"/>
  <c r="R226" i="1"/>
  <c r="Q226" i="1"/>
  <c r="BE225" i="1"/>
  <c r="AG225" i="1"/>
  <c r="BD225" i="1"/>
  <c r="AD225" i="1"/>
  <c r="AI225" i="1"/>
  <c r="BC225" i="1"/>
  <c r="BB225" i="1"/>
  <c r="AM225" i="1"/>
  <c r="AE225" i="1"/>
  <c r="AH225" i="1"/>
  <c r="AJ225" i="1"/>
  <c r="AL225" i="1"/>
  <c r="AW225" i="1"/>
  <c r="AK225" i="1"/>
  <c r="AV225" i="1"/>
  <c r="AN225" i="1"/>
  <c r="AY225" i="1"/>
  <c r="AX225" i="1"/>
  <c r="AS225" i="1"/>
  <c r="AU225" i="1"/>
  <c r="AT225" i="1"/>
  <c r="AR225" i="1"/>
  <c r="AQ225" i="1"/>
  <c r="AP225" i="1"/>
  <c r="AF225" i="1"/>
  <c r="AB225" i="1"/>
  <c r="AA225" i="1"/>
  <c r="X225" i="1"/>
  <c r="W225" i="1"/>
  <c r="V225" i="1"/>
  <c r="U225" i="1"/>
  <c r="T225" i="1"/>
  <c r="S225" i="1"/>
  <c r="R225" i="1"/>
  <c r="Q225" i="1"/>
  <c r="BE224" i="1"/>
  <c r="AG224" i="1"/>
  <c r="BD224" i="1"/>
  <c r="AD224" i="1"/>
  <c r="AI224" i="1"/>
  <c r="BC224" i="1"/>
  <c r="BB224" i="1"/>
  <c r="AM224" i="1"/>
  <c r="AE224" i="1"/>
  <c r="AH224" i="1"/>
  <c r="AJ224" i="1"/>
  <c r="AL224" i="1"/>
  <c r="AW224" i="1"/>
  <c r="AK224" i="1"/>
  <c r="AV224" i="1"/>
  <c r="AN224" i="1"/>
  <c r="AY224" i="1"/>
  <c r="AX224" i="1"/>
  <c r="AS224" i="1"/>
  <c r="AU224" i="1"/>
  <c r="AT224" i="1"/>
  <c r="AR224" i="1"/>
  <c r="AQ224" i="1"/>
  <c r="AP224" i="1"/>
  <c r="AF224" i="1"/>
  <c r="AB224" i="1"/>
  <c r="AA224" i="1"/>
  <c r="X224" i="1"/>
  <c r="W224" i="1"/>
  <c r="V224" i="1"/>
  <c r="U224" i="1"/>
  <c r="T224" i="1"/>
  <c r="S224" i="1"/>
  <c r="R224" i="1"/>
  <c r="Q224" i="1"/>
  <c r="BE223" i="1"/>
  <c r="AG223" i="1"/>
  <c r="BD223" i="1"/>
  <c r="AD223" i="1"/>
  <c r="AI223" i="1"/>
  <c r="BC223" i="1"/>
  <c r="BB223" i="1"/>
  <c r="AM223" i="1"/>
  <c r="AE223" i="1"/>
  <c r="AH223" i="1"/>
  <c r="AJ223" i="1"/>
  <c r="AL223" i="1"/>
  <c r="AW223" i="1"/>
  <c r="AK223" i="1"/>
  <c r="AV223" i="1"/>
  <c r="AN223" i="1"/>
  <c r="AY223" i="1"/>
  <c r="AX223" i="1"/>
  <c r="AS223" i="1"/>
  <c r="AU223" i="1"/>
  <c r="AT223" i="1"/>
  <c r="AR223" i="1"/>
  <c r="AQ223" i="1"/>
  <c r="AP223" i="1"/>
  <c r="AF223" i="1"/>
  <c r="AB223" i="1"/>
  <c r="AA223" i="1"/>
  <c r="X223" i="1"/>
  <c r="W223" i="1"/>
  <c r="V223" i="1"/>
  <c r="U223" i="1"/>
  <c r="T223" i="1"/>
  <c r="S223" i="1"/>
  <c r="R223" i="1"/>
  <c r="Q223" i="1"/>
  <c r="BE222" i="1"/>
  <c r="AG222" i="1"/>
  <c r="BD222" i="1"/>
  <c r="AD222" i="1"/>
  <c r="AI222" i="1"/>
  <c r="BC222" i="1"/>
  <c r="BB222" i="1"/>
  <c r="AM222" i="1"/>
  <c r="AE222" i="1"/>
  <c r="AH222" i="1"/>
  <c r="AJ222" i="1"/>
  <c r="AL222" i="1"/>
  <c r="AW222" i="1"/>
  <c r="AK222" i="1"/>
  <c r="AV222" i="1"/>
  <c r="AN222" i="1"/>
  <c r="AY222" i="1"/>
  <c r="AX222" i="1"/>
  <c r="AS222" i="1"/>
  <c r="AU222" i="1"/>
  <c r="AT222" i="1"/>
  <c r="AR222" i="1"/>
  <c r="AQ222" i="1"/>
  <c r="AP222" i="1"/>
  <c r="AF222" i="1"/>
  <c r="AB222" i="1"/>
  <c r="AA222" i="1"/>
  <c r="X222" i="1"/>
  <c r="W222" i="1"/>
  <c r="V222" i="1"/>
  <c r="U222" i="1"/>
  <c r="T222" i="1"/>
  <c r="S222" i="1"/>
  <c r="R222" i="1"/>
  <c r="Q222" i="1"/>
  <c r="BE221" i="1"/>
  <c r="AG221" i="1"/>
  <c r="BD221" i="1"/>
  <c r="AD221" i="1"/>
  <c r="AI221" i="1"/>
  <c r="BC221" i="1"/>
  <c r="BB221" i="1"/>
  <c r="AM221" i="1"/>
  <c r="AE221" i="1"/>
  <c r="AH221" i="1"/>
  <c r="AJ221" i="1"/>
  <c r="AL221" i="1"/>
  <c r="AW221" i="1"/>
  <c r="AK221" i="1"/>
  <c r="AV221" i="1"/>
  <c r="AN221" i="1"/>
  <c r="AY221" i="1"/>
  <c r="AX221" i="1"/>
  <c r="AS221" i="1"/>
  <c r="AU221" i="1"/>
  <c r="AT221" i="1"/>
  <c r="AR221" i="1"/>
  <c r="AQ221" i="1"/>
  <c r="AP221" i="1"/>
  <c r="AF221" i="1"/>
  <c r="AB221" i="1"/>
  <c r="AA221" i="1"/>
  <c r="X221" i="1"/>
  <c r="W221" i="1"/>
  <c r="V221" i="1"/>
  <c r="U221" i="1"/>
  <c r="T221" i="1"/>
  <c r="S221" i="1"/>
  <c r="R221" i="1"/>
  <c r="Q221" i="1"/>
  <c r="BE220" i="1"/>
  <c r="AG220" i="1"/>
  <c r="BD220" i="1"/>
  <c r="AD220" i="1"/>
  <c r="AI220" i="1"/>
  <c r="BC220" i="1"/>
  <c r="BB220" i="1"/>
  <c r="AM220" i="1"/>
  <c r="AE220" i="1"/>
  <c r="AH220" i="1"/>
  <c r="AJ220" i="1"/>
  <c r="AL220" i="1"/>
  <c r="AW220" i="1"/>
  <c r="AK220" i="1"/>
  <c r="AV220" i="1"/>
  <c r="AN220" i="1"/>
  <c r="AY220" i="1"/>
  <c r="AX220" i="1"/>
  <c r="AS220" i="1"/>
  <c r="AU220" i="1"/>
  <c r="AT220" i="1"/>
  <c r="AR220" i="1"/>
  <c r="AQ220" i="1"/>
  <c r="AP220" i="1"/>
  <c r="AF220" i="1"/>
  <c r="AB220" i="1"/>
  <c r="AA220" i="1"/>
  <c r="X220" i="1"/>
  <c r="W220" i="1"/>
  <c r="V220" i="1"/>
  <c r="U220" i="1"/>
  <c r="T220" i="1"/>
  <c r="S220" i="1"/>
  <c r="R220" i="1"/>
  <c r="Q220" i="1"/>
  <c r="BE219" i="1"/>
  <c r="AG219" i="1"/>
  <c r="BD219" i="1"/>
  <c r="AD219" i="1"/>
  <c r="AI219" i="1"/>
  <c r="BC219" i="1"/>
  <c r="BB219" i="1"/>
  <c r="AM219" i="1"/>
  <c r="AE219" i="1"/>
  <c r="AH219" i="1"/>
  <c r="AJ219" i="1"/>
  <c r="AL219" i="1"/>
  <c r="AW219" i="1"/>
  <c r="AK219" i="1"/>
  <c r="AV219" i="1"/>
  <c r="AN219" i="1"/>
  <c r="AY219" i="1"/>
  <c r="AX219" i="1"/>
  <c r="AS219" i="1"/>
  <c r="AU219" i="1"/>
  <c r="AT219" i="1"/>
  <c r="AR219" i="1"/>
  <c r="AQ219" i="1"/>
  <c r="AP219" i="1"/>
  <c r="AF219" i="1"/>
  <c r="AB219" i="1"/>
  <c r="AA219" i="1"/>
  <c r="X219" i="1"/>
  <c r="W219" i="1"/>
  <c r="V219" i="1"/>
  <c r="U219" i="1"/>
  <c r="T219" i="1"/>
  <c r="S219" i="1"/>
  <c r="R219" i="1"/>
  <c r="Q219" i="1"/>
  <c r="BE218" i="1"/>
  <c r="AG218" i="1"/>
  <c r="BD218" i="1"/>
  <c r="AD218" i="1"/>
  <c r="AI218" i="1"/>
  <c r="BC218" i="1"/>
  <c r="BB218" i="1"/>
  <c r="AM218" i="1"/>
  <c r="AE218" i="1"/>
  <c r="AH218" i="1"/>
  <c r="AJ218" i="1"/>
  <c r="AL218" i="1"/>
  <c r="AW218" i="1"/>
  <c r="AK218" i="1"/>
  <c r="AV218" i="1"/>
  <c r="AN218" i="1"/>
  <c r="AY218" i="1"/>
  <c r="AX218" i="1"/>
  <c r="AS218" i="1"/>
  <c r="AU218" i="1"/>
  <c r="AT218" i="1"/>
  <c r="AR218" i="1"/>
  <c r="AQ218" i="1"/>
  <c r="AP218" i="1"/>
  <c r="AF218" i="1"/>
  <c r="AB218" i="1"/>
  <c r="AA218" i="1"/>
  <c r="X218" i="1"/>
  <c r="W218" i="1"/>
  <c r="V218" i="1"/>
  <c r="U218" i="1"/>
  <c r="T218" i="1"/>
  <c r="S218" i="1"/>
  <c r="R218" i="1"/>
  <c r="Q218" i="1"/>
  <c r="BE217" i="1"/>
  <c r="AG217" i="1"/>
  <c r="BD217" i="1"/>
  <c r="AD217" i="1"/>
  <c r="AI217" i="1"/>
  <c r="BC217" i="1"/>
  <c r="BB217" i="1"/>
  <c r="AM217" i="1"/>
  <c r="AE217" i="1"/>
  <c r="AH217" i="1"/>
  <c r="AJ217" i="1"/>
  <c r="AL217" i="1"/>
  <c r="AW217" i="1"/>
  <c r="AK217" i="1"/>
  <c r="AV217" i="1"/>
  <c r="AN217" i="1"/>
  <c r="AY217" i="1"/>
  <c r="AX217" i="1"/>
  <c r="AS217" i="1"/>
  <c r="AU217" i="1"/>
  <c r="AT217" i="1"/>
  <c r="AR217" i="1"/>
  <c r="AQ217" i="1"/>
  <c r="AP217" i="1"/>
  <c r="AF217" i="1"/>
  <c r="AB217" i="1"/>
  <c r="AA217" i="1"/>
  <c r="X217" i="1"/>
  <c r="W217" i="1"/>
  <c r="V217" i="1"/>
  <c r="U217" i="1"/>
  <c r="T217" i="1"/>
  <c r="S217" i="1"/>
  <c r="R217" i="1"/>
  <c r="Q217" i="1"/>
  <c r="BE216" i="1"/>
  <c r="AG216" i="1"/>
  <c r="BD216" i="1"/>
  <c r="AD216" i="1"/>
  <c r="AI216" i="1"/>
  <c r="BC216" i="1"/>
  <c r="BB216" i="1"/>
  <c r="AM216" i="1"/>
  <c r="AE216" i="1"/>
  <c r="AH216" i="1"/>
  <c r="AJ216" i="1"/>
  <c r="AL216" i="1"/>
  <c r="AW216" i="1"/>
  <c r="AK216" i="1"/>
  <c r="AV216" i="1"/>
  <c r="AN216" i="1"/>
  <c r="AY216" i="1"/>
  <c r="AX216" i="1"/>
  <c r="AS216" i="1"/>
  <c r="AU216" i="1"/>
  <c r="AT216" i="1"/>
  <c r="AR216" i="1"/>
  <c r="AQ216" i="1"/>
  <c r="AP216" i="1"/>
  <c r="AF216" i="1"/>
  <c r="AB216" i="1"/>
  <c r="AA216" i="1"/>
  <c r="X216" i="1"/>
  <c r="W216" i="1"/>
  <c r="V216" i="1"/>
  <c r="U216" i="1"/>
  <c r="T216" i="1"/>
  <c r="S216" i="1"/>
  <c r="R216" i="1"/>
  <c r="Q216" i="1"/>
  <c r="BE215" i="1"/>
  <c r="AG215" i="1"/>
  <c r="BD215" i="1"/>
  <c r="AD215" i="1"/>
  <c r="AI215" i="1"/>
  <c r="BC215" i="1"/>
  <c r="BB215" i="1"/>
  <c r="AM215" i="1"/>
  <c r="AE215" i="1"/>
  <c r="AH215" i="1"/>
  <c r="AJ215" i="1"/>
  <c r="AL215" i="1"/>
  <c r="AW215" i="1"/>
  <c r="AK215" i="1"/>
  <c r="AV215" i="1"/>
  <c r="AN215" i="1"/>
  <c r="AY215" i="1"/>
  <c r="AX215" i="1"/>
  <c r="AS215" i="1"/>
  <c r="AU215" i="1"/>
  <c r="AT215" i="1"/>
  <c r="AR215" i="1"/>
  <c r="AQ215" i="1"/>
  <c r="AP215" i="1"/>
  <c r="AF215" i="1"/>
  <c r="AB215" i="1"/>
  <c r="AA215" i="1"/>
  <c r="X215" i="1"/>
  <c r="W215" i="1"/>
  <c r="V215" i="1"/>
  <c r="U215" i="1"/>
  <c r="T215" i="1"/>
  <c r="S215" i="1"/>
  <c r="R215" i="1"/>
  <c r="Q215" i="1"/>
  <c r="BE214" i="1"/>
  <c r="AG214" i="1"/>
  <c r="BD214" i="1"/>
  <c r="AD214" i="1"/>
  <c r="AI214" i="1"/>
  <c r="BC214" i="1"/>
  <c r="BB214" i="1"/>
  <c r="AM214" i="1"/>
  <c r="AE214" i="1"/>
  <c r="AH214" i="1"/>
  <c r="AJ214" i="1"/>
  <c r="AL214" i="1"/>
  <c r="AW214" i="1"/>
  <c r="AK214" i="1"/>
  <c r="AV214" i="1"/>
  <c r="AN214" i="1"/>
  <c r="AY214" i="1"/>
  <c r="AX214" i="1"/>
  <c r="AS214" i="1"/>
  <c r="AU214" i="1"/>
  <c r="AT214" i="1"/>
  <c r="AR214" i="1"/>
  <c r="AQ214" i="1"/>
  <c r="AP214" i="1"/>
  <c r="AF214" i="1"/>
  <c r="AB214" i="1"/>
  <c r="AA214" i="1"/>
  <c r="X214" i="1"/>
  <c r="W214" i="1"/>
  <c r="V214" i="1"/>
  <c r="U214" i="1"/>
  <c r="T214" i="1"/>
  <c r="S214" i="1"/>
  <c r="R214" i="1"/>
  <c r="Q214" i="1"/>
  <c r="BE213" i="1"/>
  <c r="AG213" i="1"/>
  <c r="BD213" i="1"/>
  <c r="AD213" i="1"/>
  <c r="AI213" i="1"/>
  <c r="BC213" i="1"/>
  <c r="BB213" i="1"/>
  <c r="AM213" i="1"/>
  <c r="AE213" i="1"/>
  <c r="AH213" i="1"/>
  <c r="AJ213" i="1"/>
  <c r="AL213" i="1"/>
  <c r="AW213" i="1"/>
  <c r="AK213" i="1"/>
  <c r="AV213" i="1"/>
  <c r="AN213" i="1"/>
  <c r="AY213" i="1"/>
  <c r="AX213" i="1"/>
  <c r="AS213" i="1"/>
  <c r="AU213" i="1"/>
  <c r="AT213" i="1"/>
  <c r="AR213" i="1"/>
  <c r="AQ213" i="1"/>
  <c r="AP213" i="1"/>
  <c r="AF213" i="1"/>
  <c r="AB213" i="1"/>
  <c r="AA213" i="1"/>
  <c r="X213" i="1"/>
  <c r="W213" i="1"/>
  <c r="V213" i="1"/>
  <c r="U213" i="1"/>
  <c r="T213" i="1"/>
  <c r="S213" i="1"/>
  <c r="R213" i="1"/>
  <c r="Q213" i="1"/>
  <c r="BE212" i="1"/>
  <c r="AG212" i="1"/>
  <c r="BD212" i="1"/>
  <c r="AD212" i="1"/>
  <c r="AI212" i="1"/>
  <c r="BC212" i="1"/>
  <c r="BB212" i="1"/>
  <c r="AM212" i="1"/>
  <c r="AE212" i="1"/>
  <c r="AH212" i="1"/>
  <c r="AJ212" i="1"/>
  <c r="AL212" i="1"/>
  <c r="AW212" i="1"/>
  <c r="AK212" i="1"/>
  <c r="AV212" i="1"/>
  <c r="AN212" i="1"/>
  <c r="AY212" i="1"/>
  <c r="AX212" i="1"/>
  <c r="AS212" i="1"/>
  <c r="AU212" i="1"/>
  <c r="AT212" i="1"/>
  <c r="AR212" i="1"/>
  <c r="AQ212" i="1"/>
  <c r="AP212" i="1"/>
  <c r="AF212" i="1"/>
  <c r="AB212" i="1"/>
  <c r="AA212" i="1"/>
  <c r="X212" i="1"/>
  <c r="W212" i="1"/>
  <c r="V212" i="1"/>
  <c r="U212" i="1"/>
  <c r="T212" i="1"/>
  <c r="S212" i="1"/>
  <c r="R212" i="1"/>
  <c r="Q212" i="1"/>
  <c r="BE211" i="1"/>
  <c r="AG211" i="1"/>
  <c r="BD211" i="1"/>
  <c r="AD211" i="1"/>
  <c r="AI211" i="1"/>
  <c r="BC211" i="1"/>
  <c r="BB211" i="1"/>
  <c r="AM211" i="1"/>
  <c r="AE211" i="1"/>
  <c r="AH211" i="1"/>
  <c r="AJ211" i="1"/>
  <c r="AL211" i="1"/>
  <c r="AW211" i="1"/>
  <c r="AK211" i="1"/>
  <c r="AV211" i="1"/>
  <c r="AN211" i="1"/>
  <c r="AY211" i="1"/>
  <c r="AX211" i="1"/>
  <c r="AS211" i="1"/>
  <c r="AU211" i="1"/>
  <c r="AT211" i="1"/>
  <c r="AR211" i="1"/>
  <c r="AQ211" i="1"/>
  <c r="AP211" i="1"/>
  <c r="AF211" i="1"/>
  <c r="AB211" i="1"/>
  <c r="AA211" i="1"/>
  <c r="X211" i="1"/>
  <c r="W211" i="1"/>
  <c r="V211" i="1"/>
  <c r="U211" i="1"/>
  <c r="T211" i="1"/>
  <c r="S211" i="1"/>
  <c r="R211" i="1"/>
  <c r="Q211" i="1"/>
  <c r="BE210" i="1"/>
  <c r="AG210" i="1"/>
  <c r="BD210" i="1"/>
  <c r="AD210" i="1"/>
  <c r="AI210" i="1"/>
  <c r="BC210" i="1"/>
  <c r="BB210" i="1"/>
  <c r="AM210" i="1"/>
  <c r="AE210" i="1"/>
  <c r="AH210" i="1"/>
  <c r="AJ210" i="1"/>
  <c r="AL210" i="1"/>
  <c r="AW210" i="1"/>
  <c r="AK210" i="1"/>
  <c r="AV210" i="1"/>
  <c r="AN210" i="1"/>
  <c r="AY210" i="1"/>
  <c r="AX210" i="1"/>
  <c r="AS210" i="1"/>
  <c r="AU210" i="1"/>
  <c r="AT210" i="1"/>
  <c r="AR210" i="1"/>
  <c r="AQ210" i="1"/>
  <c r="AP210" i="1"/>
  <c r="AF210" i="1"/>
  <c r="AB210" i="1"/>
  <c r="AA210" i="1"/>
  <c r="X210" i="1"/>
  <c r="W210" i="1"/>
  <c r="V210" i="1"/>
  <c r="U210" i="1"/>
  <c r="T210" i="1"/>
  <c r="S210" i="1"/>
  <c r="R210" i="1"/>
  <c r="Q210" i="1"/>
  <c r="BE209" i="1"/>
  <c r="AG209" i="1"/>
  <c r="BD209" i="1"/>
  <c r="AD209" i="1"/>
  <c r="AI209" i="1"/>
  <c r="BC209" i="1"/>
  <c r="BB209" i="1"/>
  <c r="AM209" i="1"/>
  <c r="AE209" i="1"/>
  <c r="AH209" i="1"/>
  <c r="AJ209" i="1"/>
  <c r="AL209" i="1"/>
  <c r="AW209" i="1"/>
  <c r="AK209" i="1"/>
  <c r="AV209" i="1"/>
  <c r="AN209" i="1"/>
  <c r="AY209" i="1"/>
  <c r="AX209" i="1"/>
  <c r="AS209" i="1"/>
  <c r="AU209" i="1"/>
  <c r="AT209" i="1"/>
  <c r="AR209" i="1"/>
  <c r="AQ209" i="1"/>
  <c r="AP209" i="1"/>
  <c r="AF209" i="1"/>
  <c r="AB209" i="1"/>
  <c r="AA209" i="1"/>
  <c r="X209" i="1"/>
  <c r="W209" i="1"/>
  <c r="V209" i="1"/>
  <c r="U209" i="1"/>
  <c r="T209" i="1"/>
  <c r="S209" i="1"/>
  <c r="R209" i="1"/>
  <c r="Q209" i="1"/>
  <c r="BE208" i="1"/>
  <c r="AG208" i="1"/>
  <c r="BD208" i="1"/>
  <c r="AD208" i="1"/>
  <c r="AI208" i="1"/>
  <c r="BC208" i="1"/>
  <c r="BB208" i="1"/>
  <c r="AM208" i="1"/>
  <c r="AE208" i="1"/>
  <c r="AH208" i="1"/>
  <c r="AJ208" i="1"/>
  <c r="AL208" i="1"/>
  <c r="AW208" i="1"/>
  <c r="AK208" i="1"/>
  <c r="AV208" i="1"/>
  <c r="AN208" i="1"/>
  <c r="AY208" i="1"/>
  <c r="AX208" i="1"/>
  <c r="AS208" i="1"/>
  <c r="AU208" i="1"/>
  <c r="AT208" i="1"/>
  <c r="AR208" i="1"/>
  <c r="AQ208" i="1"/>
  <c r="AP208" i="1"/>
  <c r="AF208" i="1"/>
  <c r="AB208" i="1"/>
  <c r="AA208" i="1"/>
  <c r="X208" i="1"/>
  <c r="W208" i="1"/>
  <c r="V208" i="1"/>
  <c r="U208" i="1"/>
  <c r="T208" i="1"/>
  <c r="S208" i="1"/>
  <c r="R208" i="1"/>
  <c r="Q208" i="1"/>
  <c r="BE207" i="1"/>
  <c r="AG207" i="1"/>
  <c r="BD207" i="1"/>
  <c r="AD207" i="1"/>
  <c r="AI207" i="1"/>
  <c r="BC207" i="1"/>
  <c r="BB207" i="1"/>
  <c r="AM207" i="1"/>
  <c r="AE207" i="1"/>
  <c r="AH207" i="1"/>
  <c r="AJ207" i="1"/>
  <c r="AL207" i="1"/>
  <c r="AW207" i="1"/>
  <c r="AK207" i="1"/>
  <c r="AV207" i="1"/>
  <c r="AN207" i="1"/>
  <c r="AY207" i="1"/>
  <c r="AX207" i="1"/>
  <c r="AS207" i="1"/>
  <c r="AU207" i="1"/>
  <c r="AT207" i="1"/>
  <c r="AR207" i="1"/>
  <c r="AQ207" i="1"/>
  <c r="AP207" i="1"/>
  <c r="AF207" i="1"/>
  <c r="AB207" i="1"/>
  <c r="AA207" i="1"/>
  <c r="X207" i="1"/>
  <c r="W207" i="1"/>
  <c r="V207" i="1"/>
  <c r="U207" i="1"/>
  <c r="T207" i="1"/>
  <c r="S207" i="1"/>
  <c r="R207" i="1"/>
  <c r="Q207" i="1"/>
  <c r="BE206" i="1"/>
  <c r="AG206" i="1"/>
  <c r="BD206" i="1"/>
  <c r="AD206" i="1"/>
  <c r="AI206" i="1"/>
  <c r="BC206" i="1"/>
  <c r="BB206" i="1"/>
  <c r="AM206" i="1"/>
  <c r="AE206" i="1"/>
  <c r="AH206" i="1"/>
  <c r="AJ206" i="1"/>
  <c r="AL206" i="1"/>
  <c r="AW206" i="1"/>
  <c r="AK206" i="1"/>
  <c r="AV206" i="1"/>
  <c r="AN206" i="1"/>
  <c r="AY206" i="1"/>
  <c r="AX206" i="1"/>
  <c r="AS206" i="1"/>
  <c r="AU206" i="1"/>
  <c r="AT206" i="1"/>
  <c r="AR206" i="1"/>
  <c r="AQ206" i="1"/>
  <c r="AP206" i="1"/>
  <c r="AF206" i="1"/>
  <c r="AB206" i="1"/>
  <c r="AA206" i="1"/>
  <c r="X206" i="1"/>
  <c r="W206" i="1"/>
  <c r="V206" i="1"/>
  <c r="U206" i="1"/>
  <c r="T206" i="1"/>
  <c r="S206" i="1"/>
  <c r="R206" i="1"/>
  <c r="Q206" i="1"/>
  <c r="BE205" i="1"/>
  <c r="AG205" i="1"/>
  <c r="BD205" i="1"/>
  <c r="AD205" i="1"/>
  <c r="AI205" i="1"/>
  <c r="BC205" i="1"/>
  <c r="BB205" i="1"/>
  <c r="AM205" i="1"/>
  <c r="AE205" i="1"/>
  <c r="AH205" i="1"/>
  <c r="AJ205" i="1"/>
  <c r="AL205" i="1"/>
  <c r="AW205" i="1"/>
  <c r="AK205" i="1"/>
  <c r="AV205" i="1"/>
  <c r="AN205" i="1"/>
  <c r="AY205" i="1"/>
  <c r="AX205" i="1"/>
  <c r="AS205" i="1"/>
  <c r="AU205" i="1"/>
  <c r="AT205" i="1"/>
  <c r="AR205" i="1"/>
  <c r="AQ205" i="1"/>
  <c r="AP205" i="1"/>
  <c r="AF205" i="1"/>
  <c r="AB205" i="1"/>
  <c r="AA205" i="1"/>
  <c r="X205" i="1"/>
  <c r="W205" i="1"/>
  <c r="V205" i="1"/>
  <c r="U205" i="1"/>
  <c r="T205" i="1"/>
  <c r="S205" i="1"/>
  <c r="R205" i="1"/>
  <c r="Q205" i="1"/>
  <c r="BE204" i="1"/>
  <c r="AG204" i="1"/>
  <c r="BD204" i="1"/>
  <c r="AD204" i="1"/>
  <c r="AI204" i="1"/>
  <c r="BC204" i="1"/>
  <c r="BB204" i="1"/>
  <c r="AM204" i="1"/>
  <c r="AE204" i="1"/>
  <c r="AH204" i="1"/>
  <c r="AJ204" i="1"/>
  <c r="AL204" i="1"/>
  <c r="AW204" i="1"/>
  <c r="AK204" i="1"/>
  <c r="AV204" i="1"/>
  <c r="AN204" i="1"/>
  <c r="AY204" i="1"/>
  <c r="AX204" i="1"/>
  <c r="AS204" i="1"/>
  <c r="AU204" i="1"/>
  <c r="AT204" i="1"/>
  <c r="AR204" i="1"/>
  <c r="AQ204" i="1"/>
  <c r="AP204" i="1"/>
  <c r="AF204" i="1"/>
  <c r="AB204" i="1"/>
  <c r="AA204" i="1"/>
  <c r="X204" i="1"/>
  <c r="W204" i="1"/>
  <c r="V204" i="1"/>
  <c r="U204" i="1"/>
  <c r="T204" i="1"/>
  <c r="S204" i="1"/>
  <c r="R204" i="1"/>
  <c r="Q204" i="1"/>
  <c r="BE203" i="1"/>
  <c r="AG203" i="1"/>
  <c r="BD203" i="1"/>
  <c r="AD203" i="1"/>
  <c r="AI203" i="1"/>
  <c r="BC203" i="1"/>
  <c r="BB203" i="1"/>
  <c r="AM203" i="1"/>
  <c r="AE203" i="1"/>
  <c r="AH203" i="1"/>
  <c r="AJ203" i="1"/>
  <c r="AL203" i="1"/>
  <c r="AW203" i="1"/>
  <c r="AK203" i="1"/>
  <c r="AV203" i="1"/>
  <c r="AN203" i="1"/>
  <c r="AY203" i="1"/>
  <c r="AX203" i="1"/>
  <c r="AS203" i="1"/>
  <c r="AU203" i="1"/>
  <c r="AT203" i="1"/>
  <c r="AR203" i="1"/>
  <c r="AQ203" i="1"/>
  <c r="AP203" i="1"/>
  <c r="AF203" i="1"/>
  <c r="AB203" i="1"/>
  <c r="AA203" i="1"/>
  <c r="X203" i="1"/>
  <c r="W203" i="1"/>
  <c r="V203" i="1"/>
  <c r="U203" i="1"/>
  <c r="T203" i="1"/>
  <c r="S203" i="1"/>
  <c r="R203" i="1"/>
  <c r="Q203" i="1"/>
  <c r="BE202" i="1"/>
  <c r="AG202" i="1"/>
  <c r="BD202" i="1"/>
  <c r="AD202" i="1"/>
  <c r="AI202" i="1"/>
  <c r="BC202" i="1"/>
  <c r="BB202" i="1"/>
  <c r="AM202" i="1"/>
  <c r="AE202" i="1"/>
  <c r="AH202" i="1"/>
  <c r="AJ202" i="1"/>
  <c r="AL202" i="1"/>
  <c r="AW202" i="1"/>
  <c r="AK202" i="1"/>
  <c r="AV202" i="1"/>
  <c r="AN202" i="1"/>
  <c r="AY202" i="1"/>
  <c r="AX202" i="1"/>
  <c r="AS202" i="1"/>
  <c r="AU202" i="1"/>
  <c r="AT202" i="1"/>
  <c r="AR202" i="1"/>
  <c r="AQ202" i="1"/>
  <c r="AP202" i="1"/>
  <c r="AF202" i="1"/>
  <c r="AB202" i="1"/>
  <c r="AA202" i="1"/>
  <c r="X202" i="1"/>
  <c r="W202" i="1"/>
  <c r="V202" i="1"/>
  <c r="U202" i="1"/>
  <c r="T202" i="1"/>
  <c r="S202" i="1"/>
  <c r="R202" i="1"/>
  <c r="Q202" i="1"/>
  <c r="BE201" i="1"/>
  <c r="AG201" i="1"/>
  <c r="BD201" i="1"/>
  <c r="AD201" i="1"/>
  <c r="AI201" i="1"/>
  <c r="BC201" i="1"/>
  <c r="BB201" i="1"/>
  <c r="AM201" i="1"/>
  <c r="AE201" i="1"/>
  <c r="AH201" i="1"/>
  <c r="AJ201" i="1"/>
  <c r="AL201" i="1"/>
  <c r="AW201" i="1"/>
  <c r="AK201" i="1"/>
  <c r="AV201" i="1"/>
  <c r="AN201" i="1"/>
  <c r="AY201" i="1"/>
  <c r="AX201" i="1"/>
  <c r="AS201" i="1"/>
  <c r="AU201" i="1"/>
  <c r="AT201" i="1"/>
  <c r="AR201" i="1"/>
  <c r="AQ201" i="1"/>
  <c r="AP201" i="1"/>
  <c r="AF201" i="1"/>
  <c r="AB201" i="1"/>
  <c r="AA201" i="1"/>
  <c r="X201" i="1"/>
  <c r="W201" i="1"/>
  <c r="V201" i="1"/>
  <c r="U201" i="1"/>
  <c r="T201" i="1"/>
  <c r="S201" i="1"/>
  <c r="R201" i="1"/>
  <c r="Q201" i="1"/>
  <c r="BE200" i="1"/>
  <c r="AG200" i="1"/>
  <c r="BD200" i="1"/>
  <c r="AD200" i="1"/>
  <c r="AI200" i="1"/>
  <c r="BC200" i="1"/>
  <c r="BB200" i="1"/>
  <c r="AM200" i="1"/>
  <c r="AE200" i="1"/>
  <c r="AH200" i="1"/>
  <c r="AJ200" i="1"/>
  <c r="AL200" i="1"/>
  <c r="AW200" i="1"/>
  <c r="AK200" i="1"/>
  <c r="AV200" i="1"/>
  <c r="AN200" i="1"/>
  <c r="AY200" i="1"/>
  <c r="AX200" i="1"/>
  <c r="AS200" i="1"/>
  <c r="AU200" i="1"/>
  <c r="AT200" i="1"/>
  <c r="AR200" i="1"/>
  <c r="AQ200" i="1"/>
  <c r="AP200" i="1"/>
  <c r="AF200" i="1"/>
  <c r="AB200" i="1"/>
  <c r="AA200" i="1"/>
  <c r="X200" i="1"/>
  <c r="W200" i="1"/>
  <c r="V200" i="1"/>
  <c r="U200" i="1"/>
  <c r="T200" i="1"/>
  <c r="S200" i="1"/>
  <c r="R200" i="1"/>
  <c r="Q200" i="1"/>
  <c r="BE199" i="1"/>
  <c r="AG199" i="1"/>
  <c r="BD199" i="1"/>
  <c r="AD199" i="1"/>
  <c r="AI199" i="1"/>
  <c r="BC199" i="1"/>
  <c r="BB199" i="1"/>
  <c r="AM199" i="1"/>
  <c r="AE199" i="1"/>
  <c r="AH199" i="1"/>
  <c r="AJ199" i="1"/>
  <c r="AL199" i="1"/>
  <c r="AW199" i="1"/>
  <c r="AK199" i="1"/>
  <c r="AV199" i="1"/>
  <c r="AN199" i="1"/>
  <c r="AY199" i="1"/>
  <c r="AX199" i="1"/>
  <c r="AS199" i="1"/>
  <c r="AU199" i="1"/>
  <c r="AT199" i="1"/>
  <c r="AR199" i="1"/>
  <c r="AQ199" i="1"/>
  <c r="AP199" i="1"/>
  <c r="AF199" i="1"/>
  <c r="AB199" i="1"/>
  <c r="AA199" i="1"/>
  <c r="X199" i="1"/>
  <c r="W199" i="1"/>
  <c r="V199" i="1"/>
  <c r="U199" i="1"/>
  <c r="T199" i="1"/>
  <c r="S199" i="1"/>
  <c r="R199" i="1"/>
  <c r="Q199" i="1"/>
  <c r="BE198" i="1"/>
  <c r="AG198" i="1"/>
  <c r="BD198" i="1"/>
  <c r="AD198" i="1"/>
  <c r="AI198" i="1"/>
  <c r="BC198" i="1"/>
  <c r="BB198" i="1"/>
  <c r="AM198" i="1"/>
  <c r="AE198" i="1"/>
  <c r="AH198" i="1"/>
  <c r="AJ198" i="1"/>
  <c r="AL198" i="1"/>
  <c r="AW198" i="1"/>
  <c r="AK198" i="1"/>
  <c r="AV198" i="1"/>
  <c r="AN198" i="1"/>
  <c r="AY198" i="1"/>
  <c r="AX198" i="1"/>
  <c r="AS198" i="1"/>
  <c r="AU198" i="1"/>
  <c r="AT198" i="1"/>
  <c r="AR198" i="1"/>
  <c r="AQ198" i="1"/>
  <c r="AP198" i="1"/>
  <c r="AF198" i="1"/>
  <c r="AB198" i="1"/>
  <c r="AA198" i="1"/>
  <c r="X198" i="1"/>
  <c r="W198" i="1"/>
  <c r="V198" i="1"/>
  <c r="U198" i="1"/>
  <c r="T198" i="1"/>
  <c r="S198" i="1"/>
  <c r="R198" i="1"/>
  <c r="Q198" i="1"/>
  <c r="BE197" i="1"/>
  <c r="AG197" i="1"/>
  <c r="BD197" i="1"/>
  <c r="AD197" i="1"/>
  <c r="AI197" i="1"/>
  <c r="BC197" i="1"/>
  <c r="BB197" i="1"/>
  <c r="AM197" i="1"/>
  <c r="AE197" i="1"/>
  <c r="AH197" i="1"/>
  <c r="AJ197" i="1"/>
  <c r="AL197" i="1"/>
  <c r="AW197" i="1"/>
  <c r="AK197" i="1"/>
  <c r="AV197" i="1"/>
  <c r="AN197" i="1"/>
  <c r="AY197" i="1"/>
  <c r="AX197" i="1"/>
  <c r="AS197" i="1"/>
  <c r="AU197" i="1"/>
  <c r="AT197" i="1"/>
  <c r="AR197" i="1"/>
  <c r="AQ197" i="1"/>
  <c r="AP197" i="1"/>
  <c r="AF197" i="1"/>
  <c r="AB197" i="1"/>
  <c r="AA197" i="1"/>
  <c r="X197" i="1"/>
  <c r="W197" i="1"/>
  <c r="V197" i="1"/>
  <c r="U197" i="1"/>
  <c r="T197" i="1"/>
  <c r="S197" i="1"/>
  <c r="R197" i="1"/>
  <c r="Q197" i="1"/>
  <c r="BE196" i="1"/>
  <c r="AG196" i="1"/>
  <c r="BD196" i="1"/>
  <c r="AD196" i="1"/>
  <c r="AI196" i="1"/>
  <c r="BC196" i="1"/>
  <c r="BB196" i="1"/>
  <c r="AM196" i="1"/>
  <c r="AE196" i="1"/>
  <c r="AH196" i="1"/>
  <c r="AJ196" i="1"/>
  <c r="AL196" i="1"/>
  <c r="AW196" i="1"/>
  <c r="AK196" i="1"/>
  <c r="AV196" i="1"/>
  <c r="AN196" i="1"/>
  <c r="AY196" i="1"/>
  <c r="AX196" i="1"/>
  <c r="AS196" i="1"/>
  <c r="AU196" i="1"/>
  <c r="AT196" i="1"/>
  <c r="AR196" i="1"/>
  <c r="AQ196" i="1"/>
  <c r="AP196" i="1"/>
  <c r="AF196" i="1"/>
  <c r="AB196" i="1"/>
  <c r="AA196" i="1"/>
  <c r="X196" i="1"/>
  <c r="W196" i="1"/>
  <c r="V196" i="1"/>
  <c r="U196" i="1"/>
  <c r="T196" i="1"/>
  <c r="S196" i="1"/>
  <c r="R196" i="1"/>
  <c r="Q196" i="1"/>
  <c r="BE195" i="1"/>
  <c r="AG195" i="1"/>
  <c r="BD195" i="1"/>
  <c r="AD195" i="1"/>
  <c r="AI195" i="1"/>
  <c r="BC195" i="1"/>
  <c r="BB195" i="1"/>
  <c r="AM195" i="1"/>
  <c r="AE195" i="1"/>
  <c r="AH195" i="1"/>
  <c r="AJ195" i="1"/>
  <c r="AL195" i="1"/>
  <c r="AW195" i="1"/>
  <c r="AK195" i="1"/>
  <c r="AV195" i="1"/>
  <c r="AN195" i="1"/>
  <c r="AY195" i="1"/>
  <c r="AX195" i="1"/>
  <c r="AS195" i="1"/>
  <c r="AU195" i="1"/>
  <c r="AT195" i="1"/>
  <c r="AR195" i="1"/>
  <c r="AQ195" i="1"/>
  <c r="AP195" i="1"/>
  <c r="AF195" i="1"/>
  <c r="AB195" i="1"/>
  <c r="AA195" i="1"/>
  <c r="X195" i="1"/>
  <c r="W195" i="1"/>
  <c r="V195" i="1"/>
  <c r="U195" i="1"/>
  <c r="T195" i="1"/>
  <c r="S195" i="1"/>
  <c r="R195" i="1"/>
  <c r="Q195" i="1"/>
  <c r="BE194" i="1"/>
  <c r="AG194" i="1"/>
  <c r="BD194" i="1"/>
  <c r="AD194" i="1"/>
  <c r="AI194" i="1"/>
  <c r="BC194" i="1"/>
  <c r="BB194" i="1"/>
  <c r="AM194" i="1"/>
  <c r="AE194" i="1"/>
  <c r="AH194" i="1"/>
  <c r="AJ194" i="1"/>
  <c r="AL194" i="1"/>
  <c r="AW194" i="1"/>
  <c r="AK194" i="1"/>
  <c r="AV194" i="1"/>
  <c r="AN194" i="1"/>
  <c r="AY194" i="1"/>
  <c r="AX194" i="1"/>
  <c r="AS194" i="1"/>
  <c r="AU194" i="1"/>
  <c r="AT194" i="1"/>
  <c r="AR194" i="1"/>
  <c r="AQ194" i="1"/>
  <c r="AP194" i="1"/>
  <c r="AF194" i="1"/>
  <c r="AB194" i="1"/>
  <c r="AA194" i="1"/>
  <c r="X194" i="1"/>
  <c r="W194" i="1"/>
  <c r="V194" i="1"/>
  <c r="U194" i="1"/>
  <c r="T194" i="1"/>
  <c r="S194" i="1"/>
  <c r="R194" i="1"/>
  <c r="Q194" i="1"/>
  <c r="BE193" i="1"/>
  <c r="AG193" i="1"/>
  <c r="BD193" i="1"/>
  <c r="AD193" i="1"/>
  <c r="AI193" i="1"/>
  <c r="BC193" i="1"/>
  <c r="BB193" i="1"/>
  <c r="AM193" i="1"/>
  <c r="AE193" i="1"/>
  <c r="AH193" i="1"/>
  <c r="AJ193" i="1"/>
  <c r="AL193" i="1"/>
  <c r="AW193" i="1"/>
  <c r="AK193" i="1"/>
  <c r="AV193" i="1"/>
  <c r="AN193" i="1"/>
  <c r="AY193" i="1"/>
  <c r="AX193" i="1"/>
  <c r="AS193" i="1"/>
  <c r="AU193" i="1"/>
  <c r="AT193" i="1"/>
  <c r="AR193" i="1"/>
  <c r="AQ193" i="1"/>
  <c r="AP193" i="1"/>
  <c r="AF193" i="1"/>
  <c r="AB193" i="1"/>
  <c r="AA193" i="1"/>
  <c r="X193" i="1"/>
  <c r="W193" i="1"/>
  <c r="V193" i="1"/>
  <c r="U193" i="1"/>
  <c r="T193" i="1"/>
  <c r="S193" i="1"/>
  <c r="R193" i="1"/>
  <c r="Q193" i="1"/>
  <c r="BE192" i="1"/>
  <c r="AG192" i="1"/>
  <c r="BD192" i="1"/>
  <c r="AD192" i="1"/>
  <c r="AI192" i="1"/>
  <c r="BC192" i="1"/>
  <c r="BB192" i="1"/>
  <c r="AM192" i="1"/>
  <c r="AE192" i="1"/>
  <c r="AH192" i="1"/>
  <c r="AJ192" i="1"/>
  <c r="AL192" i="1"/>
  <c r="AW192" i="1"/>
  <c r="AK192" i="1"/>
  <c r="AV192" i="1"/>
  <c r="AN192" i="1"/>
  <c r="AY192" i="1"/>
  <c r="AX192" i="1"/>
  <c r="AS192" i="1"/>
  <c r="AU192" i="1"/>
  <c r="AT192" i="1"/>
  <c r="AR192" i="1"/>
  <c r="AQ192" i="1"/>
  <c r="AP192" i="1"/>
  <c r="AF192" i="1"/>
  <c r="AB192" i="1"/>
  <c r="AA192" i="1"/>
  <c r="X192" i="1"/>
  <c r="W192" i="1"/>
  <c r="V192" i="1"/>
  <c r="U192" i="1"/>
  <c r="T192" i="1"/>
  <c r="S192" i="1"/>
  <c r="R192" i="1"/>
  <c r="Q192" i="1"/>
  <c r="BE191" i="1"/>
  <c r="AG191" i="1"/>
  <c r="BD191" i="1"/>
  <c r="AD191" i="1"/>
  <c r="AI191" i="1"/>
  <c r="BC191" i="1"/>
  <c r="BB191" i="1"/>
  <c r="AM191" i="1"/>
  <c r="AE191" i="1"/>
  <c r="AH191" i="1"/>
  <c r="AJ191" i="1"/>
  <c r="AL191" i="1"/>
  <c r="AW191" i="1"/>
  <c r="AK191" i="1"/>
  <c r="AV191" i="1"/>
  <c r="AN191" i="1"/>
  <c r="AY191" i="1"/>
  <c r="AX191" i="1"/>
  <c r="AS191" i="1"/>
  <c r="AU191" i="1"/>
  <c r="AT191" i="1"/>
  <c r="AR191" i="1"/>
  <c r="AQ191" i="1"/>
  <c r="AP191" i="1"/>
  <c r="AF191" i="1"/>
  <c r="AB191" i="1"/>
  <c r="AA191" i="1"/>
  <c r="X191" i="1"/>
  <c r="W191" i="1"/>
  <c r="V191" i="1"/>
  <c r="U191" i="1"/>
  <c r="T191" i="1"/>
  <c r="S191" i="1"/>
  <c r="R191" i="1"/>
  <c r="Q191" i="1"/>
  <c r="BE190" i="1"/>
  <c r="AG190" i="1"/>
  <c r="BD190" i="1"/>
  <c r="AD190" i="1"/>
  <c r="AI190" i="1"/>
  <c r="BC190" i="1"/>
  <c r="BB190" i="1"/>
  <c r="AM190" i="1"/>
  <c r="AE190" i="1"/>
  <c r="AH190" i="1"/>
  <c r="AJ190" i="1"/>
  <c r="AL190" i="1"/>
  <c r="AW190" i="1"/>
  <c r="AK190" i="1"/>
  <c r="AV190" i="1"/>
  <c r="AN190" i="1"/>
  <c r="AY190" i="1"/>
  <c r="AX190" i="1"/>
  <c r="AS190" i="1"/>
  <c r="AU190" i="1"/>
  <c r="AT190" i="1"/>
  <c r="AR190" i="1"/>
  <c r="AQ190" i="1"/>
  <c r="AP190" i="1"/>
  <c r="AF190" i="1"/>
  <c r="AB190" i="1"/>
  <c r="AA190" i="1"/>
  <c r="X190" i="1"/>
  <c r="W190" i="1"/>
  <c r="V190" i="1"/>
  <c r="U190" i="1"/>
  <c r="T190" i="1"/>
  <c r="S190" i="1"/>
  <c r="R190" i="1"/>
  <c r="Q190" i="1"/>
  <c r="BE189" i="1"/>
  <c r="AG189" i="1"/>
  <c r="BD189" i="1"/>
  <c r="AD189" i="1"/>
  <c r="AI189" i="1"/>
  <c r="BC189" i="1"/>
  <c r="BB189" i="1"/>
  <c r="AM189" i="1"/>
  <c r="AE189" i="1"/>
  <c r="AH189" i="1"/>
  <c r="AJ189" i="1"/>
  <c r="AL189" i="1"/>
  <c r="AW189" i="1"/>
  <c r="AK189" i="1"/>
  <c r="AV189" i="1"/>
  <c r="AN189" i="1"/>
  <c r="AY189" i="1"/>
  <c r="AX189" i="1"/>
  <c r="AS189" i="1"/>
  <c r="AU189" i="1"/>
  <c r="AT189" i="1"/>
  <c r="AR189" i="1"/>
  <c r="AQ189" i="1"/>
  <c r="AP189" i="1"/>
  <c r="AF189" i="1"/>
  <c r="AB189" i="1"/>
  <c r="AA189" i="1"/>
  <c r="X189" i="1"/>
  <c r="W189" i="1"/>
  <c r="V189" i="1"/>
  <c r="U189" i="1"/>
  <c r="T189" i="1"/>
  <c r="S189" i="1"/>
  <c r="R189" i="1"/>
  <c r="Q189" i="1"/>
  <c r="BE188" i="1"/>
  <c r="AG188" i="1"/>
  <c r="BD188" i="1"/>
  <c r="AD188" i="1"/>
  <c r="AI188" i="1"/>
  <c r="BC188" i="1"/>
  <c r="BB188" i="1"/>
  <c r="AM188" i="1"/>
  <c r="AE188" i="1"/>
  <c r="AH188" i="1"/>
  <c r="AJ188" i="1"/>
  <c r="AL188" i="1"/>
  <c r="AW188" i="1"/>
  <c r="AK188" i="1"/>
  <c r="AV188" i="1"/>
  <c r="AN188" i="1"/>
  <c r="AY188" i="1"/>
  <c r="AX188" i="1"/>
  <c r="AS188" i="1"/>
  <c r="AU188" i="1"/>
  <c r="AT188" i="1"/>
  <c r="AR188" i="1"/>
  <c r="AQ188" i="1"/>
  <c r="AP188" i="1"/>
  <c r="AF188" i="1"/>
  <c r="AB188" i="1"/>
  <c r="AA188" i="1"/>
  <c r="X188" i="1"/>
  <c r="W188" i="1"/>
  <c r="V188" i="1"/>
  <c r="U188" i="1"/>
  <c r="T188" i="1"/>
  <c r="S188" i="1"/>
  <c r="R188" i="1"/>
  <c r="Q188" i="1"/>
  <c r="BE187" i="1"/>
  <c r="AG187" i="1"/>
  <c r="BD187" i="1"/>
  <c r="AD187" i="1"/>
  <c r="AI187" i="1"/>
  <c r="BC187" i="1"/>
  <c r="BB187" i="1"/>
  <c r="AM187" i="1"/>
  <c r="AE187" i="1"/>
  <c r="AH187" i="1"/>
  <c r="AJ187" i="1"/>
  <c r="AL187" i="1"/>
  <c r="AW187" i="1"/>
  <c r="AK187" i="1"/>
  <c r="AV187" i="1"/>
  <c r="AN187" i="1"/>
  <c r="AY187" i="1"/>
  <c r="AX187" i="1"/>
  <c r="AS187" i="1"/>
  <c r="AU187" i="1"/>
  <c r="AT187" i="1"/>
  <c r="AR187" i="1"/>
  <c r="AQ187" i="1"/>
  <c r="AP187" i="1"/>
  <c r="AF187" i="1"/>
  <c r="AB187" i="1"/>
  <c r="AA187" i="1"/>
  <c r="X187" i="1"/>
  <c r="W187" i="1"/>
  <c r="V187" i="1"/>
  <c r="U187" i="1"/>
  <c r="T187" i="1"/>
  <c r="S187" i="1"/>
  <c r="R187" i="1"/>
  <c r="Q187" i="1"/>
  <c r="BE186" i="1"/>
  <c r="AG186" i="1"/>
  <c r="BD186" i="1"/>
  <c r="AD186" i="1"/>
  <c r="AI186" i="1"/>
  <c r="BC186" i="1"/>
  <c r="BB186" i="1"/>
  <c r="AM186" i="1"/>
  <c r="AE186" i="1"/>
  <c r="AH186" i="1"/>
  <c r="AJ186" i="1"/>
  <c r="AL186" i="1"/>
  <c r="AW186" i="1"/>
  <c r="AK186" i="1"/>
  <c r="AV186" i="1"/>
  <c r="AN186" i="1"/>
  <c r="AY186" i="1"/>
  <c r="AX186" i="1"/>
  <c r="AS186" i="1"/>
  <c r="AU186" i="1"/>
  <c r="AT186" i="1"/>
  <c r="AR186" i="1"/>
  <c r="AQ186" i="1"/>
  <c r="AP186" i="1"/>
  <c r="AF186" i="1"/>
  <c r="AB186" i="1"/>
  <c r="AA186" i="1"/>
  <c r="X186" i="1"/>
  <c r="W186" i="1"/>
  <c r="V186" i="1"/>
  <c r="U186" i="1"/>
  <c r="T186" i="1"/>
  <c r="S186" i="1"/>
  <c r="R186" i="1"/>
  <c r="Q186" i="1"/>
  <c r="BE185" i="1"/>
  <c r="AG185" i="1"/>
  <c r="BD185" i="1"/>
  <c r="AD185" i="1"/>
  <c r="AI185" i="1"/>
  <c r="BC185" i="1"/>
  <c r="BB185" i="1"/>
  <c r="AM185" i="1"/>
  <c r="AE185" i="1"/>
  <c r="AH185" i="1"/>
  <c r="AJ185" i="1"/>
  <c r="AL185" i="1"/>
  <c r="AW185" i="1"/>
  <c r="AK185" i="1"/>
  <c r="AV185" i="1"/>
  <c r="AN185" i="1"/>
  <c r="AY185" i="1"/>
  <c r="AX185" i="1"/>
  <c r="AS185" i="1"/>
  <c r="AU185" i="1"/>
  <c r="AT185" i="1"/>
  <c r="AR185" i="1"/>
  <c r="AQ185" i="1"/>
  <c r="AP185" i="1"/>
  <c r="AF185" i="1"/>
  <c r="AB185" i="1"/>
  <c r="AA185" i="1"/>
  <c r="X185" i="1"/>
  <c r="W185" i="1"/>
  <c r="V185" i="1"/>
  <c r="U185" i="1"/>
  <c r="T185" i="1"/>
  <c r="S185" i="1"/>
  <c r="R185" i="1"/>
  <c r="Q185" i="1"/>
  <c r="BE184" i="1"/>
  <c r="AG184" i="1"/>
  <c r="BD184" i="1"/>
  <c r="AD184" i="1"/>
  <c r="AI184" i="1"/>
  <c r="BC184" i="1"/>
  <c r="BB184" i="1"/>
  <c r="AM184" i="1"/>
  <c r="AE184" i="1"/>
  <c r="AH184" i="1"/>
  <c r="AJ184" i="1"/>
  <c r="AL184" i="1"/>
  <c r="AW184" i="1"/>
  <c r="AK184" i="1"/>
  <c r="AV184" i="1"/>
  <c r="AN184" i="1"/>
  <c r="AY184" i="1"/>
  <c r="AX184" i="1"/>
  <c r="AS184" i="1"/>
  <c r="AU184" i="1"/>
  <c r="AT184" i="1"/>
  <c r="AR184" i="1"/>
  <c r="AQ184" i="1"/>
  <c r="AP184" i="1"/>
  <c r="AF184" i="1"/>
  <c r="AB184" i="1"/>
  <c r="AA184" i="1"/>
  <c r="X184" i="1"/>
  <c r="W184" i="1"/>
  <c r="V184" i="1"/>
  <c r="U184" i="1"/>
  <c r="T184" i="1"/>
  <c r="S184" i="1"/>
  <c r="R184" i="1"/>
  <c r="Q184" i="1"/>
  <c r="BE183" i="1"/>
  <c r="AG183" i="1"/>
  <c r="BD183" i="1"/>
  <c r="AD183" i="1"/>
  <c r="AI183" i="1"/>
  <c r="BC183" i="1"/>
  <c r="BB183" i="1"/>
  <c r="AM183" i="1"/>
  <c r="AE183" i="1"/>
  <c r="AH183" i="1"/>
  <c r="AJ183" i="1"/>
  <c r="AL183" i="1"/>
  <c r="AW183" i="1"/>
  <c r="AK183" i="1"/>
  <c r="AV183" i="1"/>
  <c r="AN183" i="1"/>
  <c r="AY183" i="1"/>
  <c r="AX183" i="1"/>
  <c r="AS183" i="1"/>
  <c r="AU183" i="1"/>
  <c r="AT183" i="1"/>
  <c r="AR183" i="1"/>
  <c r="AQ183" i="1"/>
  <c r="AP183" i="1"/>
  <c r="AF183" i="1"/>
  <c r="AB183" i="1"/>
  <c r="AA183" i="1"/>
  <c r="X183" i="1"/>
  <c r="W183" i="1"/>
  <c r="V183" i="1"/>
  <c r="U183" i="1"/>
  <c r="T183" i="1"/>
  <c r="S183" i="1"/>
  <c r="R183" i="1"/>
  <c r="Q183" i="1"/>
  <c r="BE182" i="1"/>
  <c r="AG182" i="1"/>
  <c r="BD182" i="1"/>
  <c r="AD182" i="1"/>
  <c r="AI182" i="1"/>
  <c r="BC182" i="1"/>
  <c r="BB182" i="1"/>
  <c r="AM182" i="1"/>
  <c r="AE182" i="1"/>
  <c r="AH182" i="1"/>
  <c r="AJ182" i="1"/>
  <c r="AL182" i="1"/>
  <c r="AW182" i="1"/>
  <c r="AK182" i="1"/>
  <c r="AV182" i="1"/>
  <c r="AN182" i="1"/>
  <c r="AY182" i="1"/>
  <c r="AX182" i="1"/>
  <c r="AS182" i="1"/>
  <c r="AU182" i="1"/>
  <c r="AT182" i="1"/>
  <c r="AR182" i="1"/>
  <c r="AQ182" i="1"/>
  <c r="AP182" i="1"/>
  <c r="AF182" i="1"/>
  <c r="AB182" i="1"/>
  <c r="AA182" i="1"/>
  <c r="X182" i="1"/>
  <c r="W182" i="1"/>
  <c r="V182" i="1"/>
  <c r="U182" i="1"/>
  <c r="T182" i="1"/>
  <c r="S182" i="1"/>
  <c r="R182" i="1"/>
  <c r="Q182" i="1"/>
  <c r="BE181" i="1"/>
  <c r="AG181" i="1"/>
  <c r="BD181" i="1"/>
  <c r="AD181" i="1"/>
  <c r="AI181" i="1"/>
  <c r="BC181" i="1"/>
  <c r="BB181" i="1"/>
  <c r="AM181" i="1"/>
  <c r="AE181" i="1"/>
  <c r="AH181" i="1"/>
  <c r="AJ181" i="1"/>
  <c r="AL181" i="1"/>
  <c r="AW181" i="1"/>
  <c r="AK181" i="1"/>
  <c r="AV181" i="1"/>
  <c r="AN181" i="1"/>
  <c r="AY181" i="1"/>
  <c r="AX181" i="1"/>
  <c r="AS181" i="1"/>
  <c r="AU181" i="1"/>
  <c r="AT181" i="1"/>
  <c r="AR181" i="1"/>
  <c r="AQ181" i="1"/>
  <c r="AP181" i="1"/>
  <c r="AF181" i="1"/>
  <c r="AB181" i="1"/>
  <c r="AA181" i="1"/>
  <c r="X181" i="1"/>
  <c r="W181" i="1"/>
  <c r="V181" i="1"/>
  <c r="U181" i="1"/>
  <c r="T181" i="1"/>
  <c r="S181" i="1"/>
  <c r="R181" i="1"/>
  <c r="Q181" i="1"/>
  <c r="BE180" i="1"/>
  <c r="AG180" i="1"/>
  <c r="BD180" i="1"/>
  <c r="AD180" i="1"/>
  <c r="AI180" i="1"/>
  <c r="BC180" i="1"/>
  <c r="BB180" i="1"/>
  <c r="AM180" i="1"/>
  <c r="AE180" i="1"/>
  <c r="AH180" i="1"/>
  <c r="AJ180" i="1"/>
  <c r="AL180" i="1"/>
  <c r="AW180" i="1"/>
  <c r="AK180" i="1"/>
  <c r="AV180" i="1"/>
  <c r="AN180" i="1"/>
  <c r="AY180" i="1"/>
  <c r="AX180" i="1"/>
  <c r="AS180" i="1"/>
  <c r="AU180" i="1"/>
  <c r="AT180" i="1"/>
  <c r="AR180" i="1"/>
  <c r="AQ180" i="1"/>
  <c r="AP180" i="1"/>
  <c r="AF180" i="1"/>
  <c r="AB180" i="1"/>
  <c r="AA180" i="1"/>
  <c r="X180" i="1"/>
  <c r="W180" i="1"/>
  <c r="V180" i="1"/>
  <c r="U180" i="1"/>
  <c r="T180" i="1"/>
  <c r="S180" i="1"/>
  <c r="R180" i="1"/>
  <c r="Q180" i="1"/>
  <c r="BE179" i="1"/>
  <c r="AG179" i="1"/>
  <c r="BD179" i="1"/>
  <c r="AD179" i="1"/>
  <c r="AI179" i="1"/>
  <c r="BC179" i="1"/>
  <c r="BB179" i="1"/>
  <c r="AM179" i="1"/>
  <c r="AE179" i="1"/>
  <c r="AH179" i="1"/>
  <c r="AJ179" i="1"/>
  <c r="AL179" i="1"/>
  <c r="AW179" i="1"/>
  <c r="AK179" i="1"/>
  <c r="AV179" i="1"/>
  <c r="AN179" i="1"/>
  <c r="AY179" i="1"/>
  <c r="AX179" i="1"/>
  <c r="AS179" i="1"/>
  <c r="AU179" i="1"/>
  <c r="AT179" i="1"/>
  <c r="AR179" i="1"/>
  <c r="AQ179" i="1"/>
  <c r="AP179" i="1"/>
  <c r="AF179" i="1"/>
  <c r="AB179" i="1"/>
  <c r="AA179" i="1"/>
  <c r="X179" i="1"/>
  <c r="W179" i="1"/>
  <c r="V179" i="1"/>
  <c r="U179" i="1"/>
  <c r="T179" i="1"/>
  <c r="S179" i="1"/>
  <c r="R179" i="1"/>
  <c r="Q179" i="1"/>
  <c r="BE178" i="1"/>
  <c r="AG178" i="1"/>
  <c r="BD178" i="1"/>
  <c r="AD178" i="1"/>
  <c r="AI178" i="1"/>
  <c r="BC178" i="1"/>
  <c r="BB178" i="1"/>
  <c r="AM178" i="1"/>
  <c r="AE178" i="1"/>
  <c r="AH178" i="1"/>
  <c r="AJ178" i="1"/>
  <c r="AL178" i="1"/>
  <c r="AW178" i="1"/>
  <c r="AK178" i="1"/>
  <c r="AV178" i="1"/>
  <c r="AN178" i="1"/>
  <c r="AY178" i="1"/>
  <c r="AX178" i="1"/>
  <c r="AS178" i="1"/>
  <c r="AU178" i="1"/>
  <c r="AT178" i="1"/>
  <c r="AR178" i="1"/>
  <c r="AQ178" i="1"/>
  <c r="AP178" i="1"/>
  <c r="AF178" i="1"/>
  <c r="AB178" i="1"/>
  <c r="AA178" i="1"/>
  <c r="X178" i="1"/>
  <c r="W178" i="1"/>
  <c r="V178" i="1"/>
  <c r="U178" i="1"/>
  <c r="T178" i="1"/>
  <c r="S178" i="1"/>
  <c r="R178" i="1"/>
  <c r="Q178" i="1"/>
  <c r="BE177" i="1"/>
  <c r="AG177" i="1"/>
  <c r="BD177" i="1"/>
  <c r="AD177" i="1"/>
  <c r="AI177" i="1"/>
  <c r="BC177" i="1"/>
  <c r="BB177" i="1"/>
  <c r="AM177" i="1"/>
  <c r="AE177" i="1"/>
  <c r="AH177" i="1"/>
  <c r="AJ177" i="1"/>
  <c r="AL177" i="1"/>
  <c r="AW177" i="1"/>
  <c r="AK177" i="1"/>
  <c r="AV177" i="1"/>
  <c r="AN177" i="1"/>
  <c r="AY177" i="1"/>
  <c r="AX177" i="1"/>
  <c r="AS177" i="1"/>
  <c r="AU177" i="1"/>
  <c r="AT177" i="1"/>
  <c r="AR177" i="1"/>
  <c r="AQ177" i="1"/>
  <c r="AP177" i="1"/>
  <c r="AF177" i="1"/>
  <c r="AB177" i="1"/>
  <c r="AA177" i="1"/>
  <c r="X177" i="1"/>
  <c r="W177" i="1"/>
  <c r="V177" i="1"/>
  <c r="U177" i="1"/>
  <c r="T177" i="1"/>
  <c r="S177" i="1"/>
  <c r="R177" i="1"/>
  <c r="Q177" i="1"/>
  <c r="BE176" i="1"/>
  <c r="AG176" i="1"/>
  <c r="BD176" i="1"/>
  <c r="AD176" i="1"/>
  <c r="AI176" i="1"/>
  <c r="BC176" i="1"/>
  <c r="BB176" i="1"/>
  <c r="AM176" i="1"/>
  <c r="AE176" i="1"/>
  <c r="AH176" i="1"/>
  <c r="AJ176" i="1"/>
  <c r="AL176" i="1"/>
  <c r="AW176" i="1"/>
  <c r="AK176" i="1"/>
  <c r="AV176" i="1"/>
  <c r="AN176" i="1"/>
  <c r="AY176" i="1"/>
  <c r="AX176" i="1"/>
  <c r="AS176" i="1"/>
  <c r="AU176" i="1"/>
  <c r="AT176" i="1"/>
  <c r="AR176" i="1"/>
  <c r="AQ176" i="1"/>
  <c r="AP176" i="1"/>
  <c r="AF176" i="1"/>
  <c r="AB176" i="1"/>
  <c r="AA176" i="1"/>
  <c r="X176" i="1"/>
  <c r="W176" i="1"/>
  <c r="V176" i="1"/>
  <c r="U176" i="1"/>
  <c r="T176" i="1"/>
  <c r="S176" i="1"/>
  <c r="R176" i="1"/>
  <c r="Q176" i="1"/>
  <c r="BE175" i="1"/>
  <c r="AG175" i="1"/>
  <c r="BD175" i="1"/>
  <c r="AD175" i="1"/>
  <c r="AI175" i="1"/>
  <c r="BC175" i="1"/>
  <c r="BB175" i="1"/>
  <c r="AM175" i="1"/>
  <c r="AE175" i="1"/>
  <c r="AH175" i="1"/>
  <c r="AJ175" i="1"/>
  <c r="AL175" i="1"/>
  <c r="AW175" i="1"/>
  <c r="AK175" i="1"/>
  <c r="AV175" i="1"/>
  <c r="AN175" i="1"/>
  <c r="AY175" i="1"/>
  <c r="AX175" i="1"/>
  <c r="AS175" i="1"/>
  <c r="AU175" i="1"/>
  <c r="AT175" i="1"/>
  <c r="AR175" i="1"/>
  <c r="AQ175" i="1"/>
  <c r="AP175" i="1"/>
  <c r="AF175" i="1"/>
  <c r="AB175" i="1"/>
  <c r="AA175" i="1"/>
  <c r="X175" i="1"/>
  <c r="W175" i="1"/>
  <c r="V175" i="1"/>
  <c r="U175" i="1"/>
  <c r="T175" i="1"/>
  <c r="S175" i="1"/>
  <c r="R175" i="1"/>
  <c r="Q175" i="1"/>
  <c r="BE174" i="1"/>
  <c r="AG174" i="1"/>
  <c r="BD174" i="1"/>
  <c r="AD174" i="1"/>
  <c r="AI174" i="1"/>
  <c r="BC174" i="1"/>
  <c r="BB174" i="1"/>
  <c r="AM174" i="1"/>
  <c r="AE174" i="1"/>
  <c r="AH174" i="1"/>
  <c r="AJ174" i="1"/>
  <c r="AL174" i="1"/>
  <c r="AW174" i="1"/>
  <c r="AK174" i="1"/>
  <c r="AV174" i="1"/>
  <c r="AN174" i="1"/>
  <c r="AY174" i="1"/>
  <c r="AX174" i="1"/>
  <c r="AS174" i="1"/>
  <c r="AU174" i="1"/>
  <c r="AT174" i="1"/>
  <c r="AR174" i="1"/>
  <c r="AQ174" i="1"/>
  <c r="AP174" i="1"/>
  <c r="AF174" i="1"/>
  <c r="AB174" i="1"/>
  <c r="AA174" i="1"/>
  <c r="X174" i="1"/>
  <c r="W174" i="1"/>
  <c r="V174" i="1"/>
  <c r="U174" i="1"/>
  <c r="T174" i="1"/>
  <c r="S174" i="1"/>
  <c r="R174" i="1"/>
  <c r="Q174" i="1"/>
  <c r="BE173" i="1"/>
  <c r="AG173" i="1"/>
  <c r="BD173" i="1"/>
  <c r="AD173" i="1"/>
  <c r="AI173" i="1"/>
  <c r="BC173" i="1"/>
  <c r="BB173" i="1"/>
  <c r="AM173" i="1"/>
  <c r="AE173" i="1"/>
  <c r="AH173" i="1"/>
  <c r="AJ173" i="1"/>
  <c r="AL173" i="1"/>
  <c r="AW173" i="1"/>
  <c r="AK173" i="1"/>
  <c r="AV173" i="1"/>
  <c r="AN173" i="1"/>
  <c r="AY173" i="1"/>
  <c r="AX173" i="1"/>
  <c r="AS173" i="1"/>
  <c r="AU173" i="1"/>
  <c r="AT173" i="1"/>
  <c r="AR173" i="1"/>
  <c r="AQ173" i="1"/>
  <c r="AP173" i="1"/>
  <c r="AF173" i="1"/>
  <c r="AB173" i="1"/>
  <c r="AA173" i="1"/>
  <c r="X173" i="1"/>
  <c r="W173" i="1"/>
  <c r="V173" i="1"/>
  <c r="U173" i="1"/>
  <c r="T173" i="1"/>
  <c r="S173" i="1"/>
  <c r="R173" i="1"/>
  <c r="Q173" i="1"/>
  <c r="BE172" i="1"/>
  <c r="AG172" i="1"/>
  <c r="BD172" i="1"/>
  <c r="AD172" i="1"/>
  <c r="AI172" i="1"/>
  <c r="BC172" i="1"/>
  <c r="BB172" i="1"/>
  <c r="AM172" i="1"/>
  <c r="AE172" i="1"/>
  <c r="AH172" i="1"/>
  <c r="AJ172" i="1"/>
  <c r="AL172" i="1"/>
  <c r="AW172" i="1"/>
  <c r="AK172" i="1"/>
  <c r="AV172" i="1"/>
  <c r="AN172" i="1"/>
  <c r="AY172" i="1"/>
  <c r="AX172" i="1"/>
  <c r="AS172" i="1"/>
  <c r="AU172" i="1"/>
  <c r="AT172" i="1"/>
  <c r="AR172" i="1"/>
  <c r="AQ172" i="1"/>
  <c r="AP172" i="1"/>
  <c r="AF172" i="1"/>
  <c r="AB172" i="1"/>
  <c r="AA172" i="1"/>
  <c r="X172" i="1"/>
  <c r="W172" i="1"/>
  <c r="V172" i="1"/>
  <c r="U172" i="1"/>
  <c r="T172" i="1"/>
  <c r="S172" i="1"/>
  <c r="R172" i="1"/>
  <c r="Q172" i="1"/>
  <c r="BE171" i="1"/>
  <c r="AG171" i="1"/>
  <c r="BD171" i="1"/>
  <c r="AD171" i="1"/>
  <c r="AI171" i="1"/>
  <c r="BC171" i="1"/>
  <c r="BB171" i="1"/>
  <c r="AM171" i="1"/>
  <c r="AE171" i="1"/>
  <c r="AH171" i="1"/>
  <c r="AJ171" i="1"/>
  <c r="AL171" i="1"/>
  <c r="AW171" i="1"/>
  <c r="AK171" i="1"/>
  <c r="AV171" i="1"/>
  <c r="AN171" i="1"/>
  <c r="AY171" i="1"/>
  <c r="AX171" i="1"/>
  <c r="AS171" i="1"/>
  <c r="AU171" i="1"/>
  <c r="AT171" i="1"/>
  <c r="AR171" i="1"/>
  <c r="AQ171" i="1"/>
  <c r="AP171" i="1"/>
  <c r="AF171" i="1"/>
  <c r="AB171" i="1"/>
  <c r="AA171" i="1"/>
  <c r="X171" i="1"/>
  <c r="W171" i="1"/>
  <c r="V171" i="1"/>
  <c r="U171" i="1"/>
  <c r="T171" i="1"/>
  <c r="S171" i="1"/>
  <c r="R171" i="1"/>
  <c r="Q171" i="1"/>
  <c r="BE170" i="1"/>
  <c r="AG170" i="1"/>
  <c r="BD170" i="1"/>
  <c r="AD170" i="1"/>
  <c r="AI170" i="1"/>
  <c r="BC170" i="1"/>
  <c r="BB170" i="1"/>
  <c r="AM170" i="1"/>
  <c r="AE170" i="1"/>
  <c r="AH170" i="1"/>
  <c r="AJ170" i="1"/>
  <c r="AL170" i="1"/>
  <c r="AW170" i="1"/>
  <c r="AK170" i="1"/>
  <c r="AV170" i="1"/>
  <c r="AN170" i="1"/>
  <c r="AY170" i="1"/>
  <c r="AX170" i="1"/>
  <c r="AS170" i="1"/>
  <c r="AU170" i="1"/>
  <c r="AT170" i="1"/>
  <c r="AR170" i="1"/>
  <c r="AQ170" i="1"/>
  <c r="AP170" i="1"/>
  <c r="AF170" i="1"/>
  <c r="AB170" i="1"/>
  <c r="AA170" i="1"/>
  <c r="X170" i="1"/>
  <c r="W170" i="1"/>
  <c r="V170" i="1"/>
  <c r="U170" i="1"/>
  <c r="T170" i="1"/>
  <c r="S170" i="1"/>
  <c r="R170" i="1"/>
  <c r="Q170" i="1"/>
  <c r="BE169" i="1"/>
  <c r="AG169" i="1"/>
  <c r="BD169" i="1"/>
  <c r="AD169" i="1"/>
  <c r="AI169" i="1"/>
  <c r="BC169" i="1"/>
  <c r="BB169" i="1"/>
  <c r="AM169" i="1"/>
  <c r="AE169" i="1"/>
  <c r="AH169" i="1"/>
  <c r="AJ169" i="1"/>
  <c r="AL169" i="1"/>
  <c r="AW169" i="1"/>
  <c r="AK169" i="1"/>
  <c r="AV169" i="1"/>
  <c r="AN169" i="1"/>
  <c r="AY169" i="1"/>
  <c r="AX169" i="1"/>
  <c r="AS169" i="1"/>
  <c r="AU169" i="1"/>
  <c r="AT169" i="1"/>
  <c r="AR169" i="1"/>
  <c r="AQ169" i="1"/>
  <c r="AP169" i="1"/>
  <c r="AF169" i="1"/>
  <c r="AB169" i="1"/>
  <c r="AA169" i="1"/>
  <c r="X169" i="1"/>
  <c r="W169" i="1"/>
  <c r="V169" i="1"/>
  <c r="U169" i="1"/>
  <c r="T169" i="1"/>
  <c r="S169" i="1"/>
  <c r="R169" i="1"/>
  <c r="Q169" i="1"/>
  <c r="BE168" i="1"/>
  <c r="AG168" i="1"/>
  <c r="BD168" i="1"/>
  <c r="AD168" i="1"/>
  <c r="AI168" i="1"/>
  <c r="BC168" i="1"/>
  <c r="BB168" i="1"/>
  <c r="AM168" i="1"/>
  <c r="AE168" i="1"/>
  <c r="AH168" i="1"/>
  <c r="AJ168" i="1"/>
  <c r="AL168" i="1"/>
  <c r="AW168" i="1"/>
  <c r="AK168" i="1"/>
  <c r="AV168" i="1"/>
  <c r="AN168" i="1"/>
  <c r="AY168" i="1"/>
  <c r="AX168" i="1"/>
  <c r="AS168" i="1"/>
  <c r="AU168" i="1"/>
  <c r="AT168" i="1"/>
  <c r="AR168" i="1"/>
  <c r="AQ168" i="1"/>
  <c r="AP168" i="1"/>
  <c r="AF168" i="1"/>
  <c r="AB168" i="1"/>
  <c r="AA168" i="1"/>
  <c r="X168" i="1"/>
  <c r="W168" i="1"/>
  <c r="V168" i="1"/>
  <c r="U168" i="1"/>
  <c r="T168" i="1"/>
  <c r="S168" i="1"/>
  <c r="R168" i="1"/>
  <c r="Q168" i="1"/>
  <c r="BE167" i="1"/>
  <c r="AG167" i="1"/>
  <c r="BD167" i="1"/>
  <c r="AD167" i="1"/>
  <c r="AI167" i="1"/>
  <c r="BC167" i="1"/>
  <c r="BB167" i="1"/>
  <c r="AM167" i="1"/>
  <c r="AE167" i="1"/>
  <c r="AH167" i="1"/>
  <c r="AJ167" i="1"/>
  <c r="AL167" i="1"/>
  <c r="AW167" i="1"/>
  <c r="AK167" i="1"/>
  <c r="AV167" i="1"/>
  <c r="AN167" i="1"/>
  <c r="AY167" i="1"/>
  <c r="AX167" i="1"/>
  <c r="AS167" i="1"/>
  <c r="AU167" i="1"/>
  <c r="AT167" i="1"/>
  <c r="AR167" i="1"/>
  <c r="AQ167" i="1"/>
  <c r="AP167" i="1"/>
  <c r="AF167" i="1"/>
  <c r="AB167" i="1"/>
  <c r="AA167" i="1"/>
  <c r="X167" i="1"/>
  <c r="W167" i="1"/>
  <c r="V167" i="1"/>
  <c r="U167" i="1"/>
  <c r="T167" i="1"/>
  <c r="S167" i="1"/>
  <c r="R167" i="1"/>
  <c r="Q167" i="1"/>
  <c r="BE166" i="1"/>
  <c r="AG166" i="1"/>
  <c r="BD166" i="1"/>
  <c r="AD166" i="1"/>
  <c r="AI166" i="1"/>
  <c r="BC166" i="1"/>
  <c r="BB166" i="1"/>
  <c r="AM166" i="1"/>
  <c r="AE166" i="1"/>
  <c r="AH166" i="1"/>
  <c r="AJ166" i="1"/>
  <c r="AL166" i="1"/>
  <c r="AW166" i="1"/>
  <c r="AK166" i="1"/>
  <c r="AV166" i="1"/>
  <c r="AN166" i="1"/>
  <c r="AY166" i="1"/>
  <c r="AX166" i="1"/>
  <c r="AS166" i="1"/>
  <c r="AU166" i="1"/>
  <c r="AT166" i="1"/>
  <c r="AR166" i="1"/>
  <c r="AQ166" i="1"/>
  <c r="AP166" i="1"/>
  <c r="AF166" i="1"/>
  <c r="AB166" i="1"/>
  <c r="AA166" i="1"/>
  <c r="X166" i="1"/>
  <c r="W166" i="1"/>
  <c r="V166" i="1"/>
  <c r="U166" i="1"/>
  <c r="T166" i="1"/>
  <c r="S166" i="1"/>
  <c r="R166" i="1"/>
  <c r="Q166" i="1"/>
  <c r="BE165" i="1"/>
  <c r="AG165" i="1"/>
  <c r="BD165" i="1"/>
  <c r="AD165" i="1"/>
  <c r="AI165" i="1"/>
  <c r="BC165" i="1"/>
  <c r="BB165" i="1"/>
  <c r="AM165" i="1"/>
  <c r="AE165" i="1"/>
  <c r="AH165" i="1"/>
  <c r="AJ165" i="1"/>
  <c r="AL165" i="1"/>
  <c r="AW165" i="1"/>
  <c r="AK165" i="1"/>
  <c r="AV165" i="1"/>
  <c r="AN165" i="1"/>
  <c r="AY165" i="1"/>
  <c r="AX165" i="1"/>
  <c r="AS165" i="1"/>
  <c r="AU165" i="1"/>
  <c r="AT165" i="1"/>
  <c r="AR165" i="1"/>
  <c r="AQ165" i="1"/>
  <c r="AP165" i="1"/>
  <c r="AF165" i="1"/>
  <c r="AB165" i="1"/>
  <c r="AA165" i="1"/>
  <c r="X165" i="1"/>
  <c r="W165" i="1"/>
  <c r="V165" i="1"/>
  <c r="U165" i="1"/>
  <c r="T165" i="1"/>
  <c r="S165" i="1"/>
  <c r="R165" i="1"/>
  <c r="Q165" i="1"/>
  <c r="BE164" i="1"/>
  <c r="AG164" i="1"/>
  <c r="BD164" i="1"/>
  <c r="AD164" i="1"/>
  <c r="AI164" i="1"/>
  <c r="BC164" i="1"/>
  <c r="BB164" i="1"/>
  <c r="AM164" i="1"/>
  <c r="AE164" i="1"/>
  <c r="AH164" i="1"/>
  <c r="AJ164" i="1"/>
  <c r="AL164" i="1"/>
  <c r="AW164" i="1"/>
  <c r="AK164" i="1"/>
  <c r="AV164" i="1"/>
  <c r="AN164" i="1"/>
  <c r="AY164" i="1"/>
  <c r="AX164" i="1"/>
  <c r="AS164" i="1"/>
  <c r="AU164" i="1"/>
  <c r="AT164" i="1"/>
  <c r="AR164" i="1"/>
  <c r="AQ164" i="1"/>
  <c r="AP164" i="1"/>
  <c r="AF164" i="1"/>
  <c r="AB164" i="1"/>
  <c r="AA164" i="1"/>
  <c r="X164" i="1"/>
  <c r="W164" i="1"/>
  <c r="V164" i="1"/>
  <c r="U164" i="1"/>
  <c r="T164" i="1"/>
  <c r="S164" i="1"/>
  <c r="R164" i="1"/>
  <c r="Q164" i="1"/>
  <c r="BE163" i="1"/>
  <c r="AG163" i="1"/>
  <c r="BD163" i="1"/>
  <c r="AD163" i="1"/>
  <c r="AI163" i="1"/>
  <c r="BC163" i="1"/>
  <c r="BB163" i="1"/>
  <c r="AM163" i="1"/>
  <c r="AE163" i="1"/>
  <c r="AH163" i="1"/>
  <c r="AJ163" i="1"/>
  <c r="AL163" i="1"/>
  <c r="AW163" i="1"/>
  <c r="AK163" i="1"/>
  <c r="AV163" i="1"/>
  <c r="AN163" i="1"/>
  <c r="AY163" i="1"/>
  <c r="AX163" i="1"/>
  <c r="AS163" i="1"/>
  <c r="AU163" i="1"/>
  <c r="AT163" i="1"/>
  <c r="AR163" i="1"/>
  <c r="AQ163" i="1"/>
  <c r="AP163" i="1"/>
  <c r="AF163" i="1"/>
  <c r="AB163" i="1"/>
  <c r="AA163" i="1"/>
  <c r="X163" i="1"/>
  <c r="W163" i="1"/>
  <c r="V163" i="1"/>
  <c r="U163" i="1"/>
  <c r="T163" i="1"/>
  <c r="S163" i="1"/>
  <c r="R163" i="1"/>
  <c r="Q163" i="1"/>
  <c r="BE162" i="1"/>
  <c r="AG162" i="1"/>
  <c r="BD162" i="1"/>
  <c r="AD162" i="1"/>
  <c r="AI162" i="1"/>
  <c r="BC162" i="1"/>
  <c r="BB162" i="1"/>
  <c r="AM162" i="1"/>
  <c r="AE162" i="1"/>
  <c r="AH162" i="1"/>
  <c r="AJ162" i="1"/>
  <c r="AL162" i="1"/>
  <c r="AW162" i="1"/>
  <c r="AK162" i="1"/>
  <c r="AV162" i="1"/>
  <c r="AN162" i="1"/>
  <c r="AY162" i="1"/>
  <c r="AX162" i="1"/>
  <c r="AS162" i="1"/>
  <c r="AU162" i="1"/>
  <c r="AT162" i="1"/>
  <c r="AR162" i="1"/>
  <c r="AQ162" i="1"/>
  <c r="AP162" i="1"/>
  <c r="AF162" i="1"/>
  <c r="AB162" i="1"/>
  <c r="AA162" i="1"/>
  <c r="X162" i="1"/>
  <c r="W162" i="1"/>
  <c r="V162" i="1"/>
  <c r="U162" i="1"/>
  <c r="T162" i="1"/>
  <c r="S162" i="1"/>
  <c r="R162" i="1"/>
  <c r="Q162" i="1"/>
  <c r="BE161" i="1"/>
  <c r="AG161" i="1"/>
  <c r="BD161" i="1"/>
  <c r="AD161" i="1"/>
  <c r="AI161" i="1"/>
  <c r="BC161" i="1"/>
  <c r="BB161" i="1"/>
  <c r="AM161" i="1"/>
  <c r="AE161" i="1"/>
  <c r="AH161" i="1"/>
  <c r="AJ161" i="1"/>
  <c r="AL161" i="1"/>
  <c r="AW161" i="1"/>
  <c r="AK161" i="1"/>
  <c r="AV161" i="1"/>
  <c r="AN161" i="1"/>
  <c r="AY161" i="1"/>
  <c r="AX161" i="1"/>
  <c r="AS161" i="1"/>
  <c r="AU161" i="1"/>
  <c r="AT161" i="1"/>
  <c r="AR161" i="1"/>
  <c r="AQ161" i="1"/>
  <c r="AP161" i="1"/>
  <c r="AF161" i="1"/>
  <c r="AB161" i="1"/>
  <c r="AA161" i="1"/>
  <c r="X161" i="1"/>
  <c r="W161" i="1"/>
  <c r="V161" i="1"/>
  <c r="U161" i="1"/>
  <c r="T161" i="1"/>
  <c r="S161" i="1"/>
  <c r="R161" i="1"/>
  <c r="Q161" i="1"/>
  <c r="BE160" i="1"/>
  <c r="AG160" i="1"/>
  <c r="BD160" i="1"/>
  <c r="AD160" i="1"/>
  <c r="AI160" i="1"/>
  <c r="BC160" i="1"/>
  <c r="BB160" i="1"/>
  <c r="AM160" i="1"/>
  <c r="AE160" i="1"/>
  <c r="AH160" i="1"/>
  <c r="AJ160" i="1"/>
  <c r="AL160" i="1"/>
  <c r="AW160" i="1"/>
  <c r="AK160" i="1"/>
  <c r="AV160" i="1"/>
  <c r="AN160" i="1"/>
  <c r="AY160" i="1"/>
  <c r="AX160" i="1"/>
  <c r="AS160" i="1"/>
  <c r="AU160" i="1"/>
  <c r="AT160" i="1"/>
  <c r="AR160" i="1"/>
  <c r="AQ160" i="1"/>
  <c r="AP160" i="1"/>
  <c r="AF160" i="1"/>
  <c r="AB160" i="1"/>
  <c r="AA160" i="1"/>
  <c r="X160" i="1"/>
  <c r="W160" i="1"/>
  <c r="V160" i="1"/>
  <c r="U160" i="1"/>
  <c r="T160" i="1"/>
  <c r="S160" i="1"/>
  <c r="R160" i="1"/>
  <c r="Q160" i="1"/>
  <c r="BE159" i="1"/>
  <c r="AG159" i="1"/>
  <c r="BD159" i="1"/>
  <c r="AD159" i="1"/>
  <c r="AI159" i="1"/>
  <c r="BC159" i="1"/>
  <c r="BB159" i="1"/>
  <c r="AM159" i="1"/>
  <c r="AE159" i="1"/>
  <c r="AH159" i="1"/>
  <c r="AJ159" i="1"/>
  <c r="AL159" i="1"/>
  <c r="AW159" i="1"/>
  <c r="AK159" i="1"/>
  <c r="AV159" i="1"/>
  <c r="AN159" i="1"/>
  <c r="AY159" i="1"/>
  <c r="AX159" i="1"/>
  <c r="AS159" i="1"/>
  <c r="AU159" i="1"/>
  <c r="AT159" i="1"/>
  <c r="AR159" i="1"/>
  <c r="AQ159" i="1"/>
  <c r="AP159" i="1"/>
  <c r="AF159" i="1"/>
  <c r="AB159" i="1"/>
  <c r="AA159" i="1"/>
  <c r="X159" i="1"/>
  <c r="W159" i="1"/>
  <c r="V159" i="1"/>
  <c r="U159" i="1"/>
  <c r="T159" i="1"/>
  <c r="S159" i="1"/>
  <c r="R159" i="1"/>
  <c r="Q159" i="1"/>
  <c r="BE158" i="1"/>
  <c r="AG158" i="1"/>
  <c r="BD158" i="1"/>
  <c r="AD158" i="1"/>
  <c r="AI158" i="1"/>
  <c r="BC158" i="1"/>
  <c r="BB158" i="1"/>
  <c r="AM158" i="1"/>
  <c r="AE158" i="1"/>
  <c r="AH158" i="1"/>
  <c r="AJ158" i="1"/>
  <c r="AL158" i="1"/>
  <c r="AW158" i="1"/>
  <c r="AK158" i="1"/>
  <c r="AV158" i="1"/>
  <c r="AN158" i="1"/>
  <c r="AY158" i="1"/>
  <c r="AX158" i="1"/>
  <c r="AS158" i="1"/>
  <c r="AU158" i="1"/>
  <c r="AT158" i="1"/>
  <c r="AR158" i="1"/>
  <c r="AQ158" i="1"/>
  <c r="AP158" i="1"/>
  <c r="AF158" i="1"/>
  <c r="AB158" i="1"/>
  <c r="AA158" i="1"/>
  <c r="X158" i="1"/>
  <c r="W158" i="1"/>
  <c r="V158" i="1"/>
  <c r="U158" i="1"/>
  <c r="T158" i="1"/>
  <c r="S158" i="1"/>
  <c r="R158" i="1"/>
  <c r="Q158" i="1"/>
  <c r="BE157" i="1"/>
  <c r="AG157" i="1"/>
  <c r="BD157" i="1"/>
  <c r="AD157" i="1"/>
  <c r="AI157" i="1"/>
  <c r="BC157" i="1"/>
  <c r="BB157" i="1"/>
  <c r="AM157" i="1"/>
  <c r="AE157" i="1"/>
  <c r="AH157" i="1"/>
  <c r="AJ157" i="1"/>
  <c r="AL157" i="1"/>
  <c r="AW157" i="1"/>
  <c r="AK157" i="1"/>
  <c r="AV157" i="1"/>
  <c r="AN157" i="1"/>
  <c r="AY157" i="1"/>
  <c r="AX157" i="1"/>
  <c r="AS157" i="1"/>
  <c r="AU157" i="1"/>
  <c r="AT157" i="1"/>
  <c r="AR157" i="1"/>
  <c r="AQ157" i="1"/>
  <c r="AP157" i="1"/>
  <c r="AF157" i="1"/>
  <c r="AB157" i="1"/>
  <c r="AA157" i="1"/>
  <c r="X157" i="1"/>
  <c r="W157" i="1"/>
  <c r="V157" i="1"/>
  <c r="U157" i="1"/>
  <c r="T157" i="1"/>
  <c r="S157" i="1"/>
  <c r="R157" i="1"/>
  <c r="Q157" i="1"/>
  <c r="BE156" i="1"/>
  <c r="AG156" i="1"/>
  <c r="BD156" i="1"/>
  <c r="AD156" i="1"/>
  <c r="AI156" i="1"/>
  <c r="BC156" i="1"/>
  <c r="BB156" i="1"/>
  <c r="AM156" i="1"/>
  <c r="AE156" i="1"/>
  <c r="AH156" i="1"/>
  <c r="AJ156" i="1"/>
  <c r="AL156" i="1"/>
  <c r="AW156" i="1"/>
  <c r="AK156" i="1"/>
  <c r="AV156" i="1"/>
  <c r="AN156" i="1"/>
  <c r="AY156" i="1"/>
  <c r="AX156" i="1"/>
  <c r="AS156" i="1"/>
  <c r="AU156" i="1"/>
  <c r="AT156" i="1"/>
  <c r="AR156" i="1"/>
  <c r="AQ156" i="1"/>
  <c r="AP156" i="1"/>
  <c r="AF156" i="1"/>
  <c r="AB156" i="1"/>
  <c r="AA156" i="1"/>
  <c r="X156" i="1"/>
  <c r="W156" i="1"/>
  <c r="V156" i="1"/>
  <c r="U156" i="1"/>
  <c r="T156" i="1"/>
  <c r="S156" i="1"/>
  <c r="R156" i="1"/>
  <c r="Q156" i="1"/>
  <c r="BE155" i="1"/>
  <c r="AG155" i="1"/>
  <c r="BD155" i="1"/>
  <c r="AD155" i="1"/>
  <c r="AI155" i="1"/>
  <c r="BC155" i="1"/>
  <c r="BB155" i="1"/>
  <c r="AM155" i="1"/>
  <c r="AE155" i="1"/>
  <c r="AH155" i="1"/>
  <c r="AJ155" i="1"/>
  <c r="AL155" i="1"/>
  <c r="AW155" i="1"/>
  <c r="AK155" i="1"/>
  <c r="AV155" i="1"/>
  <c r="AN155" i="1"/>
  <c r="AY155" i="1"/>
  <c r="AX155" i="1"/>
  <c r="AS155" i="1"/>
  <c r="AU155" i="1"/>
  <c r="AT155" i="1"/>
  <c r="AR155" i="1"/>
  <c r="AQ155" i="1"/>
  <c r="AP155" i="1"/>
  <c r="AF155" i="1"/>
  <c r="AB155" i="1"/>
  <c r="AA155" i="1"/>
  <c r="X155" i="1"/>
  <c r="W155" i="1"/>
  <c r="V155" i="1"/>
  <c r="U155" i="1"/>
  <c r="T155" i="1"/>
  <c r="S155" i="1"/>
  <c r="R155" i="1"/>
  <c r="Q155" i="1"/>
  <c r="BE154" i="1"/>
  <c r="AG154" i="1"/>
  <c r="BD154" i="1"/>
  <c r="AD154" i="1"/>
  <c r="AI154" i="1"/>
  <c r="BC154" i="1"/>
  <c r="BB154" i="1"/>
  <c r="AM154" i="1"/>
  <c r="AE154" i="1"/>
  <c r="AH154" i="1"/>
  <c r="AJ154" i="1"/>
  <c r="AL154" i="1"/>
  <c r="AW154" i="1"/>
  <c r="AK154" i="1"/>
  <c r="AV154" i="1"/>
  <c r="AN154" i="1"/>
  <c r="AY154" i="1"/>
  <c r="AX154" i="1"/>
  <c r="AS154" i="1"/>
  <c r="AU154" i="1"/>
  <c r="AT154" i="1"/>
  <c r="AR154" i="1"/>
  <c r="AQ154" i="1"/>
  <c r="AP154" i="1"/>
  <c r="AF154" i="1"/>
  <c r="AB154" i="1"/>
  <c r="AA154" i="1"/>
  <c r="X154" i="1"/>
  <c r="W154" i="1"/>
  <c r="V154" i="1"/>
  <c r="U154" i="1"/>
  <c r="T154" i="1"/>
  <c r="S154" i="1"/>
  <c r="R154" i="1"/>
  <c r="Q154" i="1"/>
  <c r="BE153" i="1"/>
  <c r="AG153" i="1"/>
  <c r="BD153" i="1"/>
  <c r="AD153" i="1"/>
  <c r="AI153" i="1"/>
  <c r="BC153" i="1"/>
  <c r="BB153" i="1"/>
  <c r="AM153" i="1"/>
  <c r="AE153" i="1"/>
  <c r="AH153" i="1"/>
  <c r="AJ153" i="1"/>
  <c r="AL153" i="1"/>
  <c r="AW153" i="1"/>
  <c r="AK153" i="1"/>
  <c r="AV153" i="1"/>
  <c r="AN153" i="1"/>
  <c r="AY153" i="1"/>
  <c r="AX153" i="1"/>
  <c r="AS153" i="1"/>
  <c r="AU153" i="1"/>
  <c r="AT153" i="1"/>
  <c r="AR153" i="1"/>
  <c r="AQ153" i="1"/>
  <c r="AP153" i="1"/>
  <c r="AF153" i="1"/>
  <c r="AB153" i="1"/>
  <c r="AA153" i="1"/>
  <c r="X153" i="1"/>
  <c r="W153" i="1"/>
  <c r="V153" i="1"/>
  <c r="U153" i="1"/>
  <c r="T153" i="1"/>
  <c r="S153" i="1"/>
  <c r="R153" i="1"/>
  <c r="Q153" i="1"/>
  <c r="BE152" i="1"/>
  <c r="AG152" i="1"/>
  <c r="BD152" i="1"/>
  <c r="AD152" i="1"/>
  <c r="AI152" i="1"/>
  <c r="BC152" i="1"/>
  <c r="BB152" i="1"/>
  <c r="AM152" i="1"/>
  <c r="AE152" i="1"/>
  <c r="AH152" i="1"/>
  <c r="AJ152" i="1"/>
  <c r="AL152" i="1"/>
  <c r="AW152" i="1"/>
  <c r="AK152" i="1"/>
  <c r="AV152" i="1"/>
  <c r="AN152" i="1"/>
  <c r="AY152" i="1"/>
  <c r="AX152" i="1"/>
  <c r="AS152" i="1"/>
  <c r="AU152" i="1"/>
  <c r="AT152" i="1"/>
  <c r="AR152" i="1"/>
  <c r="AQ152" i="1"/>
  <c r="AP152" i="1"/>
  <c r="AF152" i="1"/>
  <c r="AB152" i="1"/>
  <c r="AA152" i="1"/>
  <c r="X152" i="1"/>
  <c r="W152" i="1"/>
  <c r="V152" i="1"/>
  <c r="U152" i="1"/>
  <c r="T152" i="1"/>
  <c r="S152" i="1"/>
  <c r="R152" i="1"/>
  <c r="Q152" i="1"/>
  <c r="BE151" i="1"/>
  <c r="AG151" i="1"/>
  <c r="BD151" i="1"/>
  <c r="AD151" i="1"/>
  <c r="AI151" i="1"/>
  <c r="BC151" i="1"/>
  <c r="BB151" i="1"/>
  <c r="AM151" i="1"/>
  <c r="AE151" i="1"/>
  <c r="AH151" i="1"/>
  <c r="AJ151" i="1"/>
  <c r="AL151" i="1"/>
  <c r="AW151" i="1"/>
  <c r="AK151" i="1"/>
  <c r="AV151" i="1"/>
  <c r="AN151" i="1"/>
  <c r="AY151" i="1"/>
  <c r="AX151" i="1"/>
  <c r="AS151" i="1"/>
  <c r="AU151" i="1"/>
  <c r="AT151" i="1"/>
  <c r="AR151" i="1"/>
  <c r="AQ151" i="1"/>
  <c r="AP151" i="1"/>
  <c r="AF151" i="1"/>
  <c r="AB151" i="1"/>
  <c r="AA151" i="1"/>
  <c r="X151" i="1"/>
  <c r="W151" i="1"/>
  <c r="V151" i="1"/>
  <c r="U151" i="1"/>
  <c r="T151" i="1"/>
  <c r="S151" i="1"/>
  <c r="R151" i="1"/>
  <c r="Q151" i="1"/>
  <c r="BE150" i="1"/>
  <c r="AG150" i="1"/>
  <c r="BD150" i="1"/>
  <c r="AD150" i="1"/>
  <c r="AI150" i="1"/>
  <c r="BC150" i="1"/>
  <c r="BB150" i="1"/>
  <c r="AM150" i="1"/>
  <c r="AE150" i="1"/>
  <c r="AH150" i="1"/>
  <c r="AJ150" i="1"/>
  <c r="AL150" i="1"/>
  <c r="AW150" i="1"/>
  <c r="AK150" i="1"/>
  <c r="AV150" i="1"/>
  <c r="AN150" i="1"/>
  <c r="AY150" i="1"/>
  <c r="AX150" i="1"/>
  <c r="AS150" i="1"/>
  <c r="AU150" i="1"/>
  <c r="AT150" i="1"/>
  <c r="AR150" i="1"/>
  <c r="AQ150" i="1"/>
  <c r="AP150" i="1"/>
  <c r="AF150" i="1"/>
  <c r="AB150" i="1"/>
  <c r="AA150" i="1"/>
  <c r="X150" i="1"/>
  <c r="W150" i="1"/>
  <c r="V150" i="1"/>
  <c r="U150" i="1"/>
  <c r="T150" i="1"/>
  <c r="S150" i="1"/>
  <c r="R150" i="1"/>
  <c r="Q150" i="1"/>
  <c r="BE149" i="1"/>
  <c r="AG149" i="1"/>
  <c r="BD149" i="1"/>
  <c r="AD149" i="1"/>
  <c r="AI149" i="1"/>
  <c r="BC149" i="1"/>
  <c r="BB149" i="1"/>
  <c r="AM149" i="1"/>
  <c r="AE149" i="1"/>
  <c r="AH149" i="1"/>
  <c r="AJ149" i="1"/>
  <c r="AL149" i="1"/>
  <c r="AW149" i="1"/>
  <c r="AK149" i="1"/>
  <c r="AV149" i="1"/>
  <c r="AN149" i="1"/>
  <c r="AY149" i="1"/>
  <c r="AX149" i="1"/>
  <c r="AS149" i="1"/>
  <c r="AU149" i="1"/>
  <c r="AT149" i="1"/>
  <c r="AR149" i="1"/>
  <c r="AQ149" i="1"/>
  <c r="AP149" i="1"/>
  <c r="AF149" i="1"/>
  <c r="AB149" i="1"/>
  <c r="AA149" i="1"/>
  <c r="X149" i="1"/>
  <c r="W149" i="1"/>
  <c r="V149" i="1"/>
  <c r="U149" i="1"/>
  <c r="T149" i="1"/>
  <c r="S149" i="1"/>
  <c r="R149" i="1"/>
  <c r="Q149" i="1"/>
  <c r="BE148" i="1"/>
  <c r="AG148" i="1"/>
  <c r="BD148" i="1"/>
  <c r="AD148" i="1"/>
  <c r="AI148" i="1"/>
  <c r="BC148" i="1"/>
  <c r="BB148" i="1"/>
  <c r="AM148" i="1"/>
  <c r="AE148" i="1"/>
  <c r="AH148" i="1"/>
  <c r="AJ148" i="1"/>
  <c r="AL148" i="1"/>
  <c r="AW148" i="1"/>
  <c r="AK148" i="1"/>
  <c r="AV148" i="1"/>
  <c r="AN148" i="1"/>
  <c r="AY148" i="1"/>
  <c r="AX148" i="1"/>
  <c r="AS148" i="1"/>
  <c r="AU148" i="1"/>
  <c r="AT148" i="1"/>
  <c r="AR148" i="1"/>
  <c r="AQ148" i="1"/>
  <c r="AP148" i="1"/>
  <c r="AF148" i="1"/>
  <c r="AB148" i="1"/>
  <c r="AA148" i="1"/>
  <c r="X148" i="1"/>
  <c r="W148" i="1"/>
  <c r="V148" i="1"/>
  <c r="U148" i="1"/>
  <c r="T148" i="1"/>
  <c r="S148" i="1"/>
  <c r="R148" i="1"/>
  <c r="Q148" i="1"/>
  <c r="BE147" i="1"/>
  <c r="AG147" i="1"/>
  <c r="BD147" i="1"/>
  <c r="AD147" i="1"/>
  <c r="AI147" i="1"/>
  <c r="BC147" i="1"/>
  <c r="BB147" i="1"/>
  <c r="AM147" i="1"/>
  <c r="AE147" i="1"/>
  <c r="AH147" i="1"/>
  <c r="AJ147" i="1"/>
  <c r="AL147" i="1"/>
  <c r="AW147" i="1"/>
  <c r="AK147" i="1"/>
  <c r="AV147" i="1"/>
  <c r="AN147" i="1"/>
  <c r="AY147" i="1"/>
  <c r="AX147" i="1"/>
  <c r="AS147" i="1"/>
  <c r="AU147" i="1"/>
  <c r="AT147" i="1"/>
  <c r="AR147" i="1"/>
  <c r="AQ147" i="1"/>
  <c r="AP147" i="1"/>
  <c r="AF147" i="1"/>
  <c r="AB147" i="1"/>
  <c r="AA147" i="1"/>
  <c r="X147" i="1"/>
  <c r="W147" i="1"/>
  <c r="V147" i="1"/>
  <c r="U147" i="1"/>
  <c r="T147" i="1"/>
  <c r="S147" i="1"/>
  <c r="R147" i="1"/>
  <c r="Q147" i="1"/>
  <c r="BE146" i="1"/>
  <c r="AG146" i="1"/>
  <c r="BD146" i="1"/>
  <c r="AD146" i="1"/>
  <c r="AI146" i="1"/>
  <c r="BC146" i="1"/>
  <c r="BB146" i="1"/>
  <c r="AM146" i="1"/>
  <c r="AE146" i="1"/>
  <c r="AH146" i="1"/>
  <c r="AJ146" i="1"/>
  <c r="AL146" i="1"/>
  <c r="AW146" i="1"/>
  <c r="AK146" i="1"/>
  <c r="AV146" i="1"/>
  <c r="AN146" i="1"/>
  <c r="AY146" i="1"/>
  <c r="AX146" i="1"/>
  <c r="AS146" i="1"/>
  <c r="AU146" i="1"/>
  <c r="AT146" i="1"/>
  <c r="AR146" i="1"/>
  <c r="AQ146" i="1"/>
  <c r="AP146" i="1"/>
  <c r="AF146" i="1"/>
  <c r="AB146" i="1"/>
  <c r="AA146" i="1"/>
  <c r="X146" i="1"/>
  <c r="W146" i="1"/>
  <c r="V146" i="1"/>
  <c r="U146" i="1"/>
  <c r="T146" i="1"/>
  <c r="S146" i="1"/>
  <c r="R146" i="1"/>
  <c r="Q146" i="1"/>
  <c r="BE145" i="1"/>
  <c r="AG145" i="1"/>
  <c r="BD145" i="1"/>
  <c r="AD145" i="1"/>
  <c r="AI145" i="1"/>
  <c r="BC145" i="1"/>
  <c r="BB145" i="1"/>
  <c r="AM145" i="1"/>
  <c r="AE145" i="1"/>
  <c r="AH145" i="1"/>
  <c r="AJ145" i="1"/>
  <c r="AL145" i="1"/>
  <c r="AW145" i="1"/>
  <c r="AK145" i="1"/>
  <c r="AV145" i="1"/>
  <c r="AN145" i="1"/>
  <c r="AY145" i="1"/>
  <c r="AX145" i="1"/>
  <c r="AS145" i="1"/>
  <c r="AU145" i="1"/>
  <c r="AT145" i="1"/>
  <c r="AR145" i="1"/>
  <c r="AQ145" i="1"/>
  <c r="AP145" i="1"/>
  <c r="AF145" i="1"/>
  <c r="AB145" i="1"/>
  <c r="AA145" i="1"/>
  <c r="X145" i="1"/>
  <c r="W145" i="1"/>
  <c r="V145" i="1"/>
  <c r="U145" i="1"/>
  <c r="T145" i="1"/>
  <c r="S145" i="1"/>
  <c r="R145" i="1"/>
  <c r="Q145" i="1"/>
  <c r="BE144" i="1"/>
  <c r="AG144" i="1"/>
  <c r="BD144" i="1"/>
  <c r="AD144" i="1"/>
  <c r="AI144" i="1"/>
  <c r="BC144" i="1"/>
  <c r="BB144" i="1"/>
  <c r="AM144" i="1"/>
  <c r="AE144" i="1"/>
  <c r="AH144" i="1"/>
  <c r="AJ144" i="1"/>
  <c r="AL144" i="1"/>
  <c r="AW144" i="1"/>
  <c r="AK144" i="1"/>
  <c r="AV144" i="1"/>
  <c r="AN144" i="1"/>
  <c r="AY144" i="1"/>
  <c r="AX144" i="1"/>
  <c r="AS144" i="1"/>
  <c r="AU144" i="1"/>
  <c r="AT144" i="1"/>
  <c r="AR144" i="1"/>
  <c r="AQ144" i="1"/>
  <c r="AP144" i="1"/>
  <c r="AF144" i="1"/>
  <c r="AB144" i="1"/>
  <c r="AA144" i="1"/>
  <c r="X144" i="1"/>
  <c r="W144" i="1"/>
  <c r="V144" i="1"/>
  <c r="U144" i="1"/>
  <c r="T144" i="1"/>
  <c r="S144" i="1"/>
  <c r="R144" i="1"/>
  <c r="Q144" i="1"/>
  <c r="BE143" i="1"/>
  <c r="AG143" i="1"/>
  <c r="BD143" i="1"/>
  <c r="AD143" i="1"/>
  <c r="AI143" i="1"/>
  <c r="BC143" i="1"/>
  <c r="BB143" i="1"/>
  <c r="AM143" i="1"/>
  <c r="AE143" i="1"/>
  <c r="AH143" i="1"/>
  <c r="AJ143" i="1"/>
  <c r="AL143" i="1"/>
  <c r="AW143" i="1"/>
  <c r="AK143" i="1"/>
  <c r="AV143" i="1"/>
  <c r="AN143" i="1"/>
  <c r="AY143" i="1"/>
  <c r="AX143" i="1"/>
  <c r="AS143" i="1"/>
  <c r="AU143" i="1"/>
  <c r="AT143" i="1"/>
  <c r="AR143" i="1"/>
  <c r="AQ143" i="1"/>
  <c r="AP143" i="1"/>
  <c r="AF143" i="1"/>
  <c r="AB143" i="1"/>
  <c r="AA143" i="1"/>
  <c r="X143" i="1"/>
  <c r="W143" i="1"/>
  <c r="V143" i="1"/>
  <c r="U143" i="1"/>
  <c r="T143" i="1"/>
  <c r="S143" i="1"/>
  <c r="R143" i="1"/>
  <c r="Q143" i="1"/>
  <c r="BE142" i="1"/>
  <c r="AG142" i="1"/>
  <c r="BD142" i="1"/>
  <c r="AD142" i="1"/>
  <c r="AI142" i="1"/>
  <c r="BC142" i="1"/>
  <c r="BB142" i="1"/>
  <c r="AM142" i="1"/>
  <c r="AE142" i="1"/>
  <c r="AH142" i="1"/>
  <c r="AJ142" i="1"/>
  <c r="AL142" i="1"/>
  <c r="AW142" i="1"/>
  <c r="AK142" i="1"/>
  <c r="AV142" i="1"/>
  <c r="AN142" i="1"/>
  <c r="AY142" i="1"/>
  <c r="AX142" i="1"/>
  <c r="AS142" i="1"/>
  <c r="AU142" i="1"/>
  <c r="AT142" i="1"/>
  <c r="AR142" i="1"/>
  <c r="AQ142" i="1"/>
  <c r="AP142" i="1"/>
  <c r="AF142" i="1"/>
  <c r="AB142" i="1"/>
  <c r="AA142" i="1"/>
  <c r="X142" i="1"/>
  <c r="W142" i="1"/>
  <c r="V142" i="1"/>
  <c r="U142" i="1"/>
  <c r="T142" i="1"/>
  <c r="S142" i="1"/>
  <c r="R142" i="1"/>
  <c r="Q142" i="1"/>
  <c r="BE141" i="1"/>
  <c r="AG141" i="1"/>
  <c r="BD141" i="1"/>
  <c r="AD141" i="1"/>
  <c r="AI141" i="1"/>
  <c r="BC141" i="1"/>
  <c r="BB141" i="1"/>
  <c r="AM141" i="1"/>
  <c r="AE141" i="1"/>
  <c r="AH141" i="1"/>
  <c r="AJ141" i="1"/>
  <c r="AL141" i="1"/>
  <c r="AW141" i="1"/>
  <c r="AK141" i="1"/>
  <c r="AV141" i="1"/>
  <c r="AN141" i="1"/>
  <c r="AY141" i="1"/>
  <c r="AX141" i="1"/>
  <c r="AS141" i="1"/>
  <c r="AU141" i="1"/>
  <c r="AT141" i="1"/>
  <c r="AR141" i="1"/>
  <c r="AQ141" i="1"/>
  <c r="AP141" i="1"/>
  <c r="AF141" i="1"/>
  <c r="AB141" i="1"/>
  <c r="AA141" i="1"/>
  <c r="X141" i="1"/>
  <c r="W141" i="1"/>
  <c r="V141" i="1"/>
  <c r="U141" i="1"/>
  <c r="T141" i="1"/>
  <c r="S141" i="1"/>
  <c r="R141" i="1"/>
  <c r="Q141" i="1"/>
  <c r="BE140" i="1"/>
  <c r="AG140" i="1"/>
  <c r="BD140" i="1"/>
  <c r="AD140" i="1"/>
  <c r="AI140" i="1"/>
  <c r="BC140" i="1"/>
  <c r="BB140" i="1"/>
  <c r="AM140" i="1"/>
  <c r="AE140" i="1"/>
  <c r="AH140" i="1"/>
  <c r="AJ140" i="1"/>
  <c r="AL140" i="1"/>
  <c r="AW140" i="1"/>
  <c r="AK140" i="1"/>
  <c r="AV140" i="1"/>
  <c r="AN140" i="1"/>
  <c r="AY140" i="1"/>
  <c r="AX140" i="1"/>
  <c r="AS140" i="1"/>
  <c r="AU140" i="1"/>
  <c r="AT140" i="1"/>
  <c r="AR140" i="1"/>
  <c r="AQ140" i="1"/>
  <c r="AP140" i="1"/>
  <c r="AF140" i="1"/>
  <c r="AB140" i="1"/>
  <c r="AA140" i="1"/>
  <c r="X140" i="1"/>
  <c r="W140" i="1"/>
  <c r="V140" i="1"/>
  <c r="U140" i="1"/>
  <c r="T140" i="1"/>
  <c r="S140" i="1"/>
  <c r="R140" i="1"/>
  <c r="Q140" i="1"/>
  <c r="BE139" i="1"/>
  <c r="AG139" i="1"/>
  <c r="BD139" i="1"/>
  <c r="AD139" i="1"/>
  <c r="AI139" i="1"/>
  <c r="BC139" i="1"/>
  <c r="BB139" i="1"/>
  <c r="AM139" i="1"/>
  <c r="AE139" i="1"/>
  <c r="AH139" i="1"/>
  <c r="AJ139" i="1"/>
  <c r="AL139" i="1"/>
  <c r="AW139" i="1"/>
  <c r="AK139" i="1"/>
  <c r="AV139" i="1"/>
  <c r="AN139" i="1"/>
  <c r="AY139" i="1"/>
  <c r="AX139" i="1"/>
  <c r="AS139" i="1"/>
  <c r="AU139" i="1"/>
  <c r="AT139" i="1"/>
  <c r="AR139" i="1"/>
  <c r="AQ139" i="1"/>
  <c r="AP139" i="1"/>
  <c r="AF139" i="1"/>
  <c r="AB139" i="1"/>
  <c r="AA139" i="1"/>
  <c r="X139" i="1"/>
  <c r="W139" i="1"/>
  <c r="V139" i="1"/>
  <c r="U139" i="1"/>
  <c r="T139" i="1"/>
  <c r="S139" i="1"/>
  <c r="R139" i="1"/>
  <c r="Q139" i="1"/>
  <c r="BE138" i="1"/>
  <c r="AG138" i="1"/>
  <c r="BD138" i="1"/>
  <c r="AD138" i="1"/>
  <c r="AI138" i="1"/>
  <c r="BC138" i="1"/>
  <c r="BB138" i="1"/>
  <c r="AM138" i="1"/>
  <c r="AE138" i="1"/>
  <c r="AH138" i="1"/>
  <c r="AJ138" i="1"/>
  <c r="AL138" i="1"/>
  <c r="AW138" i="1"/>
  <c r="AK138" i="1"/>
  <c r="AV138" i="1"/>
  <c r="AN138" i="1"/>
  <c r="AY138" i="1"/>
  <c r="AX138" i="1"/>
  <c r="AS138" i="1"/>
  <c r="AU138" i="1"/>
  <c r="AT138" i="1"/>
  <c r="AR138" i="1"/>
  <c r="AQ138" i="1"/>
  <c r="AP138" i="1"/>
  <c r="AF138" i="1"/>
  <c r="AB138" i="1"/>
  <c r="AA138" i="1"/>
  <c r="X138" i="1"/>
  <c r="W138" i="1"/>
  <c r="V138" i="1"/>
  <c r="U138" i="1"/>
  <c r="T138" i="1"/>
  <c r="S138" i="1"/>
  <c r="R138" i="1"/>
  <c r="Q138" i="1"/>
  <c r="BE137" i="1"/>
  <c r="AG137" i="1"/>
  <c r="BD137" i="1"/>
  <c r="AD137" i="1"/>
  <c r="AI137" i="1"/>
  <c r="BC137" i="1"/>
  <c r="BB137" i="1"/>
  <c r="AM137" i="1"/>
  <c r="AE137" i="1"/>
  <c r="AH137" i="1"/>
  <c r="AJ137" i="1"/>
  <c r="AL137" i="1"/>
  <c r="AW137" i="1"/>
  <c r="AK137" i="1"/>
  <c r="AV137" i="1"/>
  <c r="AN137" i="1"/>
  <c r="AY137" i="1"/>
  <c r="AX137" i="1"/>
  <c r="AS137" i="1"/>
  <c r="AU137" i="1"/>
  <c r="AT137" i="1"/>
  <c r="AR137" i="1"/>
  <c r="AQ137" i="1"/>
  <c r="AP137" i="1"/>
  <c r="AF137" i="1"/>
  <c r="AB137" i="1"/>
  <c r="AA137" i="1"/>
  <c r="X137" i="1"/>
  <c r="W137" i="1"/>
  <c r="V137" i="1"/>
  <c r="U137" i="1"/>
  <c r="T137" i="1"/>
  <c r="S137" i="1"/>
  <c r="R137" i="1"/>
  <c r="Q137" i="1"/>
  <c r="BE136" i="1"/>
  <c r="AG136" i="1"/>
  <c r="BD136" i="1"/>
  <c r="AD136" i="1"/>
  <c r="AI136" i="1"/>
  <c r="BC136" i="1"/>
  <c r="BB136" i="1"/>
  <c r="AM136" i="1"/>
  <c r="AE136" i="1"/>
  <c r="AH136" i="1"/>
  <c r="AJ136" i="1"/>
  <c r="AL136" i="1"/>
  <c r="AW136" i="1"/>
  <c r="AK136" i="1"/>
  <c r="AV136" i="1"/>
  <c r="AN136" i="1"/>
  <c r="AY136" i="1"/>
  <c r="AX136" i="1"/>
  <c r="AS136" i="1"/>
  <c r="AU136" i="1"/>
  <c r="AT136" i="1"/>
  <c r="AR136" i="1"/>
  <c r="AQ136" i="1"/>
  <c r="AP136" i="1"/>
  <c r="AF136" i="1"/>
  <c r="AB136" i="1"/>
  <c r="AA136" i="1"/>
  <c r="X136" i="1"/>
  <c r="W136" i="1"/>
  <c r="V136" i="1"/>
  <c r="U136" i="1"/>
  <c r="T136" i="1"/>
  <c r="S136" i="1"/>
  <c r="R136" i="1"/>
  <c r="Q136" i="1"/>
  <c r="BE135" i="1"/>
  <c r="AG135" i="1"/>
  <c r="BD135" i="1"/>
  <c r="AD135" i="1"/>
  <c r="AI135" i="1"/>
  <c r="BC135" i="1"/>
  <c r="BB135" i="1"/>
  <c r="AM135" i="1"/>
  <c r="AE135" i="1"/>
  <c r="AH135" i="1"/>
  <c r="AJ135" i="1"/>
  <c r="AL135" i="1"/>
  <c r="AW135" i="1"/>
  <c r="AK135" i="1"/>
  <c r="AV135" i="1"/>
  <c r="AN135" i="1"/>
  <c r="AY135" i="1"/>
  <c r="AX135" i="1"/>
  <c r="AS135" i="1"/>
  <c r="AU135" i="1"/>
  <c r="AT135" i="1"/>
  <c r="AR135" i="1"/>
  <c r="AQ135" i="1"/>
  <c r="AP135" i="1"/>
  <c r="AF135" i="1"/>
  <c r="AB135" i="1"/>
  <c r="AA135" i="1"/>
  <c r="X135" i="1"/>
  <c r="W135" i="1"/>
  <c r="V135" i="1"/>
  <c r="U135" i="1"/>
  <c r="T135" i="1"/>
  <c r="S135" i="1"/>
  <c r="R135" i="1"/>
  <c r="Q135" i="1"/>
  <c r="BE134" i="1"/>
  <c r="AG134" i="1"/>
  <c r="BD134" i="1"/>
  <c r="AD134" i="1"/>
  <c r="AI134" i="1"/>
  <c r="BC134" i="1"/>
  <c r="BB134" i="1"/>
  <c r="AM134" i="1"/>
  <c r="AE134" i="1"/>
  <c r="AH134" i="1"/>
  <c r="AJ134" i="1"/>
  <c r="AL134" i="1"/>
  <c r="AW134" i="1"/>
  <c r="AK134" i="1"/>
  <c r="AV134" i="1"/>
  <c r="AN134" i="1"/>
  <c r="AY134" i="1"/>
  <c r="AX134" i="1"/>
  <c r="AS134" i="1"/>
  <c r="AU134" i="1"/>
  <c r="AT134" i="1"/>
  <c r="AR134" i="1"/>
  <c r="AQ134" i="1"/>
  <c r="AP134" i="1"/>
  <c r="AF134" i="1"/>
  <c r="AB134" i="1"/>
  <c r="AA134" i="1"/>
  <c r="X134" i="1"/>
  <c r="W134" i="1"/>
  <c r="V134" i="1"/>
  <c r="U134" i="1"/>
  <c r="T134" i="1"/>
  <c r="S134" i="1"/>
  <c r="R134" i="1"/>
  <c r="Q134" i="1"/>
  <c r="BE133" i="1"/>
  <c r="AG133" i="1"/>
  <c r="BD133" i="1"/>
  <c r="AD133" i="1"/>
  <c r="AI133" i="1"/>
  <c r="BC133" i="1"/>
  <c r="BB133" i="1"/>
  <c r="AM133" i="1"/>
  <c r="AE133" i="1"/>
  <c r="AH133" i="1"/>
  <c r="AJ133" i="1"/>
  <c r="AL133" i="1"/>
  <c r="AW133" i="1"/>
  <c r="AK133" i="1"/>
  <c r="AV133" i="1"/>
  <c r="AN133" i="1"/>
  <c r="AY133" i="1"/>
  <c r="AX133" i="1"/>
  <c r="AS133" i="1"/>
  <c r="AU133" i="1"/>
  <c r="AT133" i="1"/>
  <c r="AR133" i="1"/>
  <c r="AQ133" i="1"/>
  <c r="AP133" i="1"/>
  <c r="AF133" i="1"/>
  <c r="AB133" i="1"/>
  <c r="AA133" i="1"/>
  <c r="X133" i="1"/>
  <c r="W133" i="1"/>
  <c r="V133" i="1"/>
  <c r="U133" i="1"/>
  <c r="T133" i="1"/>
  <c r="S133" i="1"/>
  <c r="R133" i="1"/>
  <c r="Q133" i="1"/>
  <c r="BE132" i="1"/>
  <c r="AG132" i="1"/>
  <c r="BD132" i="1"/>
  <c r="AD132" i="1"/>
  <c r="AI132" i="1"/>
  <c r="BC132" i="1"/>
  <c r="BB132" i="1"/>
  <c r="AM132" i="1"/>
  <c r="AE132" i="1"/>
  <c r="AH132" i="1"/>
  <c r="AJ132" i="1"/>
  <c r="AL132" i="1"/>
  <c r="AW132" i="1"/>
  <c r="AK132" i="1"/>
  <c r="AV132" i="1"/>
  <c r="AN132" i="1"/>
  <c r="AY132" i="1"/>
  <c r="AX132" i="1"/>
  <c r="AS132" i="1"/>
  <c r="AU132" i="1"/>
  <c r="AT132" i="1"/>
  <c r="AR132" i="1"/>
  <c r="AQ132" i="1"/>
  <c r="AP132" i="1"/>
  <c r="AF132" i="1"/>
  <c r="AB132" i="1"/>
  <c r="AA132" i="1"/>
  <c r="X132" i="1"/>
  <c r="W132" i="1"/>
  <c r="V132" i="1"/>
  <c r="U132" i="1"/>
  <c r="T132" i="1"/>
  <c r="S132" i="1"/>
  <c r="R132" i="1"/>
  <c r="Q132" i="1"/>
  <c r="BE131" i="1"/>
  <c r="AG131" i="1"/>
  <c r="BD131" i="1"/>
  <c r="AD131" i="1"/>
  <c r="AI131" i="1"/>
  <c r="BC131" i="1"/>
  <c r="BB131" i="1"/>
  <c r="AM131" i="1"/>
  <c r="AE131" i="1"/>
  <c r="AH131" i="1"/>
  <c r="AJ131" i="1"/>
  <c r="AL131" i="1"/>
  <c r="AW131" i="1"/>
  <c r="AK131" i="1"/>
  <c r="AV131" i="1"/>
  <c r="AN131" i="1"/>
  <c r="AY131" i="1"/>
  <c r="AX131" i="1"/>
  <c r="AS131" i="1"/>
  <c r="AU131" i="1"/>
  <c r="AT131" i="1"/>
  <c r="AR131" i="1"/>
  <c r="AQ131" i="1"/>
  <c r="AP131" i="1"/>
  <c r="AF131" i="1"/>
  <c r="AB131" i="1"/>
  <c r="AA131" i="1"/>
  <c r="X131" i="1"/>
  <c r="W131" i="1"/>
  <c r="V131" i="1"/>
  <c r="U131" i="1"/>
  <c r="T131" i="1"/>
  <c r="S131" i="1"/>
  <c r="R131" i="1"/>
  <c r="Q131" i="1"/>
  <c r="BE130" i="1"/>
  <c r="AG130" i="1"/>
  <c r="BD130" i="1"/>
  <c r="AD130" i="1"/>
  <c r="AI130" i="1"/>
  <c r="BC130" i="1"/>
  <c r="BB130" i="1"/>
  <c r="AM130" i="1"/>
  <c r="AE130" i="1"/>
  <c r="AH130" i="1"/>
  <c r="AJ130" i="1"/>
  <c r="AL130" i="1"/>
  <c r="AW130" i="1"/>
  <c r="AK130" i="1"/>
  <c r="AV130" i="1"/>
  <c r="AN130" i="1"/>
  <c r="AY130" i="1"/>
  <c r="AX130" i="1"/>
  <c r="AS130" i="1"/>
  <c r="AU130" i="1"/>
  <c r="AT130" i="1"/>
  <c r="AR130" i="1"/>
  <c r="AQ130" i="1"/>
  <c r="AP130" i="1"/>
  <c r="AF130" i="1"/>
  <c r="AB130" i="1"/>
  <c r="AA130" i="1"/>
  <c r="X130" i="1"/>
  <c r="W130" i="1"/>
  <c r="V130" i="1"/>
  <c r="U130" i="1"/>
  <c r="T130" i="1"/>
  <c r="S130" i="1"/>
  <c r="R130" i="1"/>
  <c r="Q130" i="1"/>
  <c r="BE129" i="1"/>
  <c r="AG129" i="1"/>
  <c r="BD129" i="1"/>
  <c r="AD129" i="1"/>
  <c r="AI129" i="1"/>
  <c r="BC129" i="1"/>
  <c r="BB129" i="1"/>
  <c r="AM129" i="1"/>
  <c r="AE129" i="1"/>
  <c r="AH129" i="1"/>
  <c r="AJ129" i="1"/>
  <c r="AL129" i="1"/>
  <c r="AW129" i="1"/>
  <c r="AK129" i="1"/>
  <c r="AV129" i="1"/>
  <c r="AN129" i="1"/>
  <c r="AY129" i="1"/>
  <c r="AX129" i="1"/>
  <c r="AS129" i="1"/>
  <c r="AU129" i="1"/>
  <c r="AT129" i="1"/>
  <c r="AR129" i="1"/>
  <c r="AQ129" i="1"/>
  <c r="AP129" i="1"/>
  <c r="AF129" i="1"/>
  <c r="AB129" i="1"/>
  <c r="AA129" i="1"/>
  <c r="X129" i="1"/>
  <c r="W129" i="1"/>
  <c r="V129" i="1"/>
  <c r="U129" i="1"/>
  <c r="T129" i="1"/>
  <c r="S129" i="1"/>
  <c r="R129" i="1"/>
  <c r="Q129" i="1"/>
  <c r="BE128" i="1"/>
  <c r="AG128" i="1"/>
  <c r="BD128" i="1"/>
  <c r="AD128" i="1"/>
  <c r="AI128" i="1"/>
  <c r="BC128" i="1"/>
  <c r="BB128" i="1"/>
  <c r="AM128" i="1"/>
  <c r="AE128" i="1"/>
  <c r="AH128" i="1"/>
  <c r="AJ128" i="1"/>
  <c r="AL128" i="1"/>
  <c r="AW128" i="1"/>
  <c r="AK128" i="1"/>
  <c r="AV128" i="1"/>
  <c r="AN128" i="1"/>
  <c r="AY128" i="1"/>
  <c r="AX128" i="1"/>
  <c r="AS128" i="1"/>
  <c r="AU128" i="1"/>
  <c r="AT128" i="1"/>
  <c r="AR128" i="1"/>
  <c r="AQ128" i="1"/>
  <c r="AP128" i="1"/>
  <c r="AF128" i="1"/>
  <c r="AB128" i="1"/>
  <c r="AA128" i="1"/>
  <c r="X128" i="1"/>
  <c r="W128" i="1"/>
  <c r="V128" i="1"/>
  <c r="U128" i="1"/>
  <c r="T128" i="1"/>
  <c r="S128" i="1"/>
  <c r="R128" i="1"/>
  <c r="Q128" i="1"/>
  <c r="BE127" i="1"/>
  <c r="AG127" i="1"/>
  <c r="BD127" i="1"/>
  <c r="AD127" i="1"/>
  <c r="AI127" i="1"/>
  <c r="BC127" i="1"/>
  <c r="BB127" i="1"/>
  <c r="AM127" i="1"/>
  <c r="AE127" i="1"/>
  <c r="AH127" i="1"/>
  <c r="AJ127" i="1"/>
  <c r="AL127" i="1"/>
  <c r="AW127" i="1"/>
  <c r="AK127" i="1"/>
  <c r="AV127" i="1"/>
  <c r="AN127" i="1"/>
  <c r="AY127" i="1"/>
  <c r="AX127" i="1"/>
  <c r="AS127" i="1"/>
  <c r="AU127" i="1"/>
  <c r="AT127" i="1"/>
  <c r="AR127" i="1"/>
  <c r="AQ127" i="1"/>
  <c r="AP127" i="1"/>
  <c r="AF127" i="1"/>
  <c r="AB127" i="1"/>
  <c r="AA127" i="1"/>
  <c r="X127" i="1"/>
  <c r="W127" i="1"/>
  <c r="V127" i="1"/>
  <c r="U127" i="1"/>
  <c r="T127" i="1"/>
  <c r="S127" i="1"/>
  <c r="R127" i="1"/>
  <c r="Q127" i="1"/>
  <c r="BE126" i="1"/>
  <c r="AG126" i="1"/>
  <c r="BD126" i="1"/>
  <c r="AD126" i="1"/>
  <c r="AI126" i="1"/>
  <c r="BC126" i="1"/>
  <c r="BB126" i="1"/>
  <c r="AM126" i="1"/>
  <c r="AE126" i="1"/>
  <c r="AH126" i="1"/>
  <c r="AJ126" i="1"/>
  <c r="AL126" i="1"/>
  <c r="AW126" i="1"/>
  <c r="AK126" i="1"/>
  <c r="AV126" i="1"/>
  <c r="AN126" i="1"/>
  <c r="AY126" i="1"/>
  <c r="AX126" i="1"/>
  <c r="AS126" i="1"/>
  <c r="AU126" i="1"/>
  <c r="AT126" i="1"/>
  <c r="AR126" i="1"/>
  <c r="AQ126" i="1"/>
  <c r="AP126" i="1"/>
  <c r="AF126" i="1"/>
  <c r="AB126" i="1"/>
  <c r="AA126" i="1"/>
  <c r="X126" i="1"/>
  <c r="W126" i="1"/>
  <c r="V126" i="1"/>
  <c r="U126" i="1"/>
  <c r="T126" i="1"/>
  <c r="S126" i="1"/>
  <c r="R126" i="1"/>
  <c r="Q126" i="1"/>
  <c r="BE125" i="1"/>
  <c r="AG125" i="1"/>
  <c r="BD125" i="1"/>
  <c r="AD125" i="1"/>
  <c r="AI125" i="1"/>
  <c r="BC125" i="1"/>
  <c r="BB125" i="1"/>
  <c r="AM125" i="1"/>
  <c r="AE125" i="1"/>
  <c r="AH125" i="1"/>
  <c r="AJ125" i="1"/>
  <c r="AL125" i="1"/>
  <c r="AW125" i="1"/>
  <c r="AK125" i="1"/>
  <c r="AV125" i="1"/>
  <c r="AN125" i="1"/>
  <c r="AY125" i="1"/>
  <c r="AX125" i="1"/>
  <c r="AS125" i="1"/>
  <c r="AU125" i="1"/>
  <c r="AT125" i="1"/>
  <c r="AR125" i="1"/>
  <c r="AQ125" i="1"/>
  <c r="AP125" i="1"/>
  <c r="AF125" i="1"/>
  <c r="AB125" i="1"/>
  <c r="AA125" i="1"/>
  <c r="X125" i="1"/>
  <c r="W125" i="1"/>
  <c r="V125" i="1"/>
  <c r="U125" i="1"/>
  <c r="T125" i="1"/>
  <c r="S125" i="1"/>
  <c r="R125" i="1"/>
  <c r="Q125" i="1"/>
  <c r="BE124" i="1"/>
  <c r="AG124" i="1"/>
  <c r="BD124" i="1"/>
  <c r="AD124" i="1"/>
  <c r="AI124" i="1"/>
  <c r="BC124" i="1"/>
  <c r="BB124" i="1"/>
  <c r="AM124" i="1"/>
  <c r="AE124" i="1"/>
  <c r="AH124" i="1"/>
  <c r="AJ124" i="1"/>
  <c r="AL124" i="1"/>
  <c r="AW124" i="1"/>
  <c r="AK124" i="1"/>
  <c r="AV124" i="1"/>
  <c r="AN124" i="1"/>
  <c r="AY124" i="1"/>
  <c r="AX124" i="1"/>
  <c r="AS124" i="1"/>
  <c r="AU124" i="1"/>
  <c r="AT124" i="1"/>
  <c r="AR124" i="1"/>
  <c r="AQ124" i="1"/>
  <c r="AP124" i="1"/>
  <c r="AF124" i="1"/>
  <c r="AB124" i="1"/>
  <c r="AA124" i="1"/>
  <c r="X124" i="1"/>
  <c r="W124" i="1"/>
  <c r="V124" i="1"/>
  <c r="U124" i="1"/>
  <c r="T124" i="1"/>
  <c r="S124" i="1"/>
  <c r="R124" i="1"/>
  <c r="Q124" i="1"/>
  <c r="BE123" i="1"/>
  <c r="AG123" i="1"/>
  <c r="BD123" i="1"/>
  <c r="AD123" i="1"/>
  <c r="AI123" i="1"/>
  <c r="BC123" i="1"/>
  <c r="BB123" i="1"/>
  <c r="AM123" i="1"/>
  <c r="AE123" i="1"/>
  <c r="AH123" i="1"/>
  <c r="AJ123" i="1"/>
  <c r="AL123" i="1"/>
  <c r="AW123" i="1"/>
  <c r="AK123" i="1"/>
  <c r="AV123" i="1"/>
  <c r="AN123" i="1"/>
  <c r="AY123" i="1"/>
  <c r="AX123" i="1"/>
  <c r="AS123" i="1"/>
  <c r="AU123" i="1"/>
  <c r="AT123" i="1"/>
  <c r="AR123" i="1"/>
  <c r="AQ123" i="1"/>
  <c r="AP123" i="1"/>
  <c r="AF123" i="1"/>
  <c r="AB123" i="1"/>
  <c r="AA123" i="1"/>
  <c r="X123" i="1"/>
  <c r="W123" i="1"/>
  <c r="V123" i="1"/>
  <c r="U123" i="1"/>
  <c r="T123" i="1"/>
  <c r="S123" i="1"/>
  <c r="R123" i="1"/>
  <c r="Q123" i="1"/>
  <c r="BE122" i="1"/>
  <c r="AG122" i="1"/>
  <c r="BD122" i="1"/>
  <c r="AD122" i="1"/>
  <c r="AI122" i="1"/>
  <c r="BC122" i="1"/>
  <c r="BB122" i="1"/>
  <c r="AM122" i="1"/>
  <c r="AE122" i="1"/>
  <c r="AH122" i="1"/>
  <c r="AJ122" i="1"/>
  <c r="AL122" i="1"/>
  <c r="AW122" i="1"/>
  <c r="AK122" i="1"/>
  <c r="AV122" i="1"/>
  <c r="AN122" i="1"/>
  <c r="AY122" i="1"/>
  <c r="AX122" i="1"/>
  <c r="AS122" i="1"/>
  <c r="AU122" i="1"/>
  <c r="AT122" i="1"/>
  <c r="AR122" i="1"/>
  <c r="AQ122" i="1"/>
  <c r="AP122" i="1"/>
  <c r="AF122" i="1"/>
  <c r="AB122" i="1"/>
  <c r="AA122" i="1"/>
  <c r="X122" i="1"/>
  <c r="W122" i="1"/>
  <c r="V122" i="1"/>
  <c r="U122" i="1"/>
  <c r="T122" i="1"/>
  <c r="S122" i="1"/>
  <c r="R122" i="1"/>
  <c r="Q122" i="1"/>
  <c r="BE121" i="1"/>
  <c r="AG121" i="1"/>
  <c r="BD121" i="1"/>
  <c r="AD121" i="1"/>
  <c r="AI121" i="1"/>
  <c r="BC121" i="1"/>
  <c r="BB121" i="1"/>
  <c r="AM121" i="1"/>
  <c r="AE121" i="1"/>
  <c r="AH121" i="1"/>
  <c r="AJ121" i="1"/>
  <c r="AL121" i="1"/>
  <c r="AW121" i="1"/>
  <c r="AK121" i="1"/>
  <c r="AV121" i="1"/>
  <c r="AN121" i="1"/>
  <c r="AY121" i="1"/>
  <c r="AX121" i="1"/>
  <c r="AS121" i="1"/>
  <c r="AU121" i="1"/>
  <c r="AT121" i="1"/>
  <c r="AR121" i="1"/>
  <c r="AQ121" i="1"/>
  <c r="AP121" i="1"/>
  <c r="AF121" i="1"/>
  <c r="AB121" i="1"/>
  <c r="AA121" i="1"/>
  <c r="X121" i="1"/>
  <c r="W121" i="1"/>
  <c r="V121" i="1"/>
  <c r="U121" i="1"/>
  <c r="T121" i="1"/>
  <c r="S121" i="1"/>
  <c r="R121" i="1"/>
  <c r="Q121" i="1"/>
  <c r="BE120" i="1"/>
  <c r="AG120" i="1"/>
  <c r="BD120" i="1"/>
  <c r="AD120" i="1"/>
  <c r="AI120" i="1"/>
  <c r="BC120" i="1"/>
  <c r="BB120" i="1"/>
  <c r="AM120" i="1"/>
  <c r="AE120" i="1"/>
  <c r="AH120" i="1"/>
  <c r="AJ120" i="1"/>
  <c r="AL120" i="1"/>
  <c r="AW120" i="1"/>
  <c r="AK120" i="1"/>
  <c r="AV120" i="1"/>
  <c r="AN120" i="1"/>
  <c r="AY120" i="1"/>
  <c r="AX120" i="1"/>
  <c r="AS120" i="1"/>
  <c r="AU120" i="1"/>
  <c r="AT120" i="1"/>
  <c r="AR120" i="1"/>
  <c r="AQ120" i="1"/>
  <c r="AP120" i="1"/>
  <c r="AF120" i="1"/>
  <c r="AB120" i="1"/>
  <c r="AA120" i="1"/>
  <c r="X120" i="1"/>
  <c r="W120" i="1"/>
  <c r="V120" i="1"/>
  <c r="U120" i="1"/>
  <c r="T120" i="1"/>
  <c r="S120" i="1"/>
  <c r="R120" i="1"/>
  <c r="Q120" i="1"/>
  <c r="BE119" i="1"/>
  <c r="AG119" i="1"/>
  <c r="BD119" i="1"/>
  <c r="AD119" i="1"/>
  <c r="AI119" i="1"/>
  <c r="BC119" i="1"/>
  <c r="BB119" i="1"/>
  <c r="AM119" i="1"/>
  <c r="AE119" i="1"/>
  <c r="AH119" i="1"/>
  <c r="AJ119" i="1"/>
  <c r="AL119" i="1"/>
  <c r="AW119" i="1"/>
  <c r="AK119" i="1"/>
  <c r="AV119" i="1"/>
  <c r="AN119" i="1"/>
  <c r="AY119" i="1"/>
  <c r="AX119" i="1"/>
  <c r="AS119" i="1"/>
  <c r="AU119" i="1"/>
  <c r="AT119" i="1"/>
  <c r="AR119" i="1"/>
  <c r="AQ119" i="1"/>
  <c r="AP119" i="1"/>
  <c r="AF119" i="1"/>
  <c r="AB119" i="1"/>
  <c r="AA119" i="1"/>
  <c r="X119" i="1"/>
  <c r="W119" i="1"/>
  <c r="V119" i="1"/>
  <c r="U119" i="1"/>
  <c r="T119" i="1"/>
  <c r="S119" i="1"/>
  <c r="R119" i="1"/>
  <c r="Q119" i="1"/>
  <c r="BE118" i="1"/>
  <c r="AG118" i="1"/>
  <c r="BD118" i="1"/>
  <c r="AD118" i="1"/>
  <c r="AI118" i="1"/>
  <c r="BC118" i="1"/>
  <c r="BB118" i="1"/>
  <c r="AM118" i="1"/>
  <c r="AE118" i="1"/>
  <c r="AH118" i="1"/>
  <c r="AJ118" i="1"/>
  <c r="AL118" i="1"/>
  <c r="AW118" i="1"/>
  <c r="AK118" i="1"/>
  <c r="AV118" i="1"/>
  <c r="AN118" i="1"/>
  <c r="AY118" i="1"/>
  <c r="AX118" i="1"/>
  <c r="AS118" i="1"/>
  <c r="AU118" i="1"/>
  <c r="AT118" i="1"/>
  <c r="AR118" i="1"/>
  <c r="AQ118" i="1"/>
  <c r="AP118" i="1"/>
  <c r="AF118" i="1"/>
  <c r="AB118" i="1"/>
  <c r="AA118" i="1"/>
  <c r="X118" i="1"/>
  <c r="W118" i="1"/>
  <c r="V118" i="1"/>
  <c r="U118" i="1"/>
  <c r="T118" i="1"/>
  <c r="S118" i="1"/>
  <c r="R118" i="1"/>
  <c r="Q118" i="1"/>
  <c r="BE117" i="1"/>
  <c r="AG117" i="1"/>
  <c r="BD117" i="1"/>
  <c r="AD117" i="1"/>
  <c r="AI117" i="1"/>
  <c r="BC117" i="1"/>
  <c r="BB117" i="1"/>
  <c r="AM117" i="1"/>
  <c r="AE117" i="1"/>
  <c r="AH117" i="1"/>
  <c r="AJ117" i="1"/>
  <c r="AL117" i="1"/>
  <c r="AW117" i="1"/>
  <c r="AK117" i="1"/>
  <c r="AV117" i="1"/>
  <c r="AN117" i="1"/>
  <c r="AY117" i="1"/>
  <c r="AX117" i="1"/>
  <c r="AS117" i="1"/>
  <c r="AU117" i="1"/>
  <c r="AT117" i="1"/>
  <c r="AR117" i="1"/>
  <c r="AQ117" i="1"/>
  <c r="AP117" i="1"/>
  <c r="AF117" i="1"/>
  <c r="AB117" i="1"/>
  <c r="AA117" i="1"/>
  <c r="X117" i="1"/>
  <c r="W117" i="1"/>
  <c r="V117" i="1"/>
  <c r="U117" i="1"/>
  <c r="T117" i="1"/>
  <c r="S117" i="1"/>
  <c r="R117" i="1"/>
  <c r="Q117" i="1"/>
  <c r="BE116" i="1"/>
  <c r="AG116" i="1"/>
  <c r="BD116" i="1"/>
  <c r="AD116" i="1"/>
  <c r="AI116" i="1"/>
  <c r="BC116" i="1"/>
  <c r="BB116" i="1"/>
  <c r="AM116" i="1"/>
  <c r="AE116" i="1"/>
  <c r="AH116" i="1"/>
  <c r="AJ116" i="1"/>
  <c r="AL116" i="1"/>
  <c r="AW116" i="1"/>
  <c r="AK116" i="1"/>
  <c r="AV116" i="1"/>
  <c r="AN116" i="1"/>
  <c r="AY116" i="1"/>
  <c r="AX116" i="1"/>
  <c r="AS116" i="1"/>
  <c r="AU116" i="1"/>
  <c r="AT116" i="1"/>
  <c r="AR116" i="1"/>
  <c r="AQ116" i="1"/>
  <c r="AP116" i="1"/>
  <c r="AF116" i="1"/>
  <c r="AB116" i="1"/>
  <c r="AA116" i="1"/>
  <c r="X116" i="1"/>
  <c r="W116" i="1"/>
  <c r="V116" i="1"/>
  <c r="U116" i="1"/>
  <c r="T116" i="1"/>
  <c r="S116" i="1"/>
  <c r="R116" i="1"/>
  <c r="Q116" i="1"/>
  <c r="BE115" i="1"/>
  <c r="AG115" i="1"/>
  <c r="BD115" i="1"/>
  <c r="AD115" i="1"/>
  <c r="AI115" i="1"/>
  <c r="BC115" i="1"/>
  <c r="BB115" i="1"/>
  <c r="AM115" i="1"/>
  <c r="AE115" i="1"/>
  <c r="AH115" i="1"/>
  <c r="AJ115" i="1"/>
  <c r="AL115" i="1"/>
  <c r="AW115" i="1"/>
  <c r="AK115" i="1"/>
  <c r="AV115" i="1"/>
  <c r="AN115" i="1"/>
  <c r="AY115" i="1"/>
  <c r="AX115" i="1"/>
  <c r="AS115" i="1"/>
  <c r="AU115" i="1"/>
  <c r="AT115" i="1"/>
  <c r="AR115" i="1"/>
  <c r="AQ115" i="1"/>
  <c r="AP115" i="1"/>
  <c r="AF115" i="1"/>
  <c r="AB115" i="1"/>
  <c r="AA115" i="1"/>
  <c r="X115" i="1"/>
  <c r="W115" i="1"/>
  <c r="V115" i="1"/>
  <c r="U115" i="1"/>
  <c r="T115" i="1"/>
  <c r="S115" i="1"/>
  <c r="R115" i="1"/>
  <c r="Q115" i="1"/>
  <c r="BE114" i="1"/>
  <c r="AG114" i="1"/>
  <c r="BD114" i="1"/>
  <c r="AD114" i="1"/>
  <c r="AI114" i="1"/>
  <c r="BC114" i="1"/>
  <c r="BB114" i="1"/>
  <c r="AM114" i="1"/>
  <c r="AE114" i="1"/>
  <c r="AH114" i="1"/>
  <c r="AJ114" i="1"/>
  <c r="AL114" i="1"/>
  <c r="AW114" i="1"/>
  <c r="AK114" i="1"/>
  <c r="AV114" i="1"/>
  <c r="AN114" i="1"/>
  <c r="AY114" i="1"/>
  <c r="AX114" i="1"/>
  <c r="AS114" i="1"/>
  <c r="AU114" i="1"/>
  <c r="AT114" i="1"/>
  <c r="AR114" i="1"/>
  <c r="AQ114" i="1"/>
  <c r="AP114" i="1"/>
  <c r="AF114" i="1"/>
  <c r="AB114" i="1"/>
  <c r="AA114" i="1"/>
  <c r="X114" i="1"/>
  <c r="W114" i="1"/>
  <c r="V114" i="1"/>
  <c r="U114" i="1"/>
  <c r="T114" i="1"/>
  <c r="S114" i="1"/>
  <c r="R114" i="1"/>
  <c r="Q114" i="1"/>
  <c r="BE113" i="1"/>
  <c r="AG113" i="1"/>
  <c r="BD113" i="1"/>
  <c r="AD113" i="1"/>
  <c r="AI113" i="1"/>
  <c r="BC113" i="1"/>
  <c r="BB113" i="1"/>
  <c r="AM113" i="1"/>
  <c r="AE113" i="1"/>
  <c r="AH113" i="1"/>
  <c r="AJ113" i="1"/>
  <c r="AL113" i="1"/>
  <c r="AW113" i="1"/>
  <c r="AK113" i="1"/>
  <c r="AV113" i="1"/>
  <c r="AN113" i="1"/>
  <c r="AY113" i="1"/>
  <c r="AX113" i="1"/>
  <c r="AS113" i="1"/>
  <c r="AU113" i="1"/>
  <c r="AT113" i="1"/>
  <c r="AR113" i="1"/>
  <c r="AQ113" i="1"/>
  <c r="AP113" i="1"/>
  <c r="AF113" i="1"/>
  <c r="AB113" i="1"/>
  <c r="AA113" i="1"/>
  <c r="X113" i="1"/>
  <c r="W113" i="1"/>
  <c r="V113" i="1"/>
  <c r="U113" i="1"/>
  <c r="T113" i="1"/>
  <c r="S113" i="1"/>
  <c r="R113" i="1"/>
  <c r="Q113" i="1"/>
  <c r="BE112" i="1"/>
  <c r="AG112" i="1"/>
  <c r="BD112" i="1"/>
  <c r="AD112" i="1"/>
  <c r="AI112" i="1"/>
  <c r="BC112" i="1"/>
  <c r="BB112" i="1"/>
  <c r="AM112" i="1"/>
  <c r="AE112" i="1"/>
  <c r="AH112" i="1"/>
  <c r="AJ112" i="1"/>
  <c r="AL112" i="1"/>
  <c r="AW112" i="1"/>
  <c r="AK112" i="1"/>
  <c r="AV112" i="1"/>
  <c r="AN112" i="1"/>
  <c r="AY112" i="1"/>
  <c r="AX112" i="1"/>
  <c r="AS112" i="1"/>
  <c r="AU112" i="1"/>
  <c r="AT112" i="1"/>
  <c r="AR112" i="1"/>
  <c r="AQ112" i="1"/>
  <c r="AP112" i="1"/>
  <c r="AF112" i="1"/>
  <c r="AB112" i="1"/>
  <c r="AA112" i="1"/>
  <c r="X112" i="1"/>
  <c r="W112" i="1"/>
  <c r="V112" i="1"/>
  <c r="U112" i="1"/>
  <c r="T112" i="1"/>
  <c r="S112" i="1"/>
  <c r="R112" i="1"/>
  <c r="Q112" i="1"/>
  <c r="BE111" i="1"/>
  <c r="AG111" i="1"/>
  <c r="BD111" i="1"/>
  <c r="AD111" i="1"/>
  <c r="AI111" i="1"/>
  <c r="BC111" i="1"/>
  <c r="BB111" i="1"/>
  <c r="AM111" i="1"/>
  <c r="AE111" i="1"/>
  <c r="AH111" i="1"/>
  <c r="AJ111" i="1"/>
  <c r="AL111" i="1"/>
  <c r="AW111" i="1"/>
  <c r="AK111" i="1"/>
  <c r="AV111" i="1"/>
  <c r="AN111" i="1"/>
  <c r="AY111" i="1"/>
  <c r="AX111" i="1"/>
  <c r="AS111" i="1"/>
  <c r="AU111" i="1"/>
  <c r="AT111" i="1"/>
  <c r="AR111" i="1"/>
  <c r="AQ111" i="1"/>
  <c r="AP111" i="1"/>
  <c r="AF111" i="1"/>
  <c r="AB111" i="1"/>
  <c r="AA111" i="1"/>
  <c r="X111" i="1"/>
  <c r="W111" i="1"/>
  <c r="V111" i="1"/>
  <c r="U111" i="1"/>
  <c r="T111" i="1"/>
  <c r="S111" i="1"/>
  <c r="R111" i="1"/>
  <c r="Q111" i="1"/>
  <c r="BE110" i="1"/>
  <c r="AG110" i="1"/>
  <c r="BD110" i="1"/>
  <c r="AD110" i="1"/>
  <c r="AI110" i="1"/>
  <c r="BC110" i="1"/>
  <c r="BB110" i="1"/>
  <c r="AM110" i="1"/>
  <c r="AE110" i="1"/>
  <c r="AH110" i="1"/>
  <c r="AJ110" i="1"/>
  <c r="AL110" i="1"/>
  <c r="AW110" i="1"/>
  <c r="AK110" i="1"/>
  <c r="AV110" i="1"/>
  <c r="AN110" i="1"/>
  <c r="AY110" i="1"/>
  <c r="AX110" i="1"/>
  <c r="AS110" i="1"/>
  <c r="AU110" i="1"/>
  <c r="AT110" i="1"/>
  <c r="AR110" i="1"/>
  <c r="AQ110" i="1"/>
  <c r="AP110" i="1"/>
  <c r="AF110" i="1"/>
  <c r="AB110" i="1"/>
  <c r="AA110" i="1"/>
  <c r="X110" i="1"/>
  <c r="W110" i="1"/>
  <c r="V110" i="1"/>
  <c r="U110" i="1"/>
  <c r="T110" i="1"/>
  <c r="S110" i="1"/>
  <c r="R110" i="1"/>
  <c r="Q110" i="1"/>
  <c r="BE109" i="1"/>
  <c r="AG109" i="1"/>
  <c r="BD109" i="1"/>
  <c r="AD109" i="1"/>
  <c r="AI109" i="1"/>
  <c r="BC109" i="1"/>
  <c r="BB109" i="1"/>
  <c r="AM109" i="1"/>
  <c r="AE109" i="1"/>
  <c r="AH109" i="1"/>
  <c r="AJ109" i="1"/>
  <c r="AL109" i="1"/>
  <c r="AW109" i="1"/>
  <c r="AK109" i="1"/>
  <c r="AV109" i="1"/>
  <c r="AN109" i="1"/>
  <c r="AY109" i="1"/>
  <c r="AX109" i="1"/>
  <c r="AS109" i="1"/>
  <c r="AU109" i="1"/>
  <c r="AT109" i="1"/>
  <c r="AR109" i="1"/>
  <c r="AQ109" i="1"/>
  <c r="AP109" i="1"/>
  <c r="AF109" i="1"/>
  <c r="AB109" i="1"/>
  <c r="AA109" i="1"/>
  <c r="X109" i="1"/>
  <c r="W109" i="1"/>
  <c r="V109" i="1"/>
  <c r="U109" i="1"/>
  <c r="T109" i="1"/>
  <c r="S109" i="1"/>
  <c r="R109" i="1"/>
  <c r="Q109" i="1"/>
  <c r="BE108" i="1"/>
  <c r="AG108" i="1"/>
  <c r="BD108" i="1"/>
  <c r="AD108" i="1"/>
  <c r="AI108" i="1"/>
  <c r="BC108" i="1"/>
  <c r="BB108" i="1"/>
  <c r="AM108" i="1"/>
  <c r="AE108" i="1"/>
  <c r="AH108" i="1"/>
  <c r="AJ108" i="1"/>
  <c r="AL108" i="1"/>
  <c r="AW108" i="1"/>
  <c r="AK108" i="1"/>
  <c r="AV108" i="1"/>
  <c r="AN108" i="1"/>
  <c r="AY108" i="1"/>
  <c r="AX108" i="1"/>
  <c r="AS108" i="1"/>
  <c r="AU108" i="1"/>
  <c r="AT108" i="1"/>
  <c r="AR108" i="1"/>
  <c r="AQ108" i="1"/>
  <c r="AP108" i="1"/>
  <c r="AF108" i="1"/>
  <c r="AB108" i="1"/>
  <c r="AA108" i="1"/>
  <c r="X108" i="1"/>
  <c r="W108" i="1"/>
  <c r="V108" i="1"/>
  <c r="U108" i="1"/>
  <c r="T108" i="1"/>
  <c r="S108" i="1"/>
  <c r="R108" i="1"/>
  <c r="Q108" i="1"/>
  <c r="BE107" i="1"/>
  <c r="AG107" i="1"/>
  <c r="BD107" i="1"/>
  <c r="AD107" i="1"/>
  <c r="AI107" i="1"/>
  <c r="BC107" i="1"/>
  <c r="BB107" i="1"/>
  <c r="AM107" i="1"/>
  <c r="AE107" i="1"/>
  <c r="AH107" i="1"/>
  <c r="AJ107" i="1"/>
  <c r="AL107" i="1"/>
  <c r="AW107" i="1"/>
  <c r="AK107" i="1"/>
  <c r="AV107" i="1"/>
  <c r="AN107" i="1"/>
  <c r="AY107" i="1"/>
  <c r="AX107" i="1"/>
  <c r="AS107" i="1"/>
  <c r="AU107" i="1"/>
  <c r="AT107" i="1"/>
  <c r="AR107" i="1"/>
  <c r="AQ107" i="1"/>
  <c r="AP107" i="1"/>
  <c r="AF107" i="1"/>
  <c r="AB107" i="1"/>
  <c r="AA107" i="1"/>
  <c r="X107" i="1"/>
  <c r="W107" i="1"/>
  <c r="V107" i="1"/>
  <c r="U107" i="1"/>
  <c r="T107" i="1"/>
  <c r="S107" i="1"/>
  <c r="R107" i="1"/>
  <c r="Q107" i="1"/>
  <c r="BE106" i="1"/>
  <c r="AG106" i="1"/>
  <c r="BD106" i="1"/>
  <c r="AD106" i="1"/>
  <c r="AI106" i="1"/>
  <c r="BC106" i="1"/>
  <c r="BB106" i="1"/>
  <c r="AM106" i="1"/>
  <c r="AE106" i="1"/>
  <c r="AH106" i="1"/>
  <c r="AJ106" i="1"/>
  <c r="AL106" i="1"/>
  <c r="AW106" i="1"/>
  <c r="AK106" i="1"/>
  <c r="AV106" i="1"/>
  <c r="AN106" i="1"/>
  <c r="AY106" i="1"/>
  <c r="AX106" i="1"/>
  <c r="AS106" i="1"/>
  <c r="AU106" i="1"/>
  <c r="AT106" i="1"/>
  <c r="AR106" i="1"/>
  <c r="AQ106" i="1"/>
  <c r="AP106" i="1"/>
  <c r="AF106" i="1"/>
  <c r="AB106" i="1"/>
  <c r="AA106" i="1"/>
  <c r="X106" i="1"/>
  <c r="W106" i="1"/>
  <c r="V106" i="1"/>
  <c r="U106" i="1"/>
  <c r="T106" i="1"/>
  <c r="S106" i="1"/>
  <c r="R106" i="1"/>
  <c r="Q106" i="1"/>
  <c r="BE105" i="1"/>
  <c r="AG105" i="1"/>
  <c r="BD105" i="1"/>
  <c r="AD105" i="1"/>
  <c r="AI105" i="1"/>
  <c r="BC105" i="1"/>
  <c r="BB105" i="1"/>
  <c r="AM105" i="1"/>
  <c r="AE105" i="1"/>
  <c r="AH105" i="1"/>
  <c r="AJ105" i="1"/>
  <c r="AL105" i="1"/>
  <c r="AW105" i="1"/>
  <c r="AK105" i="1"/>
  <c r="AV105" i="1"/>
  <c r="AN105" i="1"/>
  <c r="AY105" i="1"/>
  <c r="AX105" i="1"/>
  <c r="AS105" i="1"/>
  <c r="AU105" i="1"/>
  <c r="AT105" i="1"/>
  <c r="AR105" i="1"/>
  <c r="AQ105" i="1"/>
  <c r="AP105" i="1"/>
  <c r="AF105" i="1"/>
  <c r="AB105" i="1"/>
  <c r="AA105" i="1"/>
  <c r="X105" i="1"/>
  <c r="W105" i="1"/>
  <c r="V105" i="1"/>
  <c r="U105" i="1"/>
  <c r="T105" i="1"/>
  <c r="S105" i="1"/>
  <c r="R105" i="1"/>
  <c r="Q105" i="1"/>
  <c r="BE104" i="1"/>
  <c r="AG104" i="1"/>
  <c r="BD104" i="1"/>
  <c r="AD104" i="1"/>
  <c r="AI104" i="1"/>
  <c r="BC104" i="1"/>
  <c r="BB104" i="1"/>
  <c r="AM104" i="1"/>
  <c r="AE104" i="1"/>
  <c r="AH104" i="1"/>
  <c r="AJ104" i="1"/>
  <c r="AL104" i="1"/>
  <c r="AW104" i="1"/>
  <c r="AK104" i="1"/>
  <c r="AV104" i="1"/>
  <c r="AN104" i="1"/>
  <c r="AY104" i="1"/>
  <c r="AX104" i="1"/>
  <c r="AS104" i="1"/>
  <c r="AU104" i="1"/>
  <c r="AT104" i="1"/>
  <c r="AR104" i="1"/>
  <c r="AQ104" i="1"/>
  <c r="AP104" i="1"/>
  <c r="AF104" i="1"/>
  <c r="AB104" i="1"/>
  <c r="AA104" i="1"/>
  <c r="X104" i="1"/>
  <c r="W104" i="1"/>
  <c r="V104" i="1"/>
  <c r="U104" i="1"/>
  <c r="T104" i="1"/>
  <c r="S104" i="1"/>
  <c r="R104" i="1"/>
  <c r="Q104" i="1"/>
  <c r="BE103" i="1"/>
  <c r="AG103" i="1"/>
  <c r="BD103" i="1"/>
  <c r="AD103" i="1"/>
  <c r="AI103" i="1"/>
  <c r="BC103" i="1"/>
  <c r="BB103" i="1"/>
  <c r="AM103" i="1"/>
  <c r="AE103" i="1"/>
  <c r="AH103" i="1"/>
  <c r="AJ103" i="1"/>
  <c r="AL103" i="1"/>
  <c r="AW103" i="1"/>
  <c r="AK103" i="1"/>
  <c r="AV103" i="1"/>
  <c r="AN103" i="1"/>
  <c r="AY103" i="1"/>
  <c r="AX103" i="1"/>
  <c r="AS103" i="1"/>
  <c r="AU103" i="1"/>
  <c r="AT103" i="1"/>
  <c r="AR103" i="1"/>
  <c r="AQ103" i="1"/>
  <c r="AP103" i="1"/>
  <c r="AF103" i="1"/>
  <c r="AB103" i="1"/>
  <c r="AA103" i="1"/>
  <c r="X103" i="1"/>
  <c r="W103" i="1"/>
  <c r="V103" i="1"/>
  <c r="U103" i="1"/>
  <c r="T103" i="1"/>
  <c r="S103" i="1"/>
  <c r="R103" i="1"/>
  <c r="Q103" i="1"/>
  <c r="BE102" i="1"/>
  <c r="AG102" i="1"/>
  <c r="BD102" i="1"/>
  <c r="AD102" i="1"/>
  <c r="AI102" i="1"/>
  <c r="BC102" i="1"/>
  <c r="BB102" i="1"/>
  <c r="AM102" i="1"/>
  <c r="AE102" i="1"/>
  <c r="AH102" i="1"/>
  <c r="AJ102" i="1"/>
  <c r="AL102" i="1"/>
  <c r="AW102" i="1"/>
  <c r="AK102" i="1"/>
  <c r="AV102" i="1"/>
  <c r="AN102" i="1"/>
  <c r="AY102" i="1"/>
  <c r="AX102" i="1"/>
  <c r="AS102" i="1"/>
  <c r="AU102" i="1"/>
  <c r="AT102" i="1"/>
  <c r="AR102" i="1"/>
  <c r="AQ102" i="1"/>
  <c r="AP102" i="1"/>
  <c r="AF102" i="1"/>
  <c r="AB102" i="1"/>
  <c r="AA102" i="1"/>
  <c r="X102" i="1"/>
  <c r="W102" i="1"/>
  <c r="V102" i="1"/>
  <c r="U102" i="1"/>
  <c r="T102" i="1"/>
  <c r="S102" i="1"/>
  <c r="R102" i="1"/>
  <c r="Q102" i="1"/>
  <c r="BE101" i="1"/>
  <c r="AG101" i="1"/>
  <c r="BD101" i="1"/>
  <c r="AD101" i="1"/>
  <c r="AI101" i="1"/>
  <c r="BC101" i="1"/>
  <c r="BB101" i="1"/>
  <c r="AM101" i="1"/>
  <c r="AE101" i="1"/>
  <c r="AH101" i="1"/>
  <c r="AJ101" i="1"/>
  <c r="AL101" i="1"/>
  <c r="AW101" i="1"/>
  <c r="AK101" i="1"/>
  <c r="AV101" i="1"/>
  <c r="AN101" i="1"/>
  <c r="AY101" i="1"/>
  <c r="AX101" i="1"/>
  <c r="AS101" i="1"/>
  <c r="AU101" i="1"/>
  <c r="AT101" i="1"/>
  <c r="AR101" i="1"/>
  <c r="AQ101" i="1"/>
  <c r="AP101" i="1"/>
  <c r="AF101" i="1"/>
  <c r="AB101" i="1"/>
  <c r="AA101" i="1"/>
  <c r="X101" i="1"/>
  <c r="W101" i="1"/>
  <c r="V101" i="1"/>
  <c r="U101" i="1"/>
  <c r="T101" i="1"/>
  <c r="S101" i="1"/>
  <c r="R101" i="1"/>
  <c r="Q101" i="1"/>
  <c r="BE100" i="1"/>
  <c r="AG100" i="1"/>
  <c r="BD100" i="1"/>
  <c r="AD100" i="1"/>
  <c r="AI100" i="1"/>
  <c r="BC100" i="1"/>
  <c r="BB100" i="1"/>
  <c r="AM100" i="1"/>
  <c r="AE100" i="1"/>
  <c r="AH100" i="1"/>
  <c r="AJ100" i="1"/>
  <c r="AL100" i="1"/>
  <c r="AW100" i="1"/>
  <c r="AK100" i="1"/>
  <c r="AV100" i="1"/>
  <c r="AN100" i="1"/>
  <c r="AY100" i="1"/>
  <c r="AX100" i="1"/>
  <c r="AS100" i="1"/>
  <c r="AU100" i="1"/>
  <c r="AT100" i="1"/>
  <c r="AR100" i="1"/>
  <c r="AQ100" i="1"/>
  <c r="AP100" i="1"/>
  <c r="AF100" i="1"/>
  <c r="AB100" i="1"/>
  <c r="AA100" i="1"/>
  <c r="X100" i="1"/>
  <c r="W100" i="1"/>
  <c r="V100" i="1"/>
  <c r="U100" i="1"/>
  <c r="T100" i="1"/>
  <c r="S100" i="1"/>
  <c r="R100" i="1"/>
  <c r="Q100" i="1"/>
  <c r="BE99" i="1"/>
  <c r="AG99" i="1"/>
  <c r="BD99" i="1"/>
  <c r="AD99" i="1"/>
  <c r="AI99" i="1"/>
  <c r="BC99" i="1"/>
  <c r="BB99" i="1"/>
  <c r="AM99" i="1"/>
  <c r="AE99" i="1"/>
  <c r="AH99" i="1"/>
  <c r="AJ99" i="1"/>
  <c r="AL99" i="1"/>
  <c r="AW99" i="1"/>
  <c r="AK99" i="1"/>
  <c r="AV99" i="1"/>
  <c r="AN99" i="1"/>
  <c r="AY99" i="1"/>
  <c r="AX99" i="1"/>
  <c r="AS99" i="1"/>
  <c r="AU99" i="1"/>
  <c r="AT99" i="1"/>
  <c r="AR99" i="1"/>
  <c r="AQ99" i="1"/>
  <c r="AP99" i="1"/>
  <c r="AF99" i="1"/>
  <c r="AB99" i="1"/>
  <c r="AA99" i="1"/>
  <c r="X99" i="1"/>
  <c r="W99" i="1"/>
  <c r="V99" i="1"/>
  <c r="U99" i="1"/>
  <c r="T99" i="1"/>
  <c r="S99" i="1"/>
  <c r="R99" i="1"/>
  <c r="Q99" i="1"/>
  <c r="BE98" i="1"/>
  <c r="AG98" i="1"/>
  <c r="BD98" i="1"/>
  <c r="AD98" i="1"/>
  <c r="AI98" i="1"/>
  <c r="BC98" i="1"/>
  <c r="BB98" i="1"/>
  <c r="AM98" i="1"/>
  <c r="AE98" i="1"/>
  <c r="AH98" i="1"/>
  <c r="AJ98" i="1"/>
  <c r="AL98" i="1"/>
  <c r="AW98" i="1"/>
  <c r="AK98" i="1"/>
  <c r="AV98" i="1"/>
  <c r="AN98" i="1"/>
  <c r="AY98" i="1"/>
  <c r="AX98" i="1"/>
  <c r="AS98" i="1"/>
  <c r="AU98" i="1"/>
  <c r="AT98" i="1"/>
  <c r="AR98" i="1"/>
  <c r="AQ98" i="1"/>
  <c r="AP98" i="1"/>
  <c r="AF98" i="1"/>
  <c r="AB98" i="1"/>
  <c r="AA98" i="1"/>
  <c r="X98" i="1"/>
  <c r="W98" i="1"/>
  <c r="V98" i="1"/>
  <c r="U98" i="1"/>
  <c r="T98" i="1"/>
  <c r="S98" i="1"/>
  <c r="R98" i="1"/>
  <c r="Q98" i="1"/>
  <c r="BE97" i="1"/>
  <c r="AG97" i="1"/>
  <c r="BD97" i="1"/>
  <c r="AD97" i="1"/>
  <c r="AI97" i="1"/>
  <c r="BC97" i="1"/>
  <c r="BB97" i="1"/>
  <c r="AM97" i="1"/>
  <c r="AE97" i="1"/>
  <c r="AH97" i="1"/>
  <c r="AJ97" i="1"/>
  <c r="AL97" i="1"/>
  <c r="AW97" i="1"/>
  <c r="AK97" i="1"/>
  <c r="AV97" i="1"/>
  <c r="AN97" i="1"/>
  <c r="AY97" i="1"/>
  <c r="AX97" i="1"/>
  <c r="AS97" i="1"/>
  <c r="AU97" i="1"/>
  <c r="AT97" i="1"/>
  <c r="AR97" i="1"/>
  <c r="AQ97" i="1"/>
  <c r="AP97" i="1"/>
  <c r="AF97" i="1"/>
  <c r="AB97" i="1"/>
  <c r="AA97" i="1"/>
  <c r="X97" i="1"/>
  <c r="W97" i="1"/>
  <c r="V97" i="1"/>
  <c r="U97" i="1"/>
  <c r="T97" i="1"/>
  <c r="S97" i="1"/>
  <c r="R97" i="1"/>
  <c r="Q97" i="1"/>
  <c r="BE96" i="1"/>
  <c r="AG96" i="1"/>
  <c r="BD96" i="1"/>
  <c r="AD96" i="1"/>
  <c r="AI96" i="1"/>
  <c r="BC96" i="1"/>
  <c r="BB96" i="1"/>
  <c r="AM96" i="1"/>
  <c r="AE96" i="1"/>
  <c r="AH96" i="1"/>
  <c r="AJ96" i="1"/>
  <c r="AL96" i="1"/>
  <c r="AW96" i="1"/>
  <c r="AK96" i="1"/>
  <c r="AV96" i="1"/>
  <c r="AN96" i="1"/>
  <c r="AY96" i="1"/>
  <c r="AX96" i="1"/>
  <c r="AS96" i="1"/>
  <c r="AU96" i="1"/>
  <c r="AT96" i="1"/>
  <c r="AR96" i="1"/>
  <c r="AQ96" i="1"/>
  <c r="AP96" i="1"/>
  <c r="AF96" i="1"/>
  <c r="AB96" i="1"/>
  <c r="AA96" i="1"/>
  <c r="X96" i="1"/>
  <c r="W96" i="1"/>
  <c r="V96" i="1"/>
  <c r="U96" i="1"/>
  <c r="T96" i="1"/>
  <c r="S96" i="1"/>
  <c r="R96" i="1"/>
  <c r="Q96" i="1"/>
  <c r="BE95" i="1"/>
  <c r="AG95" i="1"/>
  <c r="BD95" i="1"/>
  <c r="AD95" i="1"/>
  <c r="AI95" i="1"/>
  <c r="BC95" i="1"/>
  <c r="BB95" i="1"/>
  <c r="AM95" i="1"/>
  <c r="AE95" i="1"/>
  <c r="AH95" i="1"/>
  <c r="AJ95" i="1"/>
  <c r="AL95" i="1"/>
  <c r="AW95" i="1"/>
  <c r="AK95" i="1"/>
  <c r="AV95" i="1"/>
  <c r="AN95" i="1"/>
  <c r="AY95" i="1"/>
  <c r="AX95" i="1"/>
  <c r="AS95" i="1"/>
  <c r="AU95" i="1"/>
  <c r="AT95" i="1"/>
  <c r="AR95" i="1"/>
  <c r="AQ95" i="1"/>
  <c r="AP95" i="1"/>
  <c r="AF95" i="1"/>
  <c r="AB95" i="1"/>
  <c r="AA95" i="1"/>
  <c r="X95" i="1"/>
  <c r="W95" i="1"/>
  <c r="V95" i="1"/>
  <c r="U95" i="1"/>
  <c r="T95" i="1"/>
  <c r="S95" i="1"/>
  <c r="R95" i="1"/>
  <c r="Q95" i="1"/>
  <c r="BE94" i="1"/>
  <c r="AG94" i="1"/>
  <c r="BD94" i="1"/>
  <c r="AD94" i="1"/>
  <c r="AI94" i="1"/>
  <c r="BC94" i="1"/>
  <c r="BB94" i="1"/>
  <c r="AM94" i="1"/>
  <c r="AE94" i="1"/>
  <c r="AH94" i="1"/>
  <c r="AJ94" i="1"/>
  <c r="AL94" i="1"/>
  <c r="AW94" i="1"/>
  <c r="AK94" i="1"/>
  <c r="AV94" i="1"/>
  <c r="AN94" i="1"/>
  <c r="AY94" i="1"/>
  <c r="AX94" i="1"/>
  <c r="AS94" i="1"/>
  <c r="AU94" i="1"/>
  <c r="AT94" i="1"/>
  <c r="AR94" i="1"/>
  <c r="AQ94" i="1"/>
  <c r="AP94" i="1"/>
  <c r="AF94" i="1"/>
  <c r="AB94" i="1"/>
  <c r="AA94" i="1"/>
  <c r="X94" i="1"/>
  <c r="W94" i="1"/>
  <c r="V94" i="1"/>
  <c r="U94" i="1"/>
  <c r="T94" i="1"/>
  <c r="S94" i="1"/>
  <c r="R94" i="1"/>
  <c r="Q94" i="1"/>
  <c r="BE93" i="1"/>
  <c r="AG93" i="1"/>
  <c r="BD93" i="1"/>
  <c r="AD93" i="1"/>
  <c r="AI93" i="1"/>
  <c r="BC93" i="1"/>
  <c r="BB93" i="1"/>
  <c r="AM93" i="1"/>
  <c r="AE93" i="1"/>
  <c r="AH93" i="1"/>
  <c r="AJ93" i="1"/>
  <c r="AL93" i="1"/>
  <c r="AW93" i="1"/>
  <c r="AK93" i="1"/>
  <c r="AV93" i="1"/>
  <c r="AN93" i="1"/>
  <c r="AY93" i="1"/>
  <c r="AX93" i="1"/>
  <c r="AS93" i="1"/>
  <c r="AU93" i="1"/>
  <c r="AT93" i="1"/>
  <c r="AR93" i="1"/>
  <c r="AQ93" i="1"/>
  <c r="AP93" i="1"/>
  <c r="AF93" i="1"/>
  <c r="AB93" i="1"/>
  <c r="AA93" i="1"/>
  <c r="X93" i="1"/>
  <c r="W93" i="1"/>
  <c r="V93" i="1"/>
  <c r="U93" i="1"/>
  <c r="T93" i="1"/>
  <c r="S93" i="1"/>
  <c r="R93" i="1"/>
  <c r="Q93" i="1"/>
  <c r="BE92" i="1"/>
  <c r="AG92" i="1"/>
  <c r="BD92" i="1"/>
  <c r="AD92" i="1"/>
  <c r="AI92" i="1"/>
  <c r="BC92" i="1"/>
  <c r="BB92" i="1"/>
  <c r="AM92" i="1"/>
  <c r="AE92" i="1"/>
  <c r="AH92" i="1"/>
  <c r="AJ92" i="1"/>
  <c r="AL92" i="1"/>
  <c r="AW92" i="1"/>
  <c r="AK92" i="1"/>
  <c r="AV92" i="1"/>
  <c r="AN92" i="1"/>
  <c r="AY92" i="1"/>
  <c r="AX92" i="1"/>
  <c r="AS92" i="1"/>
  <c r="AU92" i="1"/>
  <c r="AT92" i="1"/>
  <c r="AR92" i="1"/>
  <c r="AQ92" i="1"/>
  <c r="AP92" i="1"/>
  <c r="AF92" i="1"/>
  <c r="AB92" i="1"/>
  <c r="AA92" i="1"/>
  <c r="X92" i="1"/>
  <c r="W92" i="1"/>
  <c r="V92" i="1"/>
  <c r="U92" i="1"/>
  <c r="T92" i="1"/>
  <c r="S92" i="1"/>
  <c r="R92" i="1"/>
  <c r="Q92" i="1"/>
  <c r="BE91" i="1"/>
  <c r="AG91" i="1"/>
  <c r="BD91" i="1"/>
  <c r="AD91" i="1"/>
  <c r="AI91" i="1"/>
  <c r="BC91" i="1"/>
  <c r="BB91" i="1"/>
  <c r="AM91" i="1"/>
  <c r="AE91" i="1"/>
  <c r="AH91" i="1"/>
  <c r="AJ91" i="1"/>
  <c r="AL91" i="1"/>
  <c r="AW91" i="1"/>
  <c r="AK91" i="1"/>
  <c r="AV91" i="1"/>
  <c r="AN91" i="1"/>
  <c r="AY91" i="1"/>
  <c r="AX91" i="1"/>
  <c r="AS91" i="1"/>
  <c r="AU91" i="1"/>
  <c r="AT91" i="1"/>
  <c r="AR91" i="1"/>
  <c r="AQ91" i="1"/>
  <c r="AP91" i="1"/>
  <c r="AF91" i="1"/>
  <c r="AB91" i="1"/>
  <c r="AA91" i="1"/>
  <c r="X91" i="1"/>
  <c r="W91" i="1"/>
  <c r="V91" i="1"/>
  <c r="U91" i="1"/>
  <c r="T91" i="1"/>
  <c r="S91" i="1"/>
  <c r="R91" i="1"/>
  <c r="Q91" i="1"/>
  <c r="BE90" i="1"/>
  <c r="AG90" i="1"/>
  <c r="BD90" i="1"/>
  <c r="AD90" i="1"/>
  <c r="AI90" i="1"/>
  <c r="BC90" i="1"/>
  <c r="BB90" i="1"/>
  <c r="AM90" i="1"/>
  <c r="AE90" i="1"/>
  <c r="AH90" i="1"/>
  <c r="AJ90" i="1"/>
  <c r="AL90" i="1"/>
  <c r="AW90" i="1"/>
  <c r="AK90" i="1"/>
  <c r="AV90" i="1"/>
  <c r="AN90" i="1"/>
  <c r="AY90" i="1"/>
  <c r="AX90" i="1"/>
  <c r="AS90" i="1"/>
  <c r="AU90" i="1"/>
  <c r="AT90" i="1"/>
  <c r="AR90" i="1"/>
  <c r="AQ90" i="1"/>
  <c r="AP90" i="1"/>
  <c r="AF90" i="1"/>
  <c r="AB90" i="1"/>
  <c r="AA90" i="1"/>
  <c r="X90" i="1"/>
  <c r="W90" i="1"/>
  <c r="V90" i="1"/>
  <c r="U90" i="1"/>
  <c r="T90" i="1"/>
  <c r="S90" i="1"/>
  <c r="R90" i="1"/>
  <c r="Q90" i="1"/>
  <c r="BE89" i="1"/>
  <c r="AG89" i="1"/>
  <c r="BD89" i="1"/>
  <c r="AD89" i="1"/>
  <c r="AI89" i="1"/>
  <c r="BC89" i="1"/>
  <c r="BB89" i="1"/>
  <c r="AM89" i="1"/>
  <c r="AE89" i="1"/>
  <c r="AH89" i="1"/>
  <c r="AJ89" i="1"/>
  <c r="AL89" i="1"/>
  <c r="AW89" i="1"/>
  <c r="AK89" i="1"/>
  <c r="AV89" i="1"/>
  <c r="AN89" i="1"/>
  <c r="AY89" i="1"/>
  <c r="AX89" i="1"/>
  <c r="AS89" i="1"/>
  <c r="AU89" i="1"/>
  <c r="AT89" i="1"/>
  <c r="AR89" i="1"/>
  <c r="AQ89" i="1"/>
  <c r="AP89" i="1"/>
  <c r="AF89" i="1"/>
  <c r="AB89" i="1"/>
  <c r="AA89" i="1"/>
  <c r="X89" i="1"/>
  <c r="W89" i="1"/>
  <c r="V89" i="1"/>
  <c r="U89" i="1"/>
  <c r="T89" i="1"/>
  <c r="S89" i="1"/>
  <c r="R89" i="1"/>
  <c r="Q89" i="1"/>
  <c r="BE88" i="1"/>
  <c r="AG88" i="1"/>
  <c r="BD88" i="1"/>
  <c r="AD88" i="1"/>
  <c r="AI88" i="1"/>
  <c r="BC88" i="1"/>
  <c r="BB88" i="1"/>
  <c r="AM88" i="1"/>
  <c r="AE88" i="1"/>
  <c r="AH88" i="1"/>
  <c r="AJ88" i="1"/>
  <c r="AL88" i="1"/>
  <c r="AW88" i="1"/>
  <c r="AK88" i="1"/>
  <c r="AV88" i="1"/>
  <c r="AN88" i="1"/>
  <c r="AY88" i="1"/>
  <c r="AX88" i="1"/>
  <c r="AS88" i="1"/>
  <c r="AU88" i="1"/>
  <c r="AT88" i="1"/>
  <c r="AR88" i="1"/>
  <c r="AQ88" i="1"/>
  <c r="AP88" i="1"/>
  <c r="AF88" i="1"/>
  <c r="AB88" i="1"/>
  <c r="AA88" i="1"/>
  <c r="X88" i="1"/>
  <c r="W88" i="1"/>
  <c r="V88" i="1"/>
  <c r="U88" i="1"/>
  <c r="T88" i="1"/>
  <c r="S88" i="1"/>
  <c r="R88" i="1"/>
  <c r="Q88" i="1"/>
  <c r="BE87" i="1"/>
  <c r="AG87" i="1"/>
  <c r="BD87" i="1"/>
  <c r="AD87" i="1"/>
  <c r="AI87" i="1"/>
  <c r="BC87" i="1"/>
  <c r="BB87" i="1"/>
  <c r="AM87" i="1"/>
  <c r="AE87" i="1"/>
  <c r="AH87" i="1"/>
  <c r="AJ87" i="1"/>
  <c r="AL87" i="1"/>
  <c r="AW87" i="1"/>
  <c r="AK87" i="1"/>
  <c r="AV87" i="1"/>
  <c r="AN87" i="1"/>
  <c r="AY87" i="1"/>
  <c r="AX87" i="1"/>
  <c r="AS87" i="1"/>
  <c r="AU87" i="1"/>
  <c r="AT87" i="1"/>
  <c r="AR87" i="1"/>
  <c r="AQ87" i="1"/>
  <c r="AP87" i="1"/>
  <c r="AF87" i="1"/>
  <c r="AB87" i="1"/>
  <c r="AA87" i="1"/>
  <c r="X87" i="1"/>
  <c r="W87" i="1"/>
  <c r="V87" i="1"/>
  <c r="U87" i="1"/>
  <c r="T87" i="1"/>
  <c r="S87" i="1"/>
  <c r="R87" i="1"/>
  <c r="Q87" i="1"/>
  <c r="BE86" i="1"/>
  <c r="AG86" i="1"/>
  <c r="BD86" i="1"/>
  <c r="AD86" i="1"/>
  <c r="AI86" i="1"/>
  <c r="BC86" i="1"/>
  <c r="BB86" i="1"/>
  <c r="AM86" i="1"/>
  <c r="AE86" i="1"/>
  <c r="AH86" i="1"/>
  <c r="AJ86" i="1"/>
  <c r="AL86" i="1"/>
  <c r="AW86" i="1"/>
  <c r="AK86" i="1"/>
  <c r="AV86" i="1"/>
  <c r="AN86" i="1"/>
  <c r="AY86" i="1"/>
  <c r="AX86" i="1"/>
  <c r="AS86" i="1"/>
  <c r="AU86" i="1"/>
  <c r="AT86" i="1"/>
  <c r="AR86" i="1"/>
  <c r="AQ86" i="1"/>
  <c r="AP86" i="1"/>
  <c r="AF86" i="1"/>
  <c r="AB86" i="1"/>
  <c r="AA86" i="1"/>
  <c r="X86" i="1"/>
  <c r="W86" i="1"/>
  <c r="V86" i="1"/>
  <c r="U86" i="1"/>
  <c r="T86" i="1"/>
  <c r="S86" i="1"/>
  <c r="R86" i="1"/>
  <c r="Q86" i="1"/>
  <c r="BE85" i="1"/>
  <c r="AG85" i="1"/>
  <c r="BD85" i="1"/>
  <c r="AD85" i="1"/>
  <c r="AI85" i="1"/>
  <c r="BC85" i="1"/>
  <c r="BB85" i="1"/>
  <c r="AM85" i="1"/>
  <c r="AE85" i="1"/>
  <c r="AH85" i="1"/>
  <c r="AJ85" i="1"/>
  <c r="AL85" i="1"/>
  <c r="AW85" i="1"/>
  <c r="AK85" i="1"/>
  <c r="AV85" i="1"/>
  <c r="AN85" i="1"/>
  <c r="AY85" i="1"/>
  <c r="AX85" i="1"/>
  <c r="AS85" i="1"/>
  <c r="AU85" i="1"/>
  <c r="AT85" i="1"/>
  <c r="AR85" i="1"/>
  <c r="AQ85" i="1"/>
  <c r="AP85" i="1"/>
  <c r="AF85" i="1"/>
  <c r="AB85" i="1"/>
  <c r="AA85" i="1"/>
  <c r="X85" i="1"/>
  <c r="W85" i="1"/>
  <c r="V85" i="1"/>
  <c r="U85" i="1"/>
  <c r="T85" i="1"/>
  <c r="S85" i="1"/>
  <c r="R85" i="1"/>
  <c r="Q85" i="1"/>
  <c r="BE84" i="1"/>
  <c r="AG84" i="1"/>
  <c r="BD84" i="1"/>
  <c r="AD84" i="1"/>
  <c r="AI84" i="1"/>
  <c r="BC84" i="1"/>
  <c r="BB84" i="1"/>
  <c r="AM84" i="1"/>
  <c r="AE84" i="1"/>
  <c r="AH84" i="1"/>
  <c r="AJ84" i="1"/>
  <c r="AL84" i="1"/>
  <c r="AW84" i="1"/>
  <c r="AK84" i="1"/>
  <c r="AV84" i="1"/>
  <c r="AN84" i="1"/>
  <c r="AY84" i="1"/>
  <c r="AX84" i="1"/>
  <c r="AS84" i="1"/>
  <c r="AU84" i="1"/>
  <c r="AT84" i="1"/>
  <c r="AR84" i="1"/>
  <c r="AQ84" i="1"/>
  <c r="AP84" i="1"/>
  <c r="AF84" i="1"/>
  <c r="AB84" i="1"/>
  <c r="AA84" i="1"/>
  <c r="X84" i="1"/>
  <c r="W84" i="1"/>
  <c r="V84" i="1"/>
  <c r="U84" i="1"/>
  <c r="T84" i="1"/>
  <c r="S84" i="1"/>
  <c r="R84" i="1"/>
  <c r="Q84" i="1"/>
  <c r="BE83" i="1"/>
  <c r="AG83" i="1"/>
  <c r="BD83" i="1"/>
  <c r="AD83" i="1"/>
  <c r="AI83" i="1"/>
  <c r="BC83" i="1"/>
  <c r="BB83" i="1"/>
  <c r="AM83" i="1"/>
  <c r="AE83" i="1"/>
  <c r="AH83" i="1"/>
  <c r="AJ83" i="1"/>
  <c r="AL83" i="1"/>
  <c r="AW83" i="1"/>
  <c r="AK83" i="1"/>
  <c r="AV83" i="1"/>
  <c r="AN83" i="1"/>
  <c r="AY83" i="1"/>
  <c r="AX83" i="1"/>
  <c r="AS83" i="1"/>
  <c r="AU83" i="1"/>
  <c r="AT83" i="1"/>
  <c r="AR83" i="1"/>
  <c r="AQ83" i="1"/>
  <c r="AP83" i="1"/>
  <c r="AF83" i="1"/>
  <c r="AB83" i="1"/>
  <c r="AA83" i="1"/>
  <c r="X83" i="1"/>
  <c r="W83" i="1"/>
  <c r="V83" i="1"/>
  <c r="U83" i="1"/>
  <c r="T83" i="1"/>
  <c r="S83" i="1"/>
  <c r="R83" i="1"/>
  <c r="Q83" i="1"/>
  <c r="BE82" i="1"/>
  <c r="AG82" i="1"/>
  <c r="BD82" i="1"/>
  <c r="AD82" i="1"/>
  <c r="AI82" i="1"/>
  <c r="BC82" i="1"/>
  <c r="BB82" i="1"/>
  <c r="AM82" i="1"/>
  <c r="AE82" i="1"/>
  <c r="AH82" i="1"/>
  <c r="AJ82" i="1"/>
  <c r="AL82" i="1"/>
  <c r="AW82" i="1"/>
  <c r="AK82" i="1"/>
  <c r="AV82" i="1"/>
  <c r="AN82" i="1"/>
  <c r="AY82" i="1"/>
  <c r="AX82" i="1"/>
  <c r="AS82" i="1"/>
  <c r="AU82" i="1"/>
  <c r="AT82" i="1"/>
  <c r="AR82" i="1"/>
  <c r="AQ82" i="1"/>
  <c r="AP82" i="1"/>
  <c r="AF82" i="1"/>
  <c r="AB82" i="1"/>
  <c r="AA82" i="1"/>
  <c r="X82" i="1"/>
  <c r="W82" i="1"/>
  <c r="V82" i="1"/>
  <c r="U82" i="1"/>
  <c r="T82" i="1"/>
  <c r="S82" i="1"/>
  <c r="R82" i="1"/>
  <c r="Q82" i="1"/>
  <c r="BE81" i="1"/>
  <c r="AG81" i="1"/>
  <c r="BD81" i="1"/>
  <c r="AD81" i="1"/>
  <c r="AI81" i="1"/>
  <c r="BC81" i="1"/>
  <c r="BB81" i="1"/>
  <c r="AM81" i="1"/>
  <c r="AE81" i="1"/>
  <c r="AH81" i="1"/>
  <c r="AJ81" i="1"/>
  <c r="AL81" i="1"/>
  <c r="AW81" i="1"/>
  <c r="AK81" i="1"/>
  <c r="AV81" i="1"/>
  <c r="AN81" i="1"/>
  <c r="AY81" i="1"/>
  <c r="AX81" i="1"/>
  <c r="AS81" i="1"/>
  <c r="AU81" i="1"/>
  <c r="AT81" i="1"/>
  <c r="AR81" i="1"/>
  <c r="AQ81" i="1"/>
  <c r="AP81" i="1"/>
  <c r="AF81" i="1"/>
  <c r="AB81" i="1"/>
  <c r="AA81" i="1"/>
  <c r="X81" i="1"/>
  <c r="W81" i="1"/>
  <c r="V81" i="1"/>
  <c r="U81" i="1"/>
  <c r="T81" i="1"/>
  <c r="S81" i="1"/>
  <c r="R81" i="1"/>
  <c r="Q81" i="1"/>
  <c r="BE80" i="1"/>
  <c r="AG80" i="1"/>
  <c r="BD80" i="1"/>
  <c r="AD80" i="1"/>
  <c r="AI80" i="1"/>
  <c r="BC80" i="1"/>
  <c r="BB80" i="1"/>
  <c r="AM80" i="1"/>
  <c r="AE80" i="1"/>
  <c r="AH80" i="1"/>
  <c r="AJ80" i="1"/>
  <c r="AL80" i="1"/>
  <c r="AW80" i="1"/>
  <c r="AK80" i="1"/>
  <c r="AV80" i="1"/>
  <c r="AN80" i="1"/>
  <c r="AY80" i="1"/>
  <c r="AX80" i="1"/>
  <c r="AS80" i="1"/>
  <c r="AU80" i="1"/>
  <c r="AT80" i="1"/>
  <c r="AR80" i="1"/>
  <c r="AQ80" i="1"/>
  <c r="AP80" i="1"/>
  <c r="AF80" i="1"/>
  <c r="AB80" i="1"/>
  <c r="AA80" i="1"/>
  <c r="X80" i="1"/>
  <c r="W80" i="1"/>
  <c r="V80" i="1"/>
  <c r="U80" i="1"/>
  <c r="T80" i="1"/>
  <c r="S80" i="1"/>
  <c r="R80" i="1"/>
  <c r="Q80" i="1"/>
  <c r="BE79" i="1"/>
  <c r="AG79" i="1"/>
  <c r="BD79" i="1"/>
  <c r="AD79" i="1"/>
  <c r="AI79" i="1"/>
  <c r="BC79" i="1"/>
  <c r="BB79" i="1"/>
  <c r="AM79" i="1"/>
  <c r="AE79" i="1"/>
  <c r="AH79" i="1"/>
  <c r="AJ79" i="1"/>
  <c r="AL79" i="1"/>
  <c r="AW79" i="1"/>
  <c r="AK79" i="1"/>
  <c r="AV79" i="1"/>
  <c r="AN79" i="1"/>
  <c r="AY79" i="1"/>
  <c r="AX79" i="1"/>
  <c r="AS79" i="1"/>
  <c r="AU79" i="1"/>
  <c r="AT79" i="1"/>
  <c r="AR79" i="1"/>
  <c r="AQ79" i="1"/>
  <c r="AP79" i="1"/>
  <c r="AF79" i="1"/>
  <c r="AB79" i="1"/>
  <c r="AA79" i="1"/>
  <c r="X79" i="1"/>
  <c r="W79" i="1"/>
  <c r="V79" i="1"/>
  <c r="U79" i="1"/>
  <c r="T79" i="1"/>
  <c r="S79" i="1"/>
  <c r="R79" i="1"/>
  <c r="Q79" i="1"/>
  <c r="BE78" i="1"/>
  <c r="AG78" i="1"/>
  <c r="BD78" i="1"/>
  <c r="AD78" i="1"/>
  <c r="AI78" i="1"/>
  <c r="BC78" i="1"/>
  <c r="BB78" i="1"/>
  <c r="AM78" i="1"/>
  <c r="AE78" i="1"/>
  <c r="AH78" i="1"/>
  <c r="AJ78" i="1"/>
  <c r="AL78" i="1"/>
  <c r="AW78" i="1"/>
  <c r="AK78" i="1"/>
  <c r="AV78" i="1"/>
  <c r="AN78" i="1"/>
  <c r="AY78" i="1"/>
  <c r="AX78" i="1"/>
  <c r="AS78" i="1"/>
  <c r="AU78" i="1"/>
  <c r="AT78" i="1"/>
  <c r="AR78" i="1"/>
  <c r="AQ78" i="1"/>
  <c r="AP78" i="1"/>
  <c r="AF78" i="1"/>
  <c r="AB78" i="1"/>
  <c r="AA78" i="1"/>
  <c r="X78" i="1"/>
  <c r="W78" i="1"/>
  <c r="V78" i="1"/>
  <c r="U78" i="1"/>
  <c r="T78" i="1"/>
  <c r="S78" i="1"/>
  <c r="R78" i="1"/>
  <c r="Q78" i="1"/>
  <c r="BE77" i="1"/>
  <c r="AG77" i="1"/>
  <c r="BD77" i="1"/>
  <c r="AD77" i="1"/>
  <c r="AI77" i="1"/>
  <c r="BC77" i="1"/>
  <c r="BB77" i="1"/>
  <c r="AM77" i="1"/>
  <c r="AE77" i="1"/>
  <c r="AH77" i="1"/>
  <c r="AJ77" i="1"/>
  <c r="AL77" i="1"/>
  <c r="AW77" i="1"/>
  <c r="AK77" i="1"/>
  <c r="AV77" i="1"/>
  <c r="AN77" i="1"/>
  <c r="AY77" i="1"/>
  <c r="AX77" i="1"/>
  <c r="AS77" i="1"/>
  <c r="AU77" i="1"/>
  <c r="AT77" i="1"/>
  <c r="AR77" i="1"/>
  <c r="AQ77" i="1"/>
  <c r="AP77" i="1"/>
  <c r="AF77" i="1"/>
  <c r="AB77" i="1"/>
  <c r="AA77" i="1"/>
  <c r="X77" i="1"/>
  <c r="W77" i="1"/>
  <c r="V77" i="1"/>
  <c r="U77" i="1"/>
  <c r="T77" i="1"/>
  <c r="S77" i="1"/>
  <c r="R77" i="1"/>
  <c r="Q77" i="1"/>
  <c r="BE76" i="1"/>
  <c r="AG76" i="1"/>
  <c r="BD76" i="1"/>
  <c r="AD76" i="1"/>
  <c r="AI76" i="1"/>
  <c r="BC76" i="1"/>
  <c r="BB76" i="1"/>
  <c r="AM76" i="1"/>
  <c r="AE76" i="1"/>
  <c r="AH76" i="1"/>
  <c r="AJ76" i="1"/>
  <c r="AL76" i="1"/>
  <c r="AW76" i="1"/>
  <c r="AK76" i="1"/>
  <c r="AV76" i="1"/>
  <c r="AN76" i="1"/>
  <c r="AY76" i="1"/>
  <c r="AX76" i="1"/>
  <c r="AS76" i="1"/>
  <c r="AU76" i="1"/>
  <c r="AT76" i="1"/>
  <c r="AR76" i="1"/>
  <c r="AQ76" i="1"/>
  <c r="AP76" i="1"/>
  <c r="AF76" i="1"/>
  <c r="AB76" i="1"/>
  <c r="AA76" i="1"/>
  <c r="X76" i="1"/>
  <c r="W76" i="1"/>
  <c r="V76" i="1"/>
  <c r="U76" i="1"/>
  <c r="T76" i="1"/>
  <c r="S76" i="1"/>
  <c r="R76" i="1"/>
  <c r="Q76" i="1"/>
  <c r="BE75" i="1"/>
  <c r="AG75" i="1"/>
  <c r="BD75" i="1"/>
  <c r="AD75" i="1"/>
  <c r="AI75" i="1"/>
  <c r="BC75" i="1"/>
  <c r="BB75" i="1"/>
  <c r="AM75" i="1"/>
  <c r="AE75" i="1"/>
  <c r="AH75" i="1"/>
  <c r="AJ75" i="1"/>
  <c r="AL75" i="1"/>
  <c r="AW75" i="1"/>
  <c r="AK75" i="1"/>
  <c r="AV75" i="1"/>
  <c r="AN75" i="1"/>
  <c r="AY75" i="1"/>
  <c r="AX75" i="1"/>
  <c r="AS75" i="1"/>
  <c r="AU75" i="1"/>
  <c r="AT75" i="1"/>
  <c r="AR75" i="1"/>
  <c r="AQ75" i="1"/>
  <c r="AP75" i="1"/>
  <c r="AF75" i="1"/>
  <c r="AB75" i="1"/>
  <c r="AA75" i="1"/>
  <c r="X75" i="1"/>
  <c r="W75" i="1"/>
  <c r="V75" i="1"/>
  <c r="U75" i="1"/>
  <c r="T75" i="1"/>
  <c r="S75" i="1"/>
  <c r="R75" i="1"/>
  <c r="Q75" i="1"/>
  <c r="BE74" i="1"/>
  <c r="AG74" i="1"/>
  <c r="BD74" i="1"/>
  <c r="AD74" i="1"/>
  <c r="AI74" i="1"/>
  <c r="BC74" i="1"/>
  <c r="BB74" i="1"/>
  <c r="AM74" i="1"/>
  <c r="AE74" i="1"/>
  <c r="AH74" i="1"/>
  <c r="AJ74" i="1"/>
  <c r="AL74" i="1"/>
  <c r="AW74" i="1"/>
  <c r="AK74" i="1"/>
  <c r="AV74" i="1"/>
  <c r="AN74" i="1"/>
  <c r="AY74" i="1"/>
  <c r="AX74" i="1"/>
  <c r="AS74" i="1"/>
  <c r="AU74" i="1"/>
  <c r="AT74" i="1"/>
  <c r="AR74" i="1"/>
  <c r="AQ74" i="1"/>
  <c r="AP74" i="1"/>
  <c r="AF74" i="1"/>
  <c r="AB74" i="1"/>
  <c r="AA74" i="1"/>
  <c r="X74" i="1"/>
  <c r="W74" i="1"/>
  <c r="V74" i="1"/>
  <c r="U74" i="1"/>
  <c r="T74" i="1"/>
  <c r="S74" i="1"/>
  <c r="R74" i="1"/>
  <c r="Q74" i="1"/>
  <c r="BE73" i="1"/>
  <c r="AG73" i="1"/>
  <c r="BD73" i="1"/>
  <c r="AD73" i="1"/>
  <c r="AI73" i="1"/>
  <c r="BC73" i="1"/>
  <c r="BB73" i="1"/>
  <c r="AM73" i="1"/>
  <c r="AE73" i="1"/>
  <c r="AH73" i="1"/>
  <c r="AJ73" i="1"/>
  <c r="AL73" i="1"/>
  <c r="AW73" i="1"/>
  <c r="AK73" i="1"/>
  <c r="AV73" i="1"/>
  <c r="AN73" i="1"/>
  <c r="AY73" i="1"/>
  <c r="AX73" i="1"/>
  <c r="AS73" i="1"/>
  <c r="AU73" i="1"/>
  <c r="AT73" i="1"/>
  <c r="AR73" i="1"/>
  <c r="AQ73" i="1"/>
  <c r="AP73" i="1"/>
  <c r="AF73" i="1"/>
  <c r="AB73" i="1"/>
  <c r="AA73" i="1"/>
  <c r="X73" i="1"/>
  <c r="W73" i="1"/>
  <c r="V73" i="1"/>
  <c r="U73" i="1"/>
  <c r="T73" i="1"/>
  <c r="S73" i="1"/>
  <c r="R73" i="1"/>
  <c r="Q73" i="1"/>
  <c r="BE72" i="1"/>
  <c r="AG72" i="1"/>
  <c r="BD72" i="1"/>
  <c r="AD72" i="1"/>
  <c r="AI72" i="1"/>
  <c r="BC72" i="1"/>
  <c r="BB72" i="1"/>
  <c r="AM72" i="1"/>
  <c r="AE72" i="1"/>
  <c r="AH72" i="1"/>
  <c r="AJ72" i="1"/>
  <c r="AL72" i="1"/>
  <c r="AW72" i="1"/>
  <c r="AK72" i="1"/>
  <c r="AV72" i="1"/>
  <c r="AN72" i="1"/>
  <c r="AY72" i="1"/>
  <c r="AX72" i="1"/>
  <c r="AS72" i="1"/>
  <c r="AU72" i="1"/>
  <c r="AT72" i="1"/>
  <c r="AR72" i="1"/>
  <c r="AQ72" i="1"/>
  <c r="AP72" i="1"/>
  <c r="AF72" i="1"/>
  <c r="AB72" i="1"/>
  <c r="AA72" i="1"/>
  <c r="X72" i="1"/>
  <c r="W72" i="1"/>
  <c r="V72" i="1"/>
  <c r="U72" i="1"/>
  <c r="T72" i="1"/>
  <c r="S72" i="1"/>
  <c r="R72" i="1"/>
  <c r="Q72" i="1"/>
  <c r="BE71" i="1"/>
  <c r="AG71" i="1"/>
  <c r="BD71" i="1"/>
  <c r="AD71" i="1"/>
  <c r="AI71" i="1"/>
  <c r="BC71" i="1"/>
  <c r="BB71" i="1"/>
  <c r="AM71" i="1"/>
  <c r="AE71" i="1"/>
  <c r="AH71" i="1"/>
  <c r="AJ71" i="1"/>
  <c r="AL71" i="1"/>
  <c r="AW71" i="1"/>
  <c r="AK71" i="1"/>
  <c r="AV71" i="1"/>
  <c r="AN71" i="1"/>
  <c r="AY71" i="1"/>
  <c r="AX71" i="1"/>
  <c r="AS71" i="1"/>
  <c r="AU71" i="1"/>
  <c r="AT71" i="1"/>
  <c r="AR71" i="1"/>
  <c r="AQ71" i="1"/>
  <c r="AP71" i="1"/>
  <c r="AF71" i="1"/>
  <c r="AB71" i="1"/>
  <c r="AA71" i="1"/>
  <c r="X71" i="1"/>
  <c r="W71" i="1"/>
  <c r="V71" i="1"/>
  <c r="U71" i="1"/>
  <c r="T71" i="1"/>
  <c r="S71" i="1"/>
  <c r="R71" i="1"/>
  <c r="Q71" i="1"/>
  <c r="BE70" i="1"/>
  <c r="AG70" i="1"/>
  <c r="BD70" i="1"/>
  <c r="AD70" i="1"/>
  <c r="AI70" i="1"/>
  <c r="BC70" i="1"/>
  <c r="BB70" i="1"/>
  <c r="AM70" i="1"/>
  <c r="AE70" i="1"/>
  <c r="AH70" i="1"/>
  <c r="AJ70" i="1"/>
  <c r="AL70" i="1"/>
  <c r="AW70" i="1"/>
  <c r="AK70" i="1"/>
  <c r="AV70" i="1"/>
  <c r="AN70" i="1"/>
  <c r="AY70" i="1"/>
  <c r="AX70" i="1"/>
  <c r="AS70" i="1"/>
  <c r="AU70" i="1"/>
  <c r="AT70" i="1"/>
  <c r="AR70" i="1"/>
  <c r="AQ70" i="1"/>
  <c r="AP70" i="1"/>
  <c r="AF70" i="1"/>
  <c r="AB70" i="1"/>
  <c r="AA70" i="1"/>
  <c r="X70" i="1"/>
  <c r="W70" i="1"/>
  <c r="V70" i="1"/>
  <c r="U70" i="1"/>
  <c r="T70" i="1"/>
  <c r="S70" i="1"/>
  <c r="R70" i="1"/>
  <c r="Q70" i="1"/>
  <c r="BE69" i="1"/>
  <c r="AG69" i="1"/>
  <c r="BD69" i="1"/>
  <c r="AD69" i="1"/>
  <c r="AI69" i="1"/>
  <c r="BC69" i="1"/>
  <c r="BB69" i="1"/>
  <c r="AM69" i="1"/>
  <c r="AE69" i="1"/>
  <c r="AH69" i="1"/>
  <c r="AJ69" i="1"/>
  <c r="AL69" i="1"/>
  <c r="AW69" i="1"/>
  <c r="AK69" i="1"/>
  <c r="AV69" i="1"/>
  <c r="AN69" i="1"/>
  <c r="AY69" i="1"/>
  <c r="AX69" i="1"/>
  <c r="AS69" i="1"/>
  <c r="AU69" i="1"/>
  <c r="AT69" i="1"/>
  <c r="AR69" i="1"/>
  <c r="AQ69" i="1"/>
  <c r="AP69" i="1"/>
  <c r="AF69" i="1"/>
  <c r="AB69" i="1"/>
  <c r="AA69" i="1"/>
  <c r="X69" i="1"/>
  <c r="W69" i="1"/>
  <c r="V69" i="1"/>
  <c r="U69" i="1"/>
  <c r="T69" i="1"/>
  <c r="S69" i="1"/>
  <c r="R69" i="1"/>
  <c r="Q69" i="1"/>
  <c r="BE68" i="1"/>
  <c r="AG68" i="1"/>
  <c r="BD68" i="1"/>
  <c r="AD68" i="1"/>
  <c r="AI68" i="1"/>
  <c r="BC68" i="1"/>
  <c r="BB68" i="1"/>
  <c r="AM68" i="1"/>
  <c r="AE68" i="1"/>
  <c r="AH68" i="1"/>
  <c r="AJ68" i="1"/>
  <c r="AL68" i="1"/>
  <c r="AW68" i="1"/>
  <c r="AK68" i="1"/>
  <c r="AV68" i="1"/>
  <c r="AN68" i="1"/>
  <c r="AY68" i="1"/>
  <c r="AX68" i="1"/>
  <c r="AS68" i="1"/>
  <c r="AU68" i="1"/>
  <c r="AT68" i="1"/>
  <c r="AR68" i="1"/>
  <c r="AQ68" i="1"/>
  <c r="AP68" i="1"/>
  <c r="AF68" i="1"/>
  <c r="AB68" i="1"/>
  <c r="AA68" i="1"/>
  <c r="X68" i="1"/>
  <c r="W68" i="1"/>
  <c r="V68" i="1"/>
  <c r="U68" i="1"/>
  <c r="T68" i="1"/>
  <c r="S68" i="1"/>
  <c r="R68" i="1"/>
  <c r="Q68" i="1"/>
  <c r="BE67" i="1"/>
  <c r="AG67" i="1"/>
  <c r="BD67" i="1"/>
  <c r="AD67" i="1"/>
  <c r="AI67" i="1"/>
  <c r="BC67" i="1"/>
  <c r="BB67" i="1"/>
  <c r="AM67" i="1"/>
  <c r="AE67" i="1"/>
  <c r="AH67" i="1"/>
  <c r="AJ67" i="1"/>
  <c r="AL67" i="1"/>
  <c r="AW67" i="1"/>
  <c r="AK67" i="1"/>
  <c r="AV67" i="1"/>
  <c r="AN67" i="1"/>
  <c r="AY67" i="1"/>
  <c r="AX67" i="1"/>
  <c r="AS67" i="1"/>
  <c r="AU67" i="1"/>
  <c r="AT67" i="1"/>
  <c r="AR67" i="1"/>
  <c r="AQ67" i="1"/>
  <c r="AP67" i="1"/>
  <c r="AF67" i="1"/>
  <c r="AB67" i="1"/>
  <c r="AA67" i="1"/>
  <c r="X67" i="1"/>
  <c r="W67" i="1"/>
  <c r="V67" i="1"/>
  <c r="U67" i="1"/>
  <c r="T67" i="1"/>
  <c r="S67" i="1"/>
  <c r="R67" i="1"/>
  <c r="Q67" i="1"/>
  <c r="BE66" i="1"/>
  <c r="AG66" i="1"/>
  <c r="BD66" i="1"/>
  <c r="AD66" i="1"/>
  <c r="AI66" i="1"/>
  <c r="BC66" i="1"/>
  <c r="BB66" i="1"/>
  <c r="AM66" i="1"/>
  <c r="AE66" i="1"/>
  <c r="AH66" i="1"/>
  <c r="AJ66" i="1"/>
  <c r="AL66" i="1"/>
  <c r="AW66" i="1"/>
  <c r="AK66" i="1"/>
  <c r="AV66" i="1"/>
  <c r="AN66" i="1"/>
  <c r="AY66" i="1"/>
  <c r="AX66" i="1"/>
  <c r="AS66" i="1"/>
  <c r="AU66" i="1"/>
  <c r="AT66" i="1"/>
  <c r="AR66" i="1"/>
  <c r="AQ66" i="1"/>
  <c r="AP66" i="1"/>
  <c r="AF66" i="1"/>
  <c r="AB66" i="1"/>
  <c r="AA66" i="1"/>
  <c r="X66" i="1"/>
  <c r="W66" i="1"/>
  <c r="V66" i="1"/>
  <c r="U66" i="1"/>
  <c r="T66" i="1"/>
  <c r="S66" i="1"/>
  <c r="R66" i="1"/>
  <c r="Q66" i="1"/>
  <c r="BE65" i="1"/>
  <c r="AG65" i="1"/>
  <c r="BD65" i="1"/>
  <c r="AD65" i="1"/>
  <c r="AI65" i="1"/>
  <c r="BC65" i="1"/>
  <c r="BB65" i="1"/>
  <c r="AM65" i="1"/>
  <c r="AE65" i="1"/>
  <c r="AH65" i="1"/>
  <c r="AJ65" i="1"/>
  <c r="AL65" i="1"/>
  <c r="AW65" i="1"/>
  <c r="AK65" i="1"/>
  <c r="AV65" i="1"/>
  <c r="AN65" i="1"/>
  <c r="AY65" i="1"/>
  <c r="AX65" i="1"/>
  <c r="AS65" i="1"/>
  <c r="AU65" i="1"/>
  <c r="AT65" i="1"/>
  <c r="AR65" i="1"/>
  <c r="AQ65" i="1"/>
  <c r="AP65" i="1"/>
  <c r="AF65" i="1"/>
  <c r="AB65" i="1"/>
  <c r="AA65" i="1"/>
  <c r="X65" i="1"/>
  <c r="W65" i="1"/>
  <c r="V65" i="1"/>
  <c r="U65" i="1"/>
  <c r="T65" i="1"/>
  <c r="S65" i="1"/>
  <c r="R65" i="1"/>
  <c r="Q65" i="1"/>
  <c r="BE64" i="1"/>
  <c r="AG64" i="1"/>
  <c r="BD64" i="1"/>
  <c r="AD64" i="1"/>
  <c r="AI64" i="1"/>
  <c r="BC64" i="1"/>
  <c r="BB64" i="1"/>
  <c r="AM64" i="1"/>
  <c r="AE64" i="1"/>
  <c r="AH64" i="1"/>
  <c r="AJ64" i="1"/>
  <c r="AL64" i="1"/>
  <c r="AW64" i="1"/>
  <c r="AK64" i="1"/>
  <c r="AV64" i="1"/>
  <c r="AN64" i="1"/>
  <c r="AY64" i="1"/>
  <c r="AX64" i="1"/>
  <c r="AS64" i="1"/>
  <c r="AU64" i="1"/>
  <c r="AT64" i="1"/>
  <c r="AR64" i="1"/>
  <c r="AQ64" i="1"/>
  <c r="AP64" i="1"/>
  <c r="AF64" i="1"/>
  <c r="AB64" i="1"/>
  <c r="AA64" i="1"/>
  <c r="X64" i="1"/>
  <c r="W64" i="1"/>
  <c r="V64" i="1"/>
  <c r="U64" i="1"/>
  <c r="T64" i="1"/>
  <c r="S64" i="1"/>
  <c r="R64" i="1"/>
  <c r="Q64" i="1"/>
  <c r="BE63" i="1"/>
  <c r="AG63" i="1"/>
  <c r="BD63" i="1"/>
  <c r="AD63" i="1"/>
  <c r="AI63" i="1"/>
  <c r="BC63" i="1"/>
  <c r="BB63" i="1"/>
  <c r="AM63" i="1"/>
  <c r="AE63" i="1"/>
  <c r="AH63" i="1"/>
  <c r="AJ63" i="1"/>
  <c r="AL63" i="1"/>
  <c r="AW63" i="1"/>
  <c r="AK63" i="1"/>
  <c r="AV63" i="1"/>
  <c r="AN63" i="1"/>
  <c r="AY63" i="1"/>
  <c r="AX63" i="1"/>
  <c r="AS63" i="1"/>
  <c r="AU63" i="1"/>
  <c r="AT63" i="1"/>
  <c r="AR63" i="1"/>
  <c r="AQ63" i="1"/>
  <c r="AP63" i="1"/>
  <c r="AF63" i="1"/>
  <c r="AB63" i="1"/>
  <c r="AA63" i="1"/>
  <c r="X63" i="1"/>
  <c r="W63" i="1"/>
  <c r="V63" i="1"/>
  <c r="U63" i="1"/>
  <c r="T63" i="1"/>
  <c r="S63" i="1"/>
  <c r="R63" i="1"/>
  <c r="Q63" i="1"/>
  <c r="BE62" i="1"/>
  <c r="AG62" i="1"/>
  <c r="BD62" i="1"/>
  <c r="AD62" i="1"/>
  <c r="AI62" i="1"/>
  <c r="BC62" i="1"/>
  <c r="BB62" i="1"/>
  <c r="AM62" i="1"/>
  <c r="AE62" i="1"/>
  <c r="AH62" i="1"/>
  <c r="AJ62" i="1"/>
  <c r="AL62" i="1"/>
  <c r="AW62" i="1"/>
  <c r="AK62" i="1"/>
  <c r="AV62" i="1"/>
  <c r="AN62" i="1"/>
  <c r="AY62" i="1"/>
  <c r="AX62" i="1"/>
  <c r="AS62" i="1"/>
  <c r="AU62" i="1"/>
  <c r="AT62" i="1"/>
  <c r="AR62" i="1"/>
  <c r="AQ62" i="1"/>
  <c r="AP62" i="1"/>
  <c r="AF62" i="1"/>
  <c r="AB62" i="1"/>
  <c r="AA62" i="1"/>
  <c r="X62" i="1"/>
  <c r="W62" i="1"/>
  <c r="V62" i="1"/>
  <c r="U62" i="1"/>
  <c r="T62" i="1"/>
  <c r="S62" i="1"/>
  <c r="R62" i="1"/>
  <c r="Q62" i="1"/>
  <c r="BE61" i="1"/>
  <c r="AG61" i="1"/>
  <c r="BD61" i="1"/>
  <c r="AD61" i="1"/>
  <c r="AI61" i="1"/>
  <c r="BC61" i="1"/>
  <c r="BB61" i="1"/>
  <c r="AM61" i="1"/>
  <c r="AE61" i="1"/>
  <c r="AH61" i="1"/>
  <c r="AJ61" i="1"/>
  <c r="AL61" i="1"/>
  <c r="AW61" i="1"/>
  <c r="AK61" i="1"/>
  <c r="AV61" i="1"/>
  <c r="AN61" i="1"/>
  <c r="AY61" i="1"/>
  <c r="AX61" i="1"/>
  <c r="AS61" i="1"/>
  <c r="AU61" i="1"/>
  <c r="AT61" i="1"/>
  <c r="AR61" i="1"/>
  <c r="AQ61" i="1"/>
  <c r="AP61" i="1"/>
  <c r="AF61" i="1"/>
  <c r="AB61" i="1"/>
  <c r="AA61" i="1"/>
  <c r="X61" i="1"/>
  <c r="W61" i="1"/>
  <c r="V61" i="1"/>
  <c r="U61" i="1"/>
  <c r="T61" i="1"/>
  <c r="S61" i="1"/>
  <c r="R61" i="1"/>
  <c r="Q61" i="1"/>
  <c r="BE60" i="1"/>
  <c r="AG60" i="1"/>
  <c r="BD60" i="1"/>
  <c r="AD60" i="1"/>
  <c r="AI60" i="1"/>
  <c r="BC60" i="1"/>
  <c r="BB60" i="1"/>
  <c r="AM60" i="1"/>
  <c r="AE60" i="1"/>
  <c r="AH60" i="1"/>
  <c r="AJ60" i="1"/>
  <c r="AL60" i="1"/>
  <c r="AW60" i="1"/>
  <c r="AK60" i="1"/>
  <c r="AV60" i="1"/>
  <c r="AN60" i="1"/>
  <c r="AY60" i="1"/>
  <c r="AX60" i="1"/>
  <c r="AS60" i="1"/>
  <c r="AU60" i="1"/>
  <c r="AT60" i="1"/>
  <c r="AR60" i="1"/>
  <c r="AQ60" i="1"/>
  <c r="AP60" i="1"/>
  <c r="AF60" i="1"/>
  <c r="AB60" i="1"/>
  <c r="AA60" i="1"/>
  <c r="X60" i="1"/>
  <c r="W60" i="1"/>
  <c r="V60" i="1"/>
  <c r="U60" i="1"/>
  <c r="T60" i="1"/>
  <c r="S60" i="1"/>
  <c r="R60" i="1"/>
  <c r="Q60" i="1"/>
  <c r="BE59" i="1"/>
  <c r="AG59" i="1"/>
  <c r="BD59" i="1"/>
  <c r="AD59" i="1"/>
  <c r="AI59" i="1"/>
  <c r="BC59" i="1"/>
  <c r="BB59" i="1"/>
  <c r="AM59" i="1"/>
  <c r="AE59" i="1"/>
  <c r="AH59" i="1"/>
  <c r="AJ59" i="1"/>
  <c r="AL59" i="1"/>
  <c r="AW59" i="1"/>
  <c r="AK59" i="1"/>
  <c r="AV59" i="1"/>
  <c r="AN59" i="1"/>
  <c r="AY59" i="1"/>
  <c r="AX59" i="1"/>
  <c r="AS59" i="1"/>
  <c r="AU59" i="1"/>
  <c r="AT59" i="1"/>
  <c r="AR59" i="1"/>
  <c r="AQ59" i="1"/>
  <c r="AP59" i="1"/>
  <c r="AF59" i="1"/>
  <c r="AB59" i="1"/>
  <c r="AA59" i="1"/>
  <c r="X59" i="1"/>
  <c r="W59" i="1"/>
  <c r="V59" i="1"/>
  <c r="U59" i="1"/>
  <c r="T59" i="1"/>
  <c r="S59" i="1"/>
  <c r="R59" i="1"/>
  <c r="Q59" i="1"/>
  <c r="BE58" i="1"/>
  <c r="AG58" i="1"/>
  <c r="BD58" i="1"/>
  <c r="AD58" i="1"/>
  <c r="AI58" i="1"/>
  <c r="BC58" i="1"/>
  <c r="BB58" i="1"/>
  <c r="AM58" i="1"/>
  <c r="AE58" i="1"/>
  <c r="AH58" i="1"/>
  <c r="AJ58" i="1"/>
  <c r="AL58" i="1"/>
  <c r="AW58" i="1"/>
  <c r="AK58" i="1"/>
  <c r="AV58" i="1"/>
  <c r="AN58" i="1"/>
  <c r="AY58" i="1"/>
  <c r="AX58" i="1"/>
  <c r="AS58" i="1"/>
  <c r="AU58" i="1"/>
  <c r="AT58" i="1"/>
  <c r="AR58" i="1"/>
  <c r="AQ58" i="1"/>
  <c r="AP58" i="1"/>
  <c r="AF58" i="1"/>
  <c r="AB58" i="1"/>
  <c r="AA58" i="1"/>
  <c r="X58" i="1"/>
  <c r="W58" i="1"/>
  <c r="V58" i="1"/>
  <c r="U58" i="1"/>
  <c r="T58" i="1"/>
  <c r="S58" i="1"/>
  <c r="R58" i="1"/>
  <c r="Q58" i="1"/>
  <c r="BE57" i="1"/>
  <c r="AG57" i="1"/>
  <c r="BD57" i="1"/>
  <c r="AD57" i="1"/>
  <c r="AI57" i="1"/>
  <c r="BC57" i="1"/>
  <c r="BB57" i="1"/>
  <c r="AM57" i="1"/>
  <c r="AE57" i="1"/>
  <c r="AH57" i="1"/>
  <c r="AJ57" i="1"/>
  <c r="AL57" i="1"/>
  <c r="AW57" i="1"/>
  <c r="AK57" i="1"/>
  <c r="AV57" i="1"/>
  <c r="AN57" i="1"/>
  <c r="AY57" i="1"/>
  <c r="AX57" i="1"/>
  <c r="AS57" i="1"/>
  <c r="AU57" i="1"/>
  <c r="AT57" i="1"/>
  <c r="AR57" i="1"/>
  <c r="AQ57" i="1"/>
  <c r="AP57" i="1"/>
  <c r="AF57" i="1"/>
  <c r="AB57" i="1"/>
  <c r="AA57" i="1"/>
  <c r="X57" i="1"/>
  <c r="W57" i="1"/>
  <c r="V57" i="1"/>
  <c r="U57" i="1"/>
  <c r="T57" i="1"/>
  <c r="S57" i="1"/>
  <c r="R57" i="1"/>
  <c r="Q57" i="1"/>
  <c r="BE56" i="1"/>
  <c r="AG56" i="1"/>
  <c r="BD56" i="1"/>
  <c r="AD56" i="1"/>
  <c r="AI56" i="1"/>
  <c r="BC56" i="1"/>
  <c r="BB56" i="1"/>
  <c r="AM56" i="1"/>
  <c r="AE56" i="1"/>
  <c r="AH56" i="1"/>
  <c r="AJ56" i="1"/>
  <c r="AL56" i="1"/>
  <c r="AW56" i="1"/>
  <c r="AK56" i="1"/>
  <c r="AV56" i="1"/>
  <c r="AN56" i="1"/>
  <c r="AY56" i="1"/>
  <c r="AX56" i="1"/>
  <c r="AS56" i="1"/>
  <c r="AU56" i="1"/>
  <c r="AT56" i="1"/>
  <c r="AR56" i="1"/>
  <c r="AQ56" i="1"/>
  <c r="AP56" i="1"/>
  <c r="AF56" i="1"/>
  <c r="AB56" i="1"/>
  <c r="AA56" i="1"/>
  <c r="X56" i="1"/>
  <c r="W56" i="1"/>
  <c r="V56" i="1"/>
  <c r="U56" i="1"/>
  <c r="T56" i="1"/>
  <c r="S56" i="1"/>
  <c r="R56" i="1"/>
  <c r="Q56" i="1"/>
  <c r="BE55" i="1"/>
  <c r="AG55" i="1"/>
  <c r="BD55" i="1"/>
  <c r="AD55" i="1"/>
  <c r="AI55" i="1"/>
  <c r="BC55" i="1"/>
  <c r="BB55" i="1"/>
  <c r="AM55" i="1"/>
  <c r="AE55" i="1"/>
  <c r="AH55" i="1"/>
  <c r="AJ55" i="1"/>
  <c r="AL55" i="1"/>
  <c r="AW55" i="1"/>
  <c r="AK55" i="1"/>
  <c r="AV55" i="1"/>
  <c r="AN55" i="1"/>
  <c r="AY55" i="1"/>
  <c r="AX55" i="1"/>
  <c r="AS55" i="1"/>
  <c r="AU55" i="1"/>
  <c r="AT55" i="1"/>
  <c r="AR55" i="1"/>
  <c r="AQ55" i="1"/>
  <c r="AP55" i="1"/>
  <c r="AF55" i="1"/>
  <c r="AB55" i="1"/>
  <c r="AA55" i="1"/>
  <c r="X55" i="1"/>
  <c r="W55" i="1"/>
  <c r="V55" i="1"/>
  <c r="U55" i="1"/>
  <c r="T55" i="1"/>
  <c r="S55" i="1"/>
  <c r="R55" i="1"/>
  <c r="Q55" i="1"/>
  <c r="BE54" i="1"/>
  <c r="AG54" i="1"/>
  <c r="BD54" i="1"/>
  <c r="AD54" i="1"/>
  <c r="AI54" i="1"/>
  <c r="BC54" i="1"/>
  <c r="BB54" i="1"/>
  <c r="AM54" i="1"/>
  <c r="AE54" i="1"/>
  <c r="AH54" i="1"/>
  <c r="AJ54" i="1"/>
  <c r="AL54" i="1"/>
  <c r="AW54" i="1"/>
  <c r="AK54" i="1"/>
  <c r="AV54" i="1"/>
  <c r="AN54" i="1"/>
  <c r="AY54" i="1"/>
  <c r="AX54" i="1"/>
  <c r="AS54" i="1"/>
  <c r="AU54" i="1"/>
  <c r="AT54" i="1"/>
  <c r="AR54" i="1"/>
  <c r="AQ54" i="1"/>
  <c r="AP54" i="1"/>
  <c r="AF54" i="1"/>
  <c r="AB54" i="1"/>
  <c r="AA54" i="1"/>
  <c r="X54" i="1"/>
  <c r="W54" i="1"/>
  <c r="V54" i="1"/>
  <c r="U54" i="1"/>
  <c r="T54" i="1"/>
  <c r="S54" i="1"/>
  <c r="R54" i="1"/>
  <c r="Q54" i="1"/>
  <c r="BE53" i="1"/>
  <c r="AG53" i="1"/>
  <c r="BD53" i="1"/>
  <c r="AD53" i="1"/>
  <c r="AI53" i="1"/>
  <c r="BC53" i="1"/>
  <c r="BB53" i="1"/>
  <c r="AM53" i="1"/>
  <c r="AE53" i="1"/>
  <c r="AH53" i="1"/>
  <c r="AJ53" i="1"/>
  <c r="AL53" i="1"/>
  <c r="AW53" i="1"/>
  <c r="AK53" i="1"/>
  <c r="AV53" i="1"/>
  <c r="AN53" i="1"/>
  <c r="AY53" i="1"/>
  <c r="AX53" i="1"/>
  <c r="AS53" i="1"/>
  <c r="AU53" i="1"/>
  <c r="AT53" i="1"/>
  <c r="AR53" i="1"/>
  <c r="AQ53" i="1"/>
  <c r="AP53" i="1"/>
  <c r="AF53" i="1"/>
  <c r="AB53" i="1"/>
  <c r="AA53" i="1"/>
  <c r="X53" i="1"/>
  <c r="W53" i="1"/>
  <c r="V53" i="1"/>
  <c r="U53" i="1"/>
  <c r="T53" i="1"/>
  <c r="S53" i="1"/>
  <c r="R53" i="1"/>
  <c r="Q53" i="1"/>
  <c r="BE52" i="1"/>
  <c r="AG52" i="1"/>
  <c r="BD52" i="1"/>
  <c r="AD52" i="1"/>
  <c r="AI52" i="1"/>
  <c r="BC52" i="1"/>
  <c r="BB52" i="1"/>
  <c r="AM52" i="1"/>
  <c r="AE52" i="1"/>
  <c r="AH52" i="1"/>
  <c r="AJ52" i="1"/>
  <c r="AL52" i="1"/>
  <c r="AW52" i="1"/>
  <c r="AK52" i="1"/>
  <c r="AV52" i="1"/>
  <c r="AN52" i="1"/>
  <c r="AY52" i="1"/>
  <c r="AX52" i="1"/>
  <c r="AS52" i="1"/>
  <c r="AU52" i="1"/>
  <c r="AT52" i="1"/>
  <c r="AR52" i="1"/>
  <c r="AQ52" i="1"/>
  <c r="AP52" i="1"/>
  <c r="AF52" i="1"/>
  <c r="AB52" i="1"/>
  <c r="AA52" i="1"/>
  <c r="X52" i="1"/>
  <c r="W52" i="1"/>
  <c r="V52" i="1"/>
  <c r="U52" i="1"/>
  <c r="T52" i="1"/>
  <c r="S52" i="1"/>
  <c r="R52" i="1"/>
  <c r="Q52" i="1"/>
  <c r="BE51" i="1"/>
  <c r="AG51" i="1"/>
  <c r="BD51" i="1"/>
  <c r="AD51" i="1"/>
  <c r="AI51" i="1"/>
  <c r="BC51" i="1"/>
  <c r="BB51" i="1"/>
  <c r="AM51" i="1"/>
  <c r="AE51" i="1"/>
  <c r="AH51" i="1"/>
  <c r="AJ51" i="1"/>
  <c r="AL51" i="1"/>
  <c r="AW51" i="1"/>
  <c r="AK51" i="1"/>
  <c r="AV51" i="1"/>
  <c r="AN51" i="1"/>
  <c r="AY51" i="1"/>
  <c r="AX51" i="1"/>
  <c r="AS51" i="1"/>
  <c r="AU51" i="1"/>
  <c r="AT51" i="1"/>
  <c r="AR51" i="1"/>
  <c r="AQ51" i="1"/>
  <c r="AP51" i="1"/>
  <c r="AF51" i="1"/>
  <c r="AB51" i="1"/>
  <c r="AA51" i="1"/>
  <c r="X51" i="1"/>
  <c r="W51" i="1"/>
  <c r="V51" i="1"/>
  <c r="U51" i="1"/>
  <c r="T51" i="1"/>
  <c r="S51" i="1"/>
  <c r="R51" i="1"/>
  <c r="Q51" i="1"/>
  <c r="BE50" i="1"/>
  <c r="AG50" i="1"/>
  <c r="BD50" i="1"/>
  <c r="AD50" i="1"/>
  <c r="AI50" i="1"/>
  <c r="BC50" i="1"/>
  <c r="BB50" i="1"/>
  <c r="AM50" i="1"/>
  <c r="AE50" i="1"/>
  <c r="AH50" i="1"/>
  <c r="AJ50" i="1"/>
  <c r="AL50" i="1"/>
  <c r="AW50" i="1"/>
  <c r="AK50" i="1"/>
  <c r="AV50" i="1"/>
  <c r="AN50" i="1"/>
  <c r="AY50" i="1"/>
  <c r="AX50" i="1"/>
  <c r="AS50" i="1"/>
  <c r="AU50" i="1"/>
  <c r="AT50" i="1"/>
  <c r="AR50" i="1"/>
  <c r="AQ50" i="1"/>
  <c r="AP50" i="1"/>
  <c r="AF50" i="1"/>
  <c r="AB50" i="1"/>
  <c r="AA50" i="1"/>
  <c r="X50" i="1"/>
  <c r="W50" i="1"/>
  <c r="V50" i="1"/>
  <c r="U50" i="1"/>
  <c r="T50" i="1"/>
  <c r="S50" i="1"/>
  <c r="R50" i="1"/>
  <c r="Q50" i="1"/>
  <c r="BE49" i="1"/>
  <c r="AG49" i="1"/>
  <c r="BD49" i="1"/>
  <c r="AD49" i="1"/>
  <c r="AI49" i="1"/>
  <c r="BC49" i="1"/>
  <c r="BB49" i="1"/>
  <c r="AM49" i="1"/>
  <c r="AE49" i="1"/>
  <c r="AH49" i="1"/>
  <c r="AJ49" i="1"/>
  <c r="AL49" i="1"/>
  <c r="AW49" i="1"/>
  <c r="AK49" i="1"/>
  <c r="AV49" i="1"/>
  <c r="AN49" i="1"/>
  <c r="AY49" i="1"/>
  <c r="AX49" i="1"/>
  <c r="AS49" i="1"/>
  <c r="AU49" i="1"/>
  <c r="AT49" i="1"/>
  <c r="AR49" i="1"/>
  <c r="AQ49" i="1"/>
  <c r="AP49" i="1"/>
  <c r="AF49" i="1"/>
  <c r="AB49" i="1"/>
  <c r="AA49" i="1"/>
  <c r="X49" i="1"/>
  <c r="W49" i="1"/>
  <c r="V49" i="1"/>
  <c r="U49" i="1"/>
  <c r="T49" i="1"/>
  <c r="S49" i="1"/>
  <c r="R49" i="1"/>
  <c r="Q49" i="1"/>
  <c r="BE48" i="1"/>
  <c r="AG48" i="1"/>
  <c r="BD48" i="1"/>
  <c r="AD48" i="1"/>
  <c r="AI48" i="1"/>
  <c r="BC48" i="1"/>
  <c r="BB48" i="1"/>
  <c r="AM48" i="1"/>
  <c r="AE48" i="1"/>
  <c r="AH48" i="1"/>
  <c r="AJ48" i="1"/>
  <c r="AL48" i="1"/>
  <c r="AW48" i="1"/>
  <c r="AK48" i="1"/>
  <c r="AV48" i="1"/>
  <c r="AN48" i="1"/>
  <c r="AY48" i="1"/>
  <c r="AX48" i="1"/>
  <c r="AS48" i="1"/>
  <c r="AU48" i="1"/>
  <c r="AT48" i="1"/>
  <c r="AR48" i="1"/>
  <c r="AQ48" i="1"/>
  <c r="AP48" i="1"/>
  <c r="AF48" i="1"/>
  <c r="AB48" i="1"/>
  <c r="AA48" i="1"/>
  <c r="X48" i="1"/>
  <c r="W48" i="1"/>
  <c r="V48" i="1"/>
  <c r="U48" i="1"/>
  <c r="T48" i="1"/>
  <c r="S48" i="1"/>
  <c r="R48" i="1"/>
  <c r="Q48" i="1"/>
  <c r="BE47" i="1"/>
  <c r="AG47" i="1"/>
  <c r="BD47" i="1"/>
  <c r="AD47" i="1"/>
  <c r="AI47" i="1"/>
  <c r="BC47" i="1"/>
  <c r="BB47" i="1"/>
  <c r="AM47" i="1"/>
  <c r="AE47" i="1"/>
  <c r="AH47" i="1"/>
  <c r="AJ47" i="1"/>
  <c r="AL47" i="1"/>
  <c r="AW47" i="1"/>
  <c r="AK47" i="1"/>
  <c r="AV47" i="1"/>
  <c r="AN47" i="1"/>
  <c r="AY47" i="1"/>
  <c r="AX47" i="1"/>
  <c r="AS47" i="1"/>
  <c r="AU47" i="1"/>
  <c r="AT47" i="1"/>
  <c r="AR47" i="1"/>
  <c r="AQ47" i="1"/>
  <c r="AP47" i="1"/>
  <c r="AF47" i="1"/>
  <c r="AB47" i="1"/>
  <c r="AA47" i="1"/>
  <c r="X47" i="1"/>
  <c r="W47" i="1"/>
  <c r="V47" i="1"/>
  <c r="U47" i="1"/>
  <c r="T47" i="1"/>
  <c r="S47" i="1"/>
  <c r="R47" i="1"/>
  <c r="Q47" i="1"/>
  <c r="BE46" i="1"/>
  <c r="AG46" i="1"/>
  <c r="BD46" i="1"/>
  <c r="AD46" i="1"/>
  <c r="AI46" i="1"/>
  <c r="BC46" i="1"/>
  <c r="BB46" i="1"/>
  <c r="AM46" i="1"/>
  <c r="AE46" i="1"/>
  <c r="AH46" i="1"/>
  <c r="AJ46" i="1"/>
  <c r="AL46" i="1"/>
  <c r="AW46" i="1"/>
  <c r="AK46" i="1"/>
  <c r="AV46" i="1"/>
  <c r="AN46" i="1"/>
  <c r="AY46" i="1"/>
  <c r="AX46" i="1"/>
  <c r="AS46" i="1"/>
  <c r="AU46" i="1"/>
  <c r="AT46" i="1"/>
  <c r="AR46" i="1"/>
  <c r="AQ46" i="1"/>
  <c r="AP46" i="1"/>
  <c r="AF46" i="1"/>
  <c r="AB46" i="1"/>
  <c r="AA46" i="1"/>
  <c r="X46" i="1"/>
  <c r="W46" i="1"/>
  <c r="V46" i="1"/>
  <c r="U46" i="1"/>
  <c r="T46" i="1"/>
  <c r="S46" i="1"/>
  <c r="R46" i="1"/>
  <c r="Q46" i="1"/>
  <c r="BE45" i="1"/>
  <c r="AG45" i="1"/>
  <c r="BD45" i="1"/>
  <c r="AD45" i="1"/>
  <c r="AI45" i="1"/>
  <c r="BC45" i="1"/>
  <c r="BB45" i="1"/>
  <c r="AM45" i="1"/>
  <c r="AE45" i="1"/>
  <c r="AH45" i="1"/>
  <c r="AJ45" i="1"/>
  <c r="AL45" i="1"/>
  <c r="AW45" i="1"/>
  <c r="AK45" i="1"/>
  <c r="AV45" i="1"/>
  <c r="AN45" i="1"/>
  <c r="AY45" i="1"/>
  <c r="AX45" i="1"/>
  <c r="AS45" i="1"/>
  <c r="AU45" i="1"/>
  <c r="AT45" i="1"/>
  <c r="AR45" i="1"/>
  <c r="AQ45" i="1"/>
  <c r="AP45" i="1"/>
  <c r="AF45" i="1"/>
  <c r="AB45" i="1"/>
  <c r="AA45" i="1"/>
  <c r="X45" i="1"/>
  <c r="W45" i="1"/>
  <c r="V45" i="1"/>
  <c r="U45" i="1"/>
  <c r="T45" i="1"/>
  <c r="S45" i="1"/>
  <c r="R45" i="1"/>
  <c r="Q45" i="1"/>
  <c r="BE44" i="1"/>
  <c r="AG44" i="1"/>
  <c r="BD44" i="1"/>
  <c r="AD44" i="1"/>
  <c r="AI44" i="1"/>
  <c r="BC44" i="1"/>
  <c r="BB44" i="1"/>
  <c r="AM44" i="1"/>
  <c r="AE44" i="1"/>
  <c r="AH44" i="1"/>
  <c r="AJ44" i="1"/>
  <c r="AL44" i="1"/>
  <c r="AW44" i="1"/>
  <c r="AK44" i="1"/>
  <c r="AV44" i="1"/>
  <c r="AN44" i="1"/>
  <c r="AY44" i="1"/>
  <c r="AX44" i="1"/>
  <c r="AS44" i="1"/>
  <c r="AU44" i="1"/>
  <c r="AT44" i="1"/>
  <c r="AR44" i="1"/>
  <c r="AQ44" i="1"/>
  <c r="AP44" i="1"/>
  <c r="AF44" i="1"/>
  <c r="AB44" i="1"/>
  <c r="AA44" i="1"/>
  <c r="X44" i="1"/>
  <c r="W44" i="1"/>
  <c r="V44" i="1"/>
  <c r="U44" i="1"/>
  <c r="T44" i="1"/>
  <c r="S44" i="1"/>
  <c r="R44" i="1"/>
  <c r="Q44" i="1"/>
  <c r="BE43" i="1"/>
  <c r="AG43" i="1"/>
  <c r="BD43" i="1"/>
  <c r="AD43" i="1"/>
  <c r="AI43" i="1"/>
  <c r="BC43" i="1"/>
  <c r="BB43" i="1"/>
  <c r="AM43" i="1"/>
  <c r="AE43" i="1"/>
  <c r="AH43" i="1"/>
  <c r="AJ43" i="1"/>
  <c r="AL43" i="1"/>
  <c r="AW43" i="1"/>
  <c r="AK43" i="1"/>
  <c r="AV43" i="1"/>
  <c r="AN43" i="1"/>
  <c r="AY43" i="1"/>
  <c r="AX43" i="1"/>
  <c r="AS43" i="1"/>
  <c r="AU43" i="1"/>
  <c r="AT43" i="1"/>
  <c r="AR43" i="1"/>
  <c r="AQ43" i="1"/>
  <c r="AP43" i="1"/>
  <c r="AF43" i="1"/>
  <c r="AB43" i="1"/>
  <c r="AA43" i="1"/>
  <c r="X43" i="1"/>
  <c r="W43" i="1"/>
  <c r="V43" i="1"/>
  <c r="U43" i="1"/>
  <c r="T43" i="1"/>
  <c r="S43" i="1"/>
  <c r="R43" i="1"/>
  <c r="Q43" i="1"/>
  <c r="BE42" i="1"/>
  <c r="AG42" i="1"/>
  <c r="BD42" i="1"/>
  <c r="AD42" i="1"/>
  <c r="AI42" i="1"/>
  <c r="BC42" i="1"/>
  <c r="BB42" i="1"/>
  <c r="AM42" i="1"/>
  <c r="AE42" i="1"/>
  <c r="AH42" i="1"/>
  <c r="AJ42" i="1"/>
  <c r="AL42" i="1"/>
  <c r="AW42" i="1"/>
  <c r="AK42" i="1"/>
  <c r="AV42" i="1"/>
  <c r="AN42" i="1"/>
  <c r="AY42" i="1"/>
  <c r="AX42" i="1"/>
  <c r="AS42" i="1"/>
  <c r="AU42" i="1"/>
  <c r="AT42" i="1"/>
  <c r="AR42" i="1"/>
  <c r="AQ42" i="1"/>
  <c r="AP42" i="1"/>
  <c r="AF42" i="1"/>
  <c r="AB42" i="1"/>
  <c r="AA42" i="1"/>
  <c r="X42" i="1"/>
  <c r="W42" i="1"/>
  <c r="V42" i="1"/>
  <c r="U42" i="1"/>
  <c r="T42" i="1"/>
  <c r="S42" i="1"/>
  <c r="R42" i="1"/>
  <c r="Q42" i="1"/>
  <c r="BE41" i="1"/>
  <c r="AG41" i="1"/>
  <c r="BD41" i="1"/>
  <c r="AD41" i="1"/>
  <c r="AI41" i="1"/>
  <c r="BC41" i="1"/>
  <c r="BB41" i="1"/>
  <c r="AM41" i="1"/>
  <c r="AE41" i="1"/>
  <c r="AH41" i="1"/>
  <c r="AJ41" i="1"/>
  <c r="AL41" i="1"/>
  <c r="AW41" i="1"/>
  <c r="AK41" i="1"/>
  <c r="AV41" i="1"/>
  <c r="AN41" i="1"/>
  <c r="AY41" i="1"/>
  <c r="AX41" i="1"/>
  <c r="AS41" i="1"/>
  <c r="AU41" i="1"/>
  <c r="AT41" i="1"/>
  <c r="AR41" i="1"/>
  <c r="AQ41" i="1"/>
  <c r="AP41" i="1"/>
  <c r="AF41" i="1"/>
  <c r="AB41" i="1"/>
  <c r="AA41" i="1"/>
  <c r="X41" i="1"/>
  <c r="W41" i="1"/>
  <c r="V41" i="1"/>
  <c r="U41" i="1"/>
  <c r="T41" i="1"/>
  <c r="S41" i="1"/>
  <c r="R41" i="1"/>
  <c r="Q41" i="1"/>
  <c r="BE40" i="1"/>
  <c r="AG40" i="1"/>
  <c r="BD40" i="1"/>
  <c r="AD40" i="1"/>
  <c r="AI40" i="1"/>
  <c r="BC40" i="1"/>
  <c r="BB40" i="1"/>
  <c r="AM40" i="1"/>
  <c r="AE40" i="1"/>
  <c r="AH40" i="1"/>
  <c r="AJ40" i="1"/>
  <c r="AL40" i="1"/>
  <c r="AW40" i="1"/>
  <c r="AK40" i="1"/>
  <c r="AV40" i="1"/>
  <c r="AN40" i="1"/>
  <c r="AY40" i="1"/>
  <c r="AX40" i="1"/>
  <c r="AS40" i="1"/>
  <c r="AU40" i="1"/>
  <c r="AT40" i="1"/>
  <c r="AR40" i="1"/>
  <c r="AQ40" i="1"/>
  <c r="AP40" i="1"/>
  <c r="AF40" i="1"/>
  <c r="AB40" i="1"/>
  <c r="AA40" i="1"/>
  <c r="X40" i="1"/>
  <c r="W40" i="1"/>
  <c r="V40" i="1"/>
  <c r="U40" i="1"/>
  <c r="T40" i="1"/>
  <c r="S40" i="1"/>
  <c r="R40" i="1"/>
  <c r="Q40" i="1"/>
  <c r="BE39" i="1"/>
  <c r="AG39" i="1"/>
  <c r="BD39" i="1"/>
  <c r="AD39" i="1"/>
  <c r="AI39" i="1"/>
  <c r="BC39" i="1"/>
  <c r="BB39" i="1"/>
  <c r="AM39" i="1"/>
  <c r="AE39" i="1"/>
  <c r="AH39" i="1"/>
  <c r="AJ39" i="1"/>
  <c r="AL39" i="1"/>
  <c r="AW39" i="1"/>
  <c r="AK39" i="1"/>
  <c r="AV39" i="1"/>
  <c r="AN39" i="1"/>
  <c r="AY39" i="1"/>
  <c r="AX39" i="1"/>
  <c r="AS39" i="1"/>
  <c r="AU39" i="1"/>
  <c r="AT39" i="1"/>
  <c r="AR39" i="1"/>
  <c r="AQ39" i="1"/>
  <c r="AP39" i="1"/>
  <c r="AF39" i="1"/>
  <c r="AB39" i="1"/>
  <c r="AA39" i="1"/>
  <c r="X39" i="1"/>
  <c r="W39" i="1"/>
  <c r="V39" i="1"/>
  <c r="U39" i="1"/>
  <c r="T39" i="1"/>
  <c r="S39" i="1"/>
  <c r="R39" i="1"/>
  <c r="Q39" i="1"/>
  <c r="BE38" i="1"/>
  <c r="AG38" i="1"/>
  <c r="BD38" i="1"/>
  <c r="AD38" i="1"/>
  <c r="AI38" i="1"/>
  <c r="BC38" i="1"/>
  <c r="BB38" i="1"/>
  <c r="AM38" i="1"/>
  <c r="AE38" i="1"/>
  <c r="AH38" i="1"/>
  <c r="AJ38" i="1"/>
  <c r="AL38" i="1"/>
  <c r="AW38" i="1"/>
  <c r="AK38" i="1"/>
  <c r="AV38" i="1"/>
  <c r="AN38" i="1"/>
  <c r="AY38" i="1"/>
  <c r="AX38" i="1"/>
  <c r="AS38" i="1"/>
  <c r="AU38" i="1"/>
  <c r="AT38" i="1"/>
  <c r="AR38" i="1"/>
  <c r="AQ38" i="1"/>
  <c r="AP38" i="1"/>
  <c r="AF38" i="1"/>
  <c r="AB38" i="1"/>
  <c r="AA38" i="1"/>
  <c r="X38" i="1"/>
  <c r="W38" i="1"/>
  <c r="V38" i="1"/>
  <c r="U38" i="1"/>
  <c r="T38" i="1"/>
  <c r="S38" i="1"/>
  <c r="R38" i="1"/>
  <c r="Q38" i="1"/>
  <c r="BE37" i="1"/>
  <c r="AG37" i="1"/>
  <c r="BD37" i="1"/>
  <c r="AD37" i="1"/>
  <c r="AI37" i="1"/>
  <c r="BC37" i="1"/>
  <c r="BB37" i="1"/>
  <c r="AM37" i="1"/>
  <c r="AE37" i="1"/>
  <c r="AH37" i="1"/>
  <c r="AJ37" i="1"/>
  <c r="AL37" i="1"/>
  <c r="AW37" i="1"/>
  <c r="AK37" i="1"/>
  <c r="AV37" i="1"/>
  <c r="AN37" i="1"/>
  <c r="AY37" i="1"/>
  <c r="AX37" i="1"/>
  <c r="AS37" i="1"/>
  <c r="AU37" i="1"/>
  <c r="AT37" i="1"/>
  <c r="AR37" i="1"/>
  <c r="AQ37" i="1"/>
  <c r="AP37" i="1"/>
  <c r="AF37" i="1"/>
  <c r="AB37" i="1"/>
  <c r="AA37" i="1"/>
  <c r="X37" i="1"/>
  <c r="W37" i="1"/>
  <c r="V37" i="1"/>
  <c r="U37" i="1"/>
  <c r="T37" i="1"/>
  <c r="S37" i="1"/>
  <c r="R37" i="1"/>
  <c r="Q37" i="1"/>
  <c r="BE36" i="1"/>
  <c r="AG36" i="1"/>
  <c r="BD36" i="1"/>
  <c r="AD36" i="1"/>
  <c r="AI36" i="1"/>
  <c r="BC36" i="1"/>
  <c r="BB36" i="1"/>
  <c r="AM36" i="1"/>
  <c r="AE36" i="1"/>
  <c r="AH36" i="1"/>
  <c r="AJ36" i="1"/>
  <c r="AL36" i="1"/>
  <c r="AW36" i="1"/>
  <c r="AK36" i="1"/>
  <c r="AV36" i="1"/>
  <c r="AN36" i="1"/>
  <c r="AY36" i="1"/>
  <c r="AX36" i="1"/>
  <c r="AS36" i="1"/>
  <c r="AU36" i="1"/>
  <c r="AT36" i="1"/>
  <c r="AR36" i="1"/>
  <c r="AQ36" i="1"/>
  <c r="AP36" i="1"/>
  <c r="AF36" i="1"/>
  <c r="AB36" i="1"/>
  <c r="AA36" i="1"/>
  <c r="X36" i="1"/>
  <c r="W36" i="1"/>
  <c r="V36" i="1"/>
  <c r="U36" i="1"/>
  <c r="T36" i="1"/>
  <c r="S36" i="1"/>
  <c r="R36" i="1"/>
  <c r="Q36" i="1"/>
  <c r="BE35" i="1"/>
  <c r="AG35" i="1"/>
  <c r="BD35" i="1"/>
  <c r="AD35" i="1"/>
  <c r="AI35" i="1"/>
  <c r="BC35" i="1"/>
  <c r="BB35" i="1"/>
  <c r="AM35" i="1"/>
  <c r="AE35" i="1"/>
  <c r="AH35" i="1"/>
  <c r="AJ35" i="1"/>
  <c r="AL35" i="1"/>
  <c r="AW35" i="1"/>
  <c r="AK35" i="1"/>
  <c r="AV35" i="1"/>
  <c r="AN35" i="1"/>
  <c r="AY35" i="1"/>
  <c r="AX35" i="1"/>
  <c r="AS35" i="1"/>
  <c r="AU35" i="1"/>
  <c r="AT35" i="1"/>
  <c r="AR35" i="1"/>
  <c r="AQ35" i="1"/>
  <c r="AP35" i="1"/>
  <c r="AF35" i="1"/>
  <c r="AB35" i="1"/>
  <c r="AA35" i="1"/>
  <c r="X35" i="1"/>
  <c r="W35" i="1"/>
  <c r="V35" i="1"/>
  <c r="U35" i="1"/>
  <c r="T35" i="1"/>
  <c r="S35" i="1"/>
  <c r="R35" i="1"/>
  <c r="Q35" i="1"/>
  <c r="BE34" i="1"/>
  <c r="AG34" i="1"/>
  <c r="BD34" i="1"/>
  <c r="AD34" i="1"/>
  <c r="AI34" i="1"/>
  <c r="BC34" i="1"/>
  <c r="BB34" i="1"/>
  <c r="AM34" i="1"/>
  <c r="AE34" i="1"/>
  <c r="AH34" i="1"/>
  <c r="AJ34" i="1"/>
  <c r="AL34" i="1"/>
  <c r="AW34" i="1"/>
  <c r="AK34" i="1"/>
  <c r="AV34" i="1"/>
  <c r="AN34" i="1"/>
  <c r="AY34" i="1"/>
  <c r="AX34" i="1"/>
  <c r="AS34" i="1"/>
  <c r="AU34" i="1"/>
  <c r="AT34" i="1"/>
  <c r="AR34" i="1"/>
  <c r="AQ34" i="1"/>
  <c r="AP34" i="1"/>
  <c r="AF34" i="1"/>
  <c r="AB34" i="1"/>
  <c r="AA34" i="1"/>
  <c r="X34" i="1"/>
  <c r="W34" i="1"/>
  <c r="V34" i="1"/>
  <c r="U34" i="1"/>
  <c r="T34" i="1"/>
  <c r="S34" i="1"/>
  <c r="R34" i="1"/>
  <c r="Q34" i="1"/>
  <c r="BE33" i="1"/>
  <c r="AG33" i="1"/>
  <c r="BD33" i="1"/>
  <c r="AD33" i="1"/>
  <c r="AI33" i="1"/>
  <c r="BC33" i="1"/>
  <c r="BB33" i="1"/>
  <c r="AM33" i="1"/>
  <c r="AE33" i="1"/>
  <c r="AH33" i="1"/>
  <c r="AJ33" i="1"/>
  <c r="AL33" i="1"/>
  <c r="AW33" i="1"/>
  <c r="AK33" i="1"/>
  <c r="AV33" i="1"/>
  <c r="AN33" i="1"/>
  <c r="AY33" i="1"/>
  <c r="AX33" i="1"/>
  <c r="AS33" i="1"/>
  <c r="AU33" i="1"/>
  <c r="AT33" i="1"/>
  <c r="AR33" i="1"/>
  <c r="AQ33" i="1"/>
  <c r="AP33" i="1"/>
  <c r="AF33" i="1"/>
  <c r="AB33" i="1"/>
  <c r="AA33" i="1"/>
  <c r="X33" i="1"/>
  <c r="W33" i="1"/>
  <c r="V33" i="1"/>
  <c r="U33" i="1"/>
  <c r="T33" i="1"/>
  <c r="S33" i="1"/>
  <c r="R33" i="1"/>
  <c r="Q33" i="1"/>
  <c r="BE32" i="1"/>
  <c r="AG32" i="1"/>
  <c r="BD32" i="1"/>
  <c r="AD32" i="1"/>
  <c r="AI32" i="1"/>
  <c r="BC32" i="1"/>
  <c r="BB32" i="1"/>
  <c r="AM32" i="1"/>
  <c r="AE32" i="1"/>
  <c r="AH32" i="1"/>
  <c r="AJ32" i="1"/>
  <c r="AL32" i="1"/>
  <c r="AW32" i="1"/>
  <c r="AK32" i="1"/>
  <c r="AV32" i="1"/>
  <c r="AN32" i="1"/>
  <c r="AY32" i="1"/>
  <c r="AX32" i="1"/>
  <c r="AS32" i="1"/>
  <c r="AU32" i="1"/>
  <c r="AT32" i="1"/>
  <c r="AR32" i="1"/>
  <c r="AQ32" i="1"/>
  <c r="AP32" i="1"/>
  <c r="AF32" i="1"/>
  <c r="AB32" i="1"/>
  <c r="AA32" i="1"/>
  <c r="X32" i="1"/>
  <c r="W32" i="1"/>
  <c r="V32" i="1"/>
  <c r="U32" i="1"/>
  <c r="T32" i="1"/>
  <c r="S32" i="1"/>
  <c r="R32" i="1"/>
  <c r="Q32" i="1"/>
  <c r="BE31" i="1"/>
  <c r="AG31" i="1"/>
  <c r="BD31" i="1"/>
  <c r="AD31" i="1"/>
  <c r="AI31" i="1"/>
  <c r="BC31" i="1"/>
  <c r="BB31" i="1"/>
  <c r="AM31" i="1"/>
  <c r="AE31" i="1"/>
  <c r="AH31" i="1"/>
  <c r="AJ31" i="1"/>
  <c r="AL31" i="1"/>
  <c r="AW31" i="1"/>
  <c r="AK31" i="1"/>
  <c r="AV31" i="1"/>
  <c r="AN31" i="1"/>
  <c r="AY31" i="1"/>
  <c r="AX31" i="1"/>
  <c r="AS31" i="1"/>
  <c r="AU31" i="1"/>
  <c r="AT31" i="1"/>
  <c r="AR31" i="1"/>
  <c r="AQ31" i="1"/>
  <c r="AP31" i="1"/>
  <c r="AF31" i="1"/>
  <c r="AB31" i="1"/>
  <c r="AA31" i="1"/>
  <c r="X31" i="1"/>
  <c r="W31" i="1"/>
  <c r="V31" i="1"/>
  <c r="U31" i="1"/>
  <c r="T31" i="1"/>
  <c r="S31" i="1"/>
  <c r="R31" i="1"/>
  <c r="Q31" i="1"/>
  <c r="BE30" i="1"/>
  <c r="AG30" i="1"/>
  <c r="BD30" i="1"/>
  <c r="AD30" i="1"/>
  <c r="AI30" i="1"/>
  <c r="BC30" i="1"/>
  <c r="BB30" i="1"/>
  <c r="AM30" i="1"/>
  <c r="AE30" i="1"/>
  <c r="AH30" i="1"/>
  <c r="AJ30" i="1"/>
  <c r="AL30" i="1"/>
  <c r="AW30" i="1"/>
  <c r="AK30" i="1"/>
  <c r="AV30" i="1"/>
  <c r="AN30" i="1"/>
  <c r="AY30" i="1"/>
  <c r="AX30" i="1"/>
  <c r="AS30" i="1"/>
  <c r="AU30" i="1"/>
  <c r="AT30" i="1"/>
  <c r="AR30" i="1"/>
  <c r="AQ30" i="1"/>
  <c r="AP30" i="1"/>
  <c r="AF30" i="1"/>
  <c r="AB30" i="1"/>
  <c r="AA30" i="1"/>
  <c r="X30" i="1"/>
  <c r="W30" i="1"/>
  <c r="V30" i="1"/>
  <c r="U30" i="1"/>
  <c r="T30" i="1"/>
  <c r="S30" i="1"/>
  <c r="R30" i="1"/>
  <c r="Q30" i="1"/>
  <c r="BE29" i="1"/>
  <c r="AG29" i="1"/>
  <c r="BD29" i="1"/>
  <c r="AD29" i="1"/>
  <c r="AI29" i="1"/>
  <c r="BC29" i="1"/>
  <c r="BB29" i="1"/>
  <c r="AM29" i="1"/>
  <c r="AE29" i="1"/>
  <c r="AH29" i="1"/>
  <c r="AJ29" i="1"/>
  <c r="AL29" i="1"/>
  <c r="AW29" i="1"/>
  <c r="AK29" i="1"/>
  <c r="AV29" i="1"/>
  <c r="AN29" i="1"/>
  <c r="AY29" i="1"/>
  <c r="AX29" i="1"/>
  <c r="AS29" i="1"/>
  <c r="AU29" i="1"/>
  <c r="AT29" i="1"/>
  <c r="AR29" i="1"/>
  <c r="AQ29" i="1"/>
  <c r="AP29" i="1"/>
  <c r="AF29" i="1"/>
  <c r="AB29" i="1"/>
  <c r="AA29" i="1"/>
  <c r="X29" i="1"/>
  <c r="W29" i="1"/>
  <c r="V29" i="1"/>
  <c r="U29" i="1"/>
  <c r="T29" i="1"/>
  <c r="S29" i="1"/>
  <c r="R29" i="1"/>
  <c r="Q29" i="1"/>
  <c r="BE28" i="1"/>
  <c r="AG28" i="1"/>
  <c r="BD28" i="1"/>
  <c r="AD28" i="1"/>
  <c r="AI28" i="1"/>
  <c r="BC28" i="1"/>
  <c r="BB28" i="1"/>
  <c r="AM28" i="1"/>
  <c r="AE28" i="1"/>
  <c r="AH28" i="1"/>
  <c r="AJ28" i="1"/>
  <c r="AL28" i="1"/>
  <c r="AW28" i="1"/>
  <c r="AK28" i="1"/>
  <c r="AV28" i="1"/>
  <c r="AN28" i="1"/>
  <c r="AY28" i="1"/>
  <c r="AX28" i="1"/>
  <c r="AS28" i="1"/>
  <c r="AU28" i="1"/>
  <c r="AT28" i="1"/>
  <c r="AR28" i="1"/>
  <c r="AQ28" i="1"/>
  <c r="AP28" i="1"/>
  <c r="AF28" i="1"/>
  <c r="AB28" i="1"/>
  <c r="AA28" i="1"/>
  <c r="X28" i="1"/>
  <c r="W28" i="1"/>
  <c r="V28" i="1"/>
  <c r="U28" i="1"/>
  <c r="T28" i="1"/>
  <c r="S28" i="1"/>
  <c r="R28" i="1"/>
  <c r="Q28" i="1"/>
  <c r="BE27" i="1"/>
  <c r="AG27" i="1"/>
  <c r="BD27" i="1"/>
  <c r="AD27" i="1"/>
  <c r="AI27" i="1"/>
  <c r="BC27" i="1"/>
  <c r="BB27" i="1"/>
  <c r="AM27" i="1"/>
  <c r="AE27" i="1"/>
  <c r="AH27" i="1"/>
  <c r="AJ27" i="1"/>
  <c r="AL27" i="1"/>
  <c r="AW27" i="1"/>
  <c r="AK27" i="1"/>
  <c r="AV27" i="1"/>
  <c r="AN27" i="1"/>
  <c r="AY27" i="1"/>
  <c r="AX27" i="1"/>
  <c r="AS27" i="1"/>
  <c r="AU27" i="1"/>
  <c r="AT27" i="1"/>
  <c r="AR27" i="1"/>
  <c r="AQ27" i="1"/>
  <c r="AP27" i="1"/>
  <c r="AF27" i="1"/>
  <c r="AB27" i="1"/>
  <c r="AA27" i="1"/>
  <c r="X27" i="1"/>
  <c r="W27" i="1"/>
  <c r="V27" i="1"/>
  <c r="U27" i="1"/>
  <c r="T27" i="1"/>
  <c r="S27" i="1"/>
  <c r="R27" i="1"/>
  <c r="Q27" i="1"/>
  <c r="BE26" i="1"/>
  <c r="AG26" i="1"/>
  <c r="BD26" i="1"/>
  <c r="AD26" i="1"/>
  <c r="AI26" i="1"/>
  <c r="BC26" i="1"/>
  <c r="BB26" i="1"/>
  <c r="AM26" i="1"/>
  <c r="AE26" i="1"/>
  <c r="AH26" i="1"/>
  <c r="AJ26" i="1"/>
  <c r="AL26" i="1"/>
  <c r="AW26" i="1"/>
  <c r="AK26" i="1"/>
  <c r="AV26" i="1"/>
  <c r="AN26" i="1"/>
  <c r="AY26" i="1"/>
  <c r="AX26" i="1"/>
  <c r="AS26" i="1"/>
  <c r="AU26" i="1"/>
  <c r="AT26" i="1"/>
  <c r="AR26" i="1"/>
  <c r="AQ26" i="1"/>
  <c r="AP26" i="1"/>
  <c r="AF26" i="1"/>
  <c r="AB26" i="1"/>
  <c r="AA26" i="1"/>
  <c r="X26" i="1"/>
  <c r="W26" i="1"/>
  <c r="V26" i="1"/>
  <c r="U26" i="1"/>
  <c r="T26" i="1"/>
  <c r="S26" i="1"/>
  <c r="R26" i="1"/>
  <c r="Q26" i="1"/>
  <c r="BE25" i="1"/>
  <c r="AG25" i="1"/>
  <c r="BD25" i="1"/>
  <c r="AD25" i="1"/>
  <c r="AI25" i="1"/>
  <c r="BC25" i="1"/>
  <c r="BB25" i="1"/>
  <c r="AM25" i="1"/>
  <c r="AE25" i="1"/>
  <c r="AH25" i="1"/>
  <c r="AJ25" i="1"/>
  <c r="AL25" i="1"/>
  <c r="AW25" i="1"/>
  <c r="AK25" i="1"/>
  <c r="AV25" i="1"/>
  <c r="AN25" i="1"/>
  <c r="AY25" i="1"/>
  <c r="AX25" i="1"/>
  <c r="AS25" i="1"/>
  <c r="AU25" i="1"/>
  <c r="AT25" i="1"/>
  <c r="AR25" i="1"/>
  <c r="AQ25" i="1"/>
  <c r="AP25" i="1"/>
  <c r="AF25" i="1"/>
  <c r="AB25" i="1"/>
  <c r="AA25" i="1"/>
  <c r="X25" i="1"/>
  <c r="W25" i="1"/>
  <c r="V25" i="1"/>
  <c r="U25" i="1"/>
  <c r="T25" i="1"/>
  <c r="S25" i="1"/>
  <c r="R25" i="1"/>
  <c r="Q25" i="1"/>
  <c r="BE24" i="1"/>
  <c r="AG24" i="1"/>
  <c r="BD24" i="1"/>
  <c r="AD24" i="1"/>
  <c r="AI24" i="1"/>
  <c r="BC24" i="1"/>
  <c r="BB24" i="1"/>
  <c r="AM24" i="1"/>
  <c r="AE24" i="1"/>
  <c r="AH24" i="1"/>
  <c r="AJ24" i="1"/>
  <c r="AL24" i="1"/>
  <c r="AW24" i="1"/>
  <c r="AK24" i="1"/>
  <c r="AV24" i="1"/>
  <c r="AN24" i="1"/>
  <c r="AY24" i="1"/>
  <c r="AX24" i="1"/>
  <c r="AS24" i="1"/>
  <c r="AU24" i="1"/>
  <c r="AT24" i="1"/>
  <c r="AR24" i="1"/>
  <c r="AQ24" i="1"/>
  <c r="AP24" i="1"/>
  <c r="AF24" i="1"/>
  <c r="AB24" i="1"/>
  <c r="AA24" i="1"/>
  <c r="X24" i="1"/>
  <c r="W24" i="1"/>
  <c r="V24" i="1"/>
  <c r="U24" i="1"/>
  <c r="T24" i="1"/>
  <c r="S24" i="1"/>
  <c r="R24" i="1"/>
  <c r="Q24" i="1"/>
  <c r="BE23" i="1"/>
  <c r="AG23" i="1"/>
  <c r="BD23" i="1"/>
  <c r="AD23" i="1"/>
  <c r="AI23" i="1"/>
  <c r="BC23" i="1"/>
  <c r="BB23" i="1"/>
  <c r="AM23" i="1"/>
  <c r="AE23" i="1"/>
  <c r="AH23" i="1"/>
  <c r="AJ23" i="1"/>
  <c r="AL23" i="1"/>
  <c r="AW23" i="1"/>
  <c r="AK23" i="1"/>
  <c r="AV23" i="1"/>
  <c r="AN23" i="1"/>
  <c r="AY23" i="1"/>
  <c r="AX23" i="1"/>
  <c r="AS23" i="1"/>
  <c r="AU23" i="1"/>
  <c r="AT23" i="1"/>
  <c r="AR23" i="1"/>
  <c r="AQ23" i="1"/>
  <c r="AP23" i="1"/>
  <c r="AF23" i="1"/>
  <c r="AB23" i="1"/>
  <c r="AA23" i="1"/>
  <c r="X23" i="1"/>
  <c r="W23" i="1"/>
  <c r="V23" i="1"/>
  <c r="U23" i="1"/>
  <c r="T23" i="1"/>
  <c r="S23" i="1"/>
  <c r="R23" i="1"/>
  <c r="Q23" i="1"/>
  <c r="BE22" i="1"/>
  <c r="AG22" i="1"/>
  <c r="BD22" i="1"/>
  <c r="AD22" i="1"/>
  <c r="AI22" i="1"/>
  <c r="BC22" i="1"/>
  <c r="BB22" i="1"/>
  <c r="AM22" i="1"/>
  <c r="AE22" i="1"/>
  <c r="AH22" i="1"/>
  <c r="AJ22" i="1"/>
  <c r="AL22" i="1"/>
  <c r="AW22" i="1"/>
  <c r="AK22" i="1"/>
  <c r="AV22" i="1"/>
  <c r="AN22" i="1"/>
  <c r="AY22" i="1"/>
  <c r="AX22" i="1"/>
  <c r="AS22" i="1"/>
  <c r="AU22" i="1"/>
  <c r="AT22" i="1"/>
  <c r="AR22" i="1"/>
  <c r="AQ22" i="1"/>
  <c r="AP22" i="1"/>
  <c r="AF22" i="1"/>
  <c r="AB22" i="1"/>
  <c r="AA22" i="1"/>
  <c r="X22" i="1"/>
  <c r="W22" i="1"/>
  <c r="V22" i="1"/>
  <c r="U22" i="1"/>
  <c r="T22" i="1"/>
  <c r="S22" i="1"/>
  <c r="R22" i="1"/>
  <c r="Q22" i="1"/>
  <c r="BE21" i="1"/>
  <c r="AG21" i="1"/>
  <c r="BD21" i="1"/>
  <c r="AD21" i="1"/>
  <c r="AI21" i="1"/>
  <c r="BC21" i="1"/>
  <c r="BB21" i="1"/>
  <c r="AM21" i="1"/>
  <c r="AE21" i="1"/>
  <c r="AH21" i="1"/>
  <c r="AJ21" i="1"/>
  <c r="AL21" i="1"/>
  <c r="AW21" i="1"/>
  <c r="AK21" i="1"/>
  <c r="AV21" i="1"/>
  <c r="AN21" i="1"/>
  <c r="AY21" i="1"/>
  <c r="AX21" i="1"/>
  <c r="AS21" i="1"/>
  <c r="AU21" i="1"/>
  <c r="AT21" i="1"/>
  <c r="AR21" i="1"/>
  <c r="AQ21" i="1"/>
  <c r="AP21" i="1"/>
  <c r="AF21" i="1"/>
  <c r="AB21" i="1"/>
  <c r="AA21" i="1"/>
  <c r="X21" i="1"/>
  <c r="W21" i="1"/>
  <c r="V21" i="1"/>
  <c r="U21" i="1"/>
  <c r="T21" i="1"/>
  <c r="S21" i="1"/>
  <c r="R21" i="1"/>
  <c r="Q21" i="1"/>
  <c r="BE20" i="1"/>
  <c r="AG20" i="1"/>
  <c r="BD20" i="1"/>
  <c r="AD20" i="1"/>
  <c r="AI20" i="1"/>
  <c r="BC20" i="1"/>
  <c r="BB20" i="1"/>
  <c r="AM20" i="1"/>
  <c r="AE20" i="1"/>
  <c r="AH20" i="1"/>
  <c r="AJ20" i="1"/>
  <c r="AL20" i="1"/>
  <c r="AW20" i="1"/>
  <c r="AK20" i="1"/>
  <c r="AV20" i="1"/>
  <c r="AN20" i="1"/>
  <c r="AY20" i="1"/>
  <c r="AX20" i="1"/>
  <c r="AS20" i="1"/>
  <c r="AU20" i="1"/>
  <c r="AT20" i="1"/>
  <c r="AR20" i="1"/>
  <c r="AQ20" i="1"/>
  <c r="AP20" i="1"/>
  <c r="AF20" i="1"/>
  <c r="AB20" i="1"/>
  <c r="AA20" i="1"/>
  <c r="X20" i="1"/>
  <c r="W20" i="1"/>
  <c r="V20" i="1"/>
  <c r="U20" i="1"/>
  <c r="T20" i="1"/>
  <c r="S20" i="1"/>
  <c r="R20" i="1"/>
  <c r="Q20" i="1"/>
  <c r="BE19" i="1"/>
  <c r="AG19" i="1"/>
  <c r="BD19" i="1"/>
  <c r="AD19" i="1"/>
  <c r="AI19" i="1"/>
  <c r="BC19" i="1"/>
  <c r="BB19" i="1"/>
  <c r="AM19" i="1"/>
  <c r="AE19" i="1"/>
  <c r="AH19" i="1"/>
  <c r="AJ19" i="1"/>
  <c r="AL19" i="1"/>
  <c r="AW19" i="1"/>
  <c r="AK19" i="1"/>
  <c r="AV19" i="1"/>
  <c r="AN19" i="1"/>
  <c r="AY19" i="1"/>
  <c r="AX19" i="1"/>
  <c r="AS19" i="1"/>
  <c r="AU19" i="1"/>
  <c r="AT19" i="1"/>
  <c r="AR19" i="1"/>
  <c r="AQ19" i="1"/>
  <c r="AP19" i="1"/>
  <c r="AF19" i="1"/>
  <c r="AB19" i="1"/>
  <c r="AA19" i="1"/>
  <c r="X19" i="1"/>
  <c r="W19" i="1"/>
  <c r="V19" i="1"/>
  <c r="U19" i="1"/>
  <c r="T19" i="1"/>
  <c r="S19" i="1"/>
  <c r="R19" i="1"/>
  <c r="Q19" i="1"/>
  <c r="BE18" i="1"/>
  <c r="AG18" i="1"/>
  <c r="BD18" i="1"/>
  <c r="AD18" i="1"/>
  <c r="AI18" i="1"/>
  <c r="BC18" i="1"/>
  <c r="BB18" i="1"/>
  <c r="AM18" i="1"/>
  <c r="AE18" i="1"/>
  <c r="AH18" i="1"/>
  <c r="AJ18" i="1"/>
  <c r="AL18" i="1"/>
  <c r="AW18" i="1"/>
  <c r="AK18" i="1"/>
  <c r="AV18" i="1"/>
  <c r="AN18" i="1"/>
  <c r="AY18" i="1"/>
  <c r="AX18" i="1"/>
  <c r="AS18" i="1"/>
  <c r="AU18" i="1"/>
  <c r="AT18" i="1"/>
  <c r="AR18" i="1"/>
  <c r="AQ18" i="1"/>
  <c r="AP18" i="1"/>
  <c r="AF18" i="1"/>
  <c r="AB18" i="1"/>
  <c r="AA18" i="1"/>
  <c r="X18" i="1"/>
  <c r="W18" i="1"/>
  <c r="V18" i="1"/>
  <c r="U18" i="1"/>
  <c r="T18" i="1"/>
  <c r="S18" i="1"/>
  <c r="R18" i="1"/>
  <c r="Q18" i="1"/>
  <c r="BE17" i="1"/>
  <c r="AG17" i="1"/>
  <c r="BD17" i="1"/>
  <c r="AD17" i="1"/>
  <c r="AI17" i="1"/>
  <c r="BC17" i="1"/>
  <c r="BB17" i="1"/>
  <c r="AM17" i="1"/>
  <c r="AE17" i="1"/>
  <c r="AH17" i="1"/>
  <c r="AJ17" i="1"/>
  <c r="AL17" i="1"/>
  <c r="AW17" i="1"/>
  <c r="AK17" i="1"/>
  <c r="AV17" i="1"/>
  <c r="AN17" i="1"/>
  <c r="AY17" i="1"/>
  <c r="AX17" i="1"/>
  <c r="AS17" i="1"/>
  <c r="AU17" i="1"/>
  <c r="AT17" i="1"/>
  <c r="AR17" i="1"/>
  <c r="AQ17" i="1"/>
  <c r="AP17" i="1"/>
  <c r="AF17" i="1"/>
  <c r="AB17" i="1"/>
  <c r="AA17" i="1"/>
  <c r="X17" i="1"/>
  <c r="W17" i="1"/>
  <c r="V17" i="1"/>
  <c r="U17" i="1"/>
  <c r="T17" i="1"/>
  <c r="S17" i="1"/>
  <c r="R17" i="1"/>
  <c r="Q17" i="1"/>
  <c r="BE16" i="1"/>
  <c r="AG16" i="1"/>
  <c r="BD16" i="1"/>
  <c r="AD16" i="1"/>
  <c r="AI16" i="1"/>
  <c r="BC16" i="1"/>
  <c r="BB16" i="1"/>
  <c r="AM16" i="1"/>
  <c r="AE16" i="1"/>
  <c r="AH16" i="1"/>
  <c r="AJ16" i="1"/>
  <c r="AL16" i="1"/>
  <c r="AW16" i="1"/>
  <c r="AK16" i="1"/>
  <c r="AV16" i="1"/>
  <c r="AN16" i="1"/>
  <c r="AY16" i="1"/>
  <c r="AX16" i="1"/>
  <c r="AS16" i="1"/>
  <c r="AU16" i="1"/>
  <c r="AT16" i="1"/>
  <c r="AR16" i="1"/>
  <c r="AQ16" i="1"/>
  <c r="AP16" i="1"/>
  <c r="AF16" i="1"/>
  <c r="AB16" i="1"/>
  <c r="AA16" i="1"/>
  <c r="X16" i="1"/>
  <c r="W16" i="1"/>
  <c r="V16" i="1"/>
  <c r="U16" i="1"/>
  <c r="T16" i="1"/>
  <c r="S16" i="1"/>
  <c r="R16" i="1"/>
  <c r="Q16" i="1"/>
  <c r="BE15" i="1"/>
  <c r="AG15" i="1"/>
  <c r="BD15" i="1"/>
  <c r="AD15" i="1"/>
  <c r="AI15" i="1"/>
  <c r="BC15" i="1"/>
  <c r="BB15" i="1"/>
  <c r="AM15" i="1"/>
  <c r="AE15" i="1"/>
  <c r="AH15" i="1"/>
  <c r="AJ15" i="1"/>
  <c r="AL15" i="1"/>
  <c r="AW15" i="1"/>
  <c r="AK15" i="1"/>
  <c r="AV15" i="1"/>
  <c r="AN15" i="1"/>
  <c r="AY15" i="1"/>
  <c r="AX15" i="1"/>
  <c r="AS15" i="1"/>
  <c r="AU15" i="1"/>
  <c r="AT15" i="1"/>
  <c r="AR15" i="1"/>
  <c r="AQ15" i="1"/>
  <c r="AP15" i="1"/>
  <c r="AF15" i="1"/>
  <c r="AB15" i="1"/>
  <c r="AA15" i="1"/>
  <c r="X15" i="1"/>
  <c r="W15" i="1"/>
  <c r="V15" i="1"/>
  <c r="U15" i="1"/>
  <c r="T15" i="1"/>
  <c r="S15" i="1"/>
  <c r="R15" i="1"/>
  <c r="Q15" i="1"/>
  <c r="BE14" i="1"/>
  <c r="AG14" i="1"/>
  <c r="BD14" i="1"/>
  <c r="AD14" i="1"/>
  <c r="AI14" i="1"/>
  <c r="BC14" i="1"/>
  <c r="BB14" i="1"/>
  <c r="AM14" i="1"/>
  <c r="AE14" i="1"/>
  <c r="AH14" i="1"/>
  <c r="AJ14" i="1"/>
  <c r="AL14" i="1"/>
  <c r="AW14" i="1"/>
  <c r="AK14" i="1"/>
  <c r="AV14" i="1"/>
  <c r="AN14" i="1"/>
  <c r="AY14" i="1"/>
  <c r="AX14" i="1"/>
  <c r="AS14" i="1"/>
  <c r="AU14" i="1"/>
  <c r="AT14" i="1"/>
  <c r="AR14" i="1"/>
  <c r="AQ14" i="1"/>
  <c r="AP14" i="1"/>
  <c r="AF14" i="1"/>
  <c r="AB14" i="1"/>
  <c r="AA14" i="1"/>
  <c r="X14" i="1"/>
  <c r="W14" i="1"/>
  <c r="V14" i="1"/>
  <c r="U14" i="1"/>
  <c r="T14" i="1"/>
  <c r="S14" i="1"/>
  <c r="R14" i="1"/>
  <c r="Q14" i="1"/>
  <c r="BE13" i="1"/>
  <c r="AG13" i="1"/>
  <c r="BD13" i="1"/>
  <c r="AD13" i="1"/>
  <c r="AI13" i="1"/>
  <c r="BC13" i="1"/>
  <c r="BB13" i="1"/>
  <c r="AM13" i="1"/>
  <c r="AE13" i="1"/>
  <c r="AH13" i="1"/>
  <c r="AJ13" i="1"/>
  <c r="AL13" i="1"/>
  <c r="AW13" i="1"/>
  <c r="AK13" i="1"/>
  <c r="AV13" i="1"/>
  <c r="AN13" i="1"/>
  <c r="AY13" i="1"/>
  <c r="AX13" i="1"/>
  <c r="AS13" i="1"/>
  <c r="AU13" i="1"/>
  <c r="AT13" i="1"/>
  <c r="AR13" i="1"/>
  <c r="AQ13" i="1"/>
  <c r="AP13" i="1"/>
  <c r="AF13" i="1"/>
  <c r="AB13" i="1"/>
  <c r="AA13" i="1"/>
  <c r="X13" i="1"/>
  <c r="W13" i="1"/>
  <c r="V13" i="1"/>
  <c r="U13" i="1"/>
  <c r="T13" i="1"/>
  <c r="S13" i="1"/>
  <c r="R13" i="1"/>
  <c r="Q13" i="1"/>
  <c r="BE12" i="1"/>
  <c r="AG12" i="1"/>
  <c r="BD12" i="1"/>
  <c r="AD12" i="1"/>
  <c r="AI12" i="1"/>
  <c r="BC12" i="1"/>
  <c r="BB12" i="1"/>
  <c r="AM12" i="1"/>
  <c r="AE12" i="1"/>
  <c r="AH12" i="1"/>
  <c r="AJ12" i="1"/>
  <c r="AL12" i="1"/>
  <c r="AW12" i="1"/>
  <c r="AK12" i="1"/>
  <c r="AV12" i="1"/>
  <c r="AN12" i="1"/>
  <c r="AY12" i="1"/>
  <c r="AX12" i="1"/>
  <c r="AS12" i="1"/>
  <c r="AU12" i="1"/>
  <c r="AT12" i="1"/>
  <c r="AR12" i="1"/>
  <c r="AQ12" i="1"/>
  <c r="AP12" i="1"/>
  <c r="AF12" i="1"/>
  <c r="AB12" i="1"/>
  <c r="AA12" i="1"/>
  <c r="X12" i="1"/>
  <c r="W12" i="1"/>
  <c r="V12" i="1"/>
  <c r="U12" i="1"/>
  <c r="T12" i="1"/>
  <c r="S12" i="1"/>
  <c r="R12" i="1"/>
  <c r="Q12" i="1"/>
  <c r="S9" i="5"/>
  <c r="R9" i="5"/>
  <c r="Q9" i="5"/>
  <c r="P9" i="5"/>
  <c r="O9" i="5"/>
  <c r="H9" i="5"/>
  <c r="L6" i="5"/>
  <c r="P31" i="2"/>
  <c r="T31" i="2"/>
  <c r="U31" i="2"/>
  <c r="S31" i="2"/>
  <c r="Q31" i="2"/>
  <c r="R31" i="2"/>
  <c r="X31" i="2"/>
  <c r="W31" i="2"/>
  <c r="P30" i="2"/>
  <c r="T30" i="2"/>
  <c r="U30" i="2"/>
  <c r="S30" i="2"/>
  <c r="Q30" i="2"/>
  <c r="R30" i="2"/>
  <c r="X30" i="2"/>
  <c r="W30" i="2"/>
  <c r="P29" i="2"/>
  <c r="T29" i="2"/>
  <c r="U29" i="2"/>
  <c r="S29" i="2"/>
  <c r="Q29" i="2"/>
  <c r="R29" i="2"/>
  <c r="X29" i="2"/>
  <c r="W29" i="2"/>
  <c r="P28" i="2"/>
  <c r="T28" i="2"/>
  <c r="U28" i="2"/>
  <c r="S28" i="2"/>
  <c r="Q28" i="2"/>
  <c r="R28" i="2"/>
  <c r="X28" i="2"/>
  <c r="W28" i="2"/>
  <c r="P27" i="2"/>
  <c r="T27" i="2"/>
  <c r="U27" i="2"/>
  <c r="S27" i="2"/>
  <c r="Q27" i="2"/>
  <c r="R27" i="2"/>
  <c r="X27" i="2"/>
  <c r="W27" i="2"/>
  <c r="P26" i="2"/>
  <c r="T26" i="2"/>
  <c r="U26" i="2"/>
  <c r="S26" i="2"/>
  <c r="Q26" i="2"/>
  <c r="R26" i="2"/>
  <c r="X26" i="2"/>
  <c r="W26" i="2"/>
  <c r="P25" i="2"/>
  <c r="T25" i="2"/>
  <c r="U25" i="2"/>
  <c r="S25" i="2"/>
  <c r="Q25" i="2"/>
  <c r="R25" i="2"/>
  <c r="X25" i="2"/>
  <c r="W25" i="2"/>
  <c r="P24" i="2"/>
  <c r="T24" i="2"/>
  <c r="U24" i="2"/>
  <c r="S24" i="2"/>
  <c r="Q24" i="2"/>
  <c r="R24" i="2"/>
  <c r="X24" i="2"/>
  <c r="W24" i="2"/>
  <c r="P22" i="2"/>
  <c r="T22" i="2"/>
  <c r="U22" i="2"/>
  <c r="S22" i="2"/>
  <c r="Q22" i="2"/>
  <c r="R22" i="2"/>
  <c r="X22" i="2"/>
  <c r="W22" i="2"/>
  <c r="P21" i="2"/>
  <c r="T21" i="2"/>
  <c r="U21" i="2"/>
  <c r="S21" i="2"/>
  <c r="Q21" i="2"/>
  <c r="R21" i="2"/>
  <c r="X21" i="2"/>
  <c r="W21" i="2"/>
  <c r="P20" i="2"/>
  <c r="T20" i="2"/>
  <c r="U20" i="2"/>
  <c r="S20" i="2"/>
  <c r="Q20" i="2"/>
  <c r="R20" i="2"/>
  <c r="X20" i="2"/>
  <c r="W20" i="2"/>
  <c r="P19" i="2"/>
  <c r="T19" i="2"/>
  <c r="U19" i="2"/>
  <c r="S19" i="2"/>
  <c r="Q19" i="2"/>
  <c r="R19" i="2"/>
  <c r="X19" i="2"/>
  <c r="W19" i="2"/>
  <c r="P18" i="2"/>
  <c r="T18" i="2"/>
  <c r="U18" i="2"/>
  <c r="S18" i="2"/>
  <c r="Q18" i="2"/>
  <c r="R18" i="2"/>
  <c r="X18" i="2"/>
  <c r="W18" i="2"/>
  <c r="P17" i="2"/>
  <c r="T17" i="2"/>
  <c r="U17" i="2"/>
  <c r="S17" i="2"/>
  <c r="Q17" i="2"/>
  <c r="R17" i="2"/>
  <c r="X17" i="2"/>
  <c r="W17" i="2"/>
  <c r="P16" i="2"/>
  <c r="T16" i="2"/>
  <c r="U16" i="2"/>
  <c r="S16" i="2"/>
  <c r="Q16" i="2"/>
  <c r="R16" i="2"/>
  <c r="X16" i="2"/>
  <c r="W16" i="2"/>
  <c r="P15" i="2"/>
  <c r="T15" i="2"/>
  <c r="U15" i="2"/>
  <c r="S15" i="2"/>
  <c r="Q15" i="2"/>
  <c r="R15" i="2"/>
  <c r="X15" i="2"/>
  <c r="W15" i="2"/>
  <c r="P14" i="2"/>
  <c r="T14" i="2"/>
  <c r="U14" i="2"/>
  <c r="S14" i="2"/>
  <c r="Q14" i="2"/>
  <c r="R14" i="2"/>
  <c r="X14" i="2"/>
  <c r="W14" i="2"/>
  <c r="P13" i="2"/>
  <c r="T13" i="2"/>
  <c r="U13" i="2"/>
  <c r="S13" i="2"/>
  <c r="Q13" i="2"/>
  <c r="R13" i="2"/>
  <c r="X13" i="2"/>
  <c r="W13" i="2"/>
  <c r="P12" i="2"/>
  <c r="T12" i="2"/>
  <c r="U12" i="2"/>
  <c r="S12" i="2"/>
  <c r="Q12" i="2"/>
  <c r="R12" i="2"/>
  <c r="X12" i="2"/>
  <c r="W12" i="2"/>
  <c r="P11" i="2"/>
  <c r="T11" i="2"/>
  <c r="U11" i="2"/>
  <c r="S11" i="2"/>
  <c r="Q11" i="2"/>
  <c r="R11" i="2"/>
  <c r="X11" i="2"/>
  <c r="W11" i="2"/>
  <c r="K31" i="2"/>
  <c r="J31" i="2"/>
  <c r="K30" i="2"/>
  <c r="J30" i="2"/>
  <c r="K29" i="2"/>
  <c r="J29" i="2"/>
  <c r="K28" i="2"/>
  <c r="J28" i="2"/>
  <c r="K27" i="2"/>
  <c r="J27" i="2"/>
  <c r="K26" i="2"/>
  <c r="J26" i="2"/>
  <c r="K25" i="2"/>
  <c r="J25" i="2"/>
  <c r="K24" i="2"/>
  <c r="J24" i="2"/>
  <c r="K22" i="2"/>
  <c r="J22" i="2"/>
  <c r="K21" i="2"/>
  <c r="J21" i="2"/>
  <c r="K20" i="2"/>
  <c r="J20" i="2"/>
  <c r="K19" i="2"/>
  <c r="J19" i="2"/>
  <c r="K18" i="2"/>
  <c r="J18" i="2"/>
  <c r="K17" i="2"/>
  <c r="J17" i="2"/>
  <c r="K16" i="2"/>
  <c r="J16" i="2"/>
  <c r="K15" i="2"/>
  <c r="J15" i="2"/>
  <c r="K14" i="2"/>
  <c r="J14" i="2"/>
  <c r="K13" i="2"/>
  <c r="J13" i="2"/>
  <c r="K12" i="2"/>
  <c r="J12" i="2"/>
  <c r="K11" i="2"/>
  <c r="J11" i="2"/>
  <c r="AE11" i="1"/>
  <c r="AH11" i="1"/>
  <c r="AJ11" i="1"/>
  <c r="AL11" i="1"/>
  <c r="AG11" i="1"/>
  <c r="BB11" i="1"/>
  <c r="AD11" i="1"/>
  <c r="AI11" i="1"/>
  <c r="BC11" i="1"/>
  <c r="BD11" i="1"/>
  <c r="BE11" i="1"/>
  <c r="AW11" i="1"/>
  <c r="AN11" i="1"/>
  <c r="AM11" i="1"/>
  <c r="AK11" i="1"/>
  <c r="AV11" i="1"/>
  <c r="AY11" i="1"/>
  <c r="AB11" i="1"/>
  <c r="X11" i="1"/>
  <c r="AS11" i="1"/>
  <c r="AU11" i="1"/>
  <c r="V11" i="1"/>
  <c r="T11" i="1"/>
  <c r="AQ11" i="1"/>
  <c r="R11" i="1"/>
  <c r="AG7" i="1"/>
  <c r="AE7" i="1"/>
  <c r="AD7" i="1"/>
  <c r="AH7" i="1"/>
  <c r="AQ7" i="1"/>
  <c r="AG6" i="1"/>
  <c r="AE6" i="1"/>
  <c r="AD6" i="1"/>
  <c r="AH6" i="1"/>
  <c r="AQ6" i="1"/>
  <c r="AG5" i="1"/>
  <c r="AE5" i="1"/>
  <c r="AD5" i="1"/>
  <c r="AH5" i="1"/>
  <c r="AQ5" i="1"/>
  <c r="AG4" i="1"/>
  <c r="AE4" i="1"/>
  <c r="AD4" i="1"/>
  <c r="AH4" i="1"/>
  <c r="AQ4" i="1"/>
  <c r="BB7" i="1"/>
  <c r="AI7" i="1"/>
  <c r="BC7" i="1"/>
  <c r="BD7" i="1"/>
  <c r="AJ7" i="1"/>
  <c r="BE7" i="1"/>
  <c r="AL7" i="1"/>
  <c r="AW7" i="1"/>
  <c r="X7" i="1"/>
  <c r="AX11" i="1"/>
  <c r="AT11" i="1"/>
  <c r="AR11" i="1"/>
  <c r="AP11" i="1"/>
  <c r="AF11" i="1"/>
  <c r="AA11" i="1"/>
  <c r="W11" i="1"/>
  <c r="U11" i="1"/>
  <c r="S11" i="1"/>
  <c r="Q11" i="1"/>
  <c r="L4" i="1"/>
  <c r="L5" i="1"/>
  <c r="S10" i="2"/>
  <c r="P10" i="2"/>
  <c r="W10" i="2"/>
  <c r="J10" i="2"/>
  <c r="M6" i="2"/>
  <c r="T10" i="2"/>
  <c r="U10" i="2"/>
  <c r="Q10" i="2"/>
  <c r="R10" i="2"/>
  <c r="X10" i="2"/>
  <c r="K10" i="2"/>
  <c r="K3" i="2"/>
  <c r="M7" i="2"/>
  <c r="M5" i="2"/>
  <c r="L4" i="5"/>
  <c r="M4" i="2"/>
  <c r="M8" i="2"/>
  <c r="G3" i="2"/>
  <c r="D3" i="2"/>
  <c r="L6" i="1"/>
  <c r="BB6" i="1"/>
  <c r="M6" i="1"/>
  <c r="AI6" i="1"/>
  <c r="BC6" i="1"/>
  <c r="BD6" i="1"/>
  <c r="AJ6" i="1"/>
  <c r="BE6" i="1"/>
  <c r="K6" i="1"/>
  <c r="AL6" i="1"/>
  <c r="AW6" i="1"/>
  <c r="BB5" i="1"/>
  <c r="M5" i="1"/>
  <c r="AI5" i="1"/>
  <c r="BC5" i="1"/>
  <c r="BD5" i="1"/>
  <c r="AJ5" i="1"/>
  <c r="BE5" i="1"/>
  <c r="K5" i="1"/>
  <c r="AL5" i="1"/>
  <c r="AW5" i="1"/>
  <c r="BB4" i="1"/>
  <c r="M4" i="1"/>
  <c r="AI4" i="1"/>
  <c r="BC4" i="1"/>
  <c r="BD4" i="1"/>
  <c r="AJ4" i="1"/>
  <c r="BE4" i="1"/>
  <c r="K4" i="1"/>
  <c r="AL4" i="1"/>
  <c r="AW4" i="1"/>
  <c r="AK4" i="1"/>
  <c r="AV4" i="1"/>
  <c r="X4" i="1"/>
  <c r="AM7" i="1"/>
  <c r="AK7" i="1"/>
  <c r="AV7" i="1"/>
  <c r="AN7" i="1"/>
  <c r="AY7" i="1"/>
  <c r="AB7" i="1"/>
  <c r="AX7" i="1"/>
  <c r="AA7" i="1"/>
  <c r="W7" i="1"/>
  <c r="V7" i="1"/>
  <c r="U7" i="1"/>
  <c r="T7" i="1"/>
  <c r="S7" i="1"/>
  <c r="R7" i="1"/>
  <c r="AP7" i="1"/>
  <c r="Q7" i="1"/>
  <c r="AM6" i="1"/>
  <c r="AK6" i="1"/>
  <c r="AV6" i="1"/>
  <c r="AN6" i="1"/>
  <c r="AY6" i="1"/>
  <c r="AB6" i="1"/>
  <c r="AX6" i="1"/>
  <c r="AA6" i="1"/>
  <c r="X6" i="1"/>
  <c r="W6" i="1"/>
  <c r="AS6" i="1"/>
  <c r="AU6" i="1"/>
  <c r="V6" i="1"/>
  <c r="AT6" i="1"/>
  <c r="U6" i="1"/>
  <c r="T6" i="1"/>
  <c r="AR6" i="1"/>
  <c r="S6" i="1"/>
  <c r="R6" i="1"/>
  <c r="AP6" i="1"/>
  <c r="Q6" i="1"/>
  <c r="AM5" i="1"/>
  <c r="AK5" i="1"/>
  <c r="AV5" i="1"/>
  <c r="AN5" i="1"/>
  <c r="AY5" i="1"/>
  <c r="AB5" i="1"/>
  <c r="AX5" i="1"/>
  <c r="AA5" i="1"/>
  <c r="X5" i="1"/>
  <c r="W5" i="1"/>
  <c r="AS5" i="1"/>
  <c r="AU5" i="1"/>
  <c r="V5" i="1"/>
  <c r="AT5" i="1"/>
  <c r="U5" i="1"/>
  <c r="T5" i="1"/>
  <c r="AR5" i="1"/>
  <c r="S5" i="1"/>
  <c r="R5" i="1"/>
  <c r="AP5" i="1"/>
  <c r="Q5" i="1"/>
  <c r="AM4" i="1"/>
  <c r="AN4" i="1"/>
  <c r="AY4" i="1"/>
  <c r="AB4" i="1"/>
  <c r="AX4" i="1"/>
  <c r="AA4" i="1"/>
  <c r="W4" i="1"/>
  <c r="AS4" i="1"/>
  <c r="AU4" i="1"/>
  <c r="V4" i="1"/>
  <c r="AT4" i="1"/>
  <c r="U4" i="1"/>
  <c r="T4" i="1"/>
  <c r="AR4" i="1"/>
  <c r="S4" i="1"/>
  <c r="R4" i="1"/>
  <c r="AP4" i="1"/>
  <c r="Q4" i="1"/>
  <c r="AT7" i="1"/>
  <c r="AF7" i="1"/>
  <c r="AS7" i="1"/>
  <c r="AU7" i="1"/>
  <c r="AR7" i="1"/>
  <c r="AF6" i="1"/>
  <c r="AF5" i="1"/>
  <c r="AF4" i="1"/>
  <c r="X3" i="2"/>
</calcChain>
</file>

<file path=xl/sharedStrings.xml><?xml version="1.0" encoding="utf-8"?>
<sst xmlns="http://schemas.openxmlformats.org/spreadsheetml/2006/main" count="3387" uniqueCount="415">
  <si>
    <t>Sample</t>
  </si>
  <si>
    <t>fwax (f not from CH3)</t>
  </si>
  <si>
    <t>fpa (f not from CH3)</t>
  </si>
  <si>
    <t>partial derivatives</t>
  </si>
  <si>
    <t>dDwax, SMOW</t>
  </si>
  <si>
    <t>dDrefgas, SMOW</t>
  </si>
  <si>
    <t>dDpame, refgas</t>
  </si>
  <si>
    <t>dDpa, SMOW</t>
  </si>
  <si>
    <t>dDsa, SMOW</t>
  </si>
  <si>
    <t>dDpame, SMOW</t>
  </si>
  <si>
    <t>dDMe, SMOW</t>
  </si>
  <si>
    <t>dwax/ dsa,refgas</t>
  </si>
  <si>
    <t>dwax/ dpame, refgas</t>
  </si>
  <si>
    <t>dwax/ dpa, refgas</t>
  </si>
  <si>
    <t>dDstd, refgas</t>
  </si>
  <si>
    <t>dDstd, SMOW</t>
  </si>
  <si>
    <t>1s dDsa, refgas</t>
  </si>
  <si>
    <t>1s dDwax, SMOW</t>
  </si>
  <si>
    <t>1s dDsa, SMOW</t>
  </si>
  <si>
    <t>1s dDpame, SMOW</t>
  </si>
  <si>
    <t>1s dDMe, SMOW</t>
  </si>
  <si>
    <t>e wax,H2O</t>
  </si>
  <si>
    <t>1s e wax,H2O</t>
  </si>
  <si>
    <t>dD water, SMOW</t>
  </si>
  <si>
    <t>1s dD water, SMOW</t>
  </si>
  <si>
    <t>INPUT</t>
  </si>
  <si>
    <t>RESULTS</t>
  </si>
  <si>
    <t>CALCULATIONS</t>
  </si>
  <si>
    <t>Do Not Change These Columns</t>
  </si>
  <si>
    <t>INPUTS w/o per-mil</t>
  </si>
  <si>
    <t>Do Not Change</t>
  </si>
  <si>
    <t>"Samples" sheet, Explanation of Columns:</t>
  </si>
  <si>
    <t>OUTPUT</t>
  </si>
  <si>
    <t>"Reference Gas" sheet, Explanation of Columns:</t>
  </si>
  <si>
    <t>Name of Sample</t>
  </si>
  <si>
    <t>dD of the sodium phthalate salt on the SMOW scale</t>
  </si>
  <si>
    <t>fraction of the hydrogen in the unknown molecule NOT added from derivatizing agent (fwax = 1 for n-alkanes, ketones)</t>
  </si>
  <si>
    <t>fraction of the hydrogen in dimethyl phthalate NOT added from derivatizing agent</t>
  </si>
  <si>
    <t>apparent fractionation between source water and lipid</t>
  </si>
  <si>
    <t>dD value of the unknown molecule on the VSMOW scale</t>
  </si>
  <si>
    <t>uncertainty in the dD value of the unknown molecule on the VSMOW scale</t>
  </si>
  <si>
    <t>dD of the methylated phthalic acid (dimethyl phthalate) on the VSMOW scale</t>
  </si>
  <si>
    <t>1-sigma uncertainty in dD of the methylated phthalic acid (dimethyl phthalate) on the VSMOW scale</t>
  </si>
  <si>
    <t>dD of the hydrogen added from the derivatizing agent on the VSMOW scale</t>
  </si>
  <si>
    <t>1-sigma uncertainty in dD of the hydrogen added from the derivatizing agent on the VSMOW scale</t>
  </si>
  <si>
    <t>dD of non-exchangeable hydrogen in the unknown molecule on the VSMOW scale</t>
  </si>
  <si>
    <t>1-sigma uncertainty in dD of non-exchangeable hydrogen in the unknown molecule on the VSMOW scale</t>
  </si>
  <si>
    <t>dD of source water hydrogen calculated from the unknown molecule on the VSMOW scale</t>
  </si>
  <si>
    <t>1-sigma uncertainty in dD of source water hydrogen calculated from the unknown molecule on the VSMOW scale</t>
  </si>
  <si>
    <t>2. Calculated values and uncertainties can be viewed and copied from the results columns of the worksheets.</t>
  </si>
  <si>
    <t>5. Do not alter the formulas and values in the cell blocks labeled "RESULTS", "INPUTS w/o per-mil" and "CALCULATIONS".</t>
  </si>
  <si>
    <t>How to use these worksheets:</t>
  </si>
  <si>
    <t>example 1 - C16:0 alkanoic acid as Me ester (phthalic acid derivitized to determine dD of methyl H)</t>
  </si>
  <si>
    <t>example 2 - C30:0 alkanoic acid as Me ester (phthalic acid derivitized to determine dD of methyl H)</t>
  </si>
  <si>
    <t>example 4 - C29:0 alkane (set fwax=1 and dDpa and fpa columns may be left blank)</t>
  </si>
  <si>
    <t>example 3 - C16:0 a,w-alkanedoic acid as diMe ester (phthalic acid derivitized to determine dD of methyl H)</t>
  </si>
  <si>
    <t>mean dDsa, refgas</t>
  </si>
  <si>
    <t>n</t>
  </si>
  <si>
    <t>n replicates</t>
  </si>
  <si>
    <t>‰</t>
  </si>
  <si>
    <r>
      <t>f</t>
    </r>
    <r>
      <rPr>
        <vertAlign val="subscript"/>
        <sz val="12"/>
        <color rgb="FF3F3F76"/>
        <rFont val="Calibri"/>
        <family val="2"/>
        <scheme val="minor"/>
      </rPr>
      <t>wax</t>
    </r>
    <r>
      <rPr>
        <sz val="12"/>
        <color rgb="FF3F3F76"/>
        <rFont val="Calibri"/>
        <family val="2"/>
        <scheme val="minor"/>
      </rPr>
      <t xml:space="preserve"> (f not from CH3) [0-1]</t>
    </r>
  </si>
  <si>
    <r>
      <t>f</t>
    </r>
    <r>
      <rPr>
        <vertAlign val="subscript"/>
        <sz val="12"/>
        <color rgb="FF3F3F76"/>
        <rFont val="Calibri"/>
        <family val="2"/>
        <scheme val="minor"/>
      </rPr>
      <t>pa</t>
    </r>
    <r>
      <rPr>
        <sz val="12"/>
        <color rgb="FF3F3F76"/>
        <rFont val="Calibri"/>
        <family val="2"/>
        <scheme val="minor"/>
      </rPr>
      <t xml:space="preserve"> (f not from CH3) [0-1]</t>
    </r>
  </si>
  <si>
    <r>
      <rPr>
        <sz val="12"/>
        <color rgb="FF3F3F76"/>
        <rFont val="Symbol"/>
        <family val="1"/>
        <charset val="2"/>
      </rPr>
      <t>e</t>
    </r>
    <r>
      <rPr>
        <vertAlign val="subscript"/>
        <sz val="12"/>
        <color rgb="FF3F3F76"/>
        <rFont val="Calibri"/>
        <family val="2"/>
        <scheme val="minor"/>
      </rPr>
      <t>wax/H2O</t>
    </r>
    <r>
      <rPr>
        <sz val="12"/>
        <color rgb="FF3F3F76"/>
        <rFont val="Calibri"/>
        <family val="2"/>
        <scheme val="minor"/>
      </rPr>
      <t xml:space="preserve"> [‰]</t>
    </r>
  </si>
  <si>
    <t>Molecule</t>
  </si>
  <si>
    <t>Standard</t>
  </si>
  <si>
    <t>Compound</t>
  </si>
  <si>
    <t>count</t>
  </si>
  <si>
    <t>w</t>
  </si>
  <si>
    <t>nsa</t>
  </si>
  <si>
    <r>
      <t xml:space="preserve">1 stdev </t>
    </r>
    <r>
      <rPr>
        <sz val="12"/>
        <color rgb="FF3F3F76"/>
        <rFont val="Symbol"/>
        <family val="1"/>
        <charset val="2"/>
      </rPr>
      <t>e</t>
    </r>
    <r>
      <rPr>
        <sz val="12"/>
        <color rgb="FF3F3F76"/>
        <rFont val="Calibri"/>
        <family val="2"/>
        <scheme val="minor"/>
      </rPr>
      <t xml:space="preserve"> wax,H2O</t>
    </r>
  </si>
  <si>
    <t>1stdev data</t>
  </si>
  <si>
    <t>1stdev theoretical</t>
  </si>
  <si>
    <t>SAMPLE ID</t>
  </si>
  <si>
    <t>Average 1stdev dDsa,refgas</t>
  </si>
  <si>
    <t>Wt Average 1stdev dDsa, refgas*</t>
  </si>
  <si>
    <t xml:space="preserve">3. Add new rows, if needed, by copying an existing row and pasting it below the existing rows. </t>
  </si>
  <si>
    <t>1stdev dDstd, refgas</t>
  </si>
  <si>
    <t>number of replicate measurements of the reference molecule</t>
  </si>
  <si>
    <t>"known" dD value of the molecular standard on VSMOW scale (determined offline)</t>
  </si>
  <si>
    <t>1stdev dDstd, SMOW</t>
  </si>
  <si>
    <t>1-standard deviation of the "known" dD value of the molecular standard on VSMOW scale (determined offline)</t>
  </si>
  <si>
    <t>number of offline replicate measurements of the reference molecule used to determine "known" dD value</t>
  </si>
  <si>
    <t>mean dD value of the laboratory reference gas on the VSMOW scale determined from reference molecule</t>
  </si>
  <si>
    <t>1 s.e.m. dDrefgas, SMOW</t>
  </si>
  <si>
    <t>1-standard error of the mean dD value of the laboratory reference gas on the VSMOW scale determined from replicate measurements of the reference molecule</t>
  </si>
  <si>
    <t>mean dDrefgas, SMOW*</t>
  </si>
  <si>
    <t>mean of the mean dD values of the reference gas determined from different standard reference molecules on the VSMOW scale</t>
  </si>
  <si>
    <t>1 standard deviation of the means of dD of refgas relative to VSMOW determined by all reference molecules (i.e., 1 standard deviation of all values of dDrefgas,SMOW)</t>
  </si>
  <si>
    <t>"Analytical Uncertainty" sheet, Explanation of Columns:</t>
  </si>
  <si>
    <t>Sample name</t>
  </si>
  <si>
    <t>Molecule name</t>
  </si>
  <si>
    <t>mean dD value of the unknown molecule on the reference gas scale (optional, not used in calculations)</t>
  </si>
  <si>
    <t>1 stdev dDsa,refgas</t>
  </si>
  <si>
    <t>1-standard deviation of the mean dD value of the unknown molecule on the reference gas scale</t>
  </si>
  <si>
    <t>number of replicate measurements of the sample</t>
  </si>
  <si>
    <t>1s unbiased dDsa,refgas</t>
  </si>
  <si>
    <t>pooled standard deviation from all replicate measurement data</t>
  </si>
  <si>
    <t>total number of measurements</t>
  </si>
  <si>
    <t>mean dD value of the unknown molecule on the reference gas scale</t>
  </si>
  <si>
    <t>number of replicate sample measurements</t>
  </si>
  <si>
    <t>1s dDrefgas, SMOW*</t>
  </si>
  <si>
    <t xml:space="preserve">1-sigma uncertainty of the mean dD value of the reference gas on the VSMOW scale. Use 1 standard deviation or 1 standard error of the mean according to the criteria discussed in section X.X of the paper. </t>
  </si>
  <si>
    <t>mean dD of the methylated phthalic acid (dimethyl phthalate) on the reference gas scale</t>
  </si>
  <si>
    <t>1 s.e.m. dDpame, refgas</t>
  </si>
  <si>
    <t>1-standard error of the mean dD of the methylated phthalic acid on the reference gas scale</t>
  </si>
  <si>
    <t>1 s.e.m. dDpa, SMOW</t>
  </si>
  <si>
    <t>1- standard error of the mean dD of the sodium phthalate salt on the SMOW scale</t>
  </si>
  <si>
    <t>1stdev e wax,H2O</t>
  </si>
  <si>
    <t>uncertainty (1 standard deviation) in apparent fractionation between source water and lipid</t>
  </si>
  <si>
    <t>*Output values that are also used as input values</t>
  </si>
  <si>
    <t>1s. w</t>
  </si>
  <si>
    <r>
      <t xml:space="preserve">4. Cutting and pasting cells in the input and results columns will alter the excel references and should not be done.  Instead </t>
    </r>
    <r>
      <rPr>
        <u/>
        <sz val="12"/>
        <color rgb="FF000000"/>
        <rFont val="Times New Roman"/>
        <family val="1"/>
      </rPr>
      <t>copy</t>
    </r>
    <r>
      <rPr>
        <sz val="12"/>
        <color rgb="FF000000"/>
        <rFont val="Times New Roman"/>
        <family val="1"/>
      </rPr>
      <t xml:space="preserve"> and paste the cells and then clear information from the original cells.</t>
    </r>
  </si>
  <si>
    <t>1-standard deviation of the dD values of the molecular standard measured against laboratory reference gas</t>
  </si>
  <si>
    <t>mean of dD values of the molecular standard measured against laboratory reference gas</t>
  </si>
  <si>
    <t>weight (n-1)</t>
  </si>
  <si>
    <t>1s.*weight</t>
  </si>
  <si>
    <t>sample-size corrected unbiased estimator of the 1-standard deviation of the mean dD value of the unknown molecule on the reference gas scale</t>
  </si>
  <si>
    <t xml:space="preserve">weighting factor used to calculate the weighted mean </t>
  </si>
  <si>
    <t>1 theoretical standard deviation of the dD of refgas if all reference molecular standards returned identical mean values for dDrefgas,VSMOW (calculated as the mean of the s.e.m values from the individual molecules)</t>
  </si>
  <si>
    <t>unbiased mean * weighting factor (used to calculate the weighted mean)</t>
  </si>
  <si>
    <t>pooled standard deviationfrom all replicate measurement data weighted by number of replicates (n-1)</t>
  </si>
  <si>
    <t>A. The mean, standard deviation and number of measurements of each molecular standard on the reference gas scale and the mean, standard deviation and number of measurements of each molecular standard from offline measurements, reported on the VSMOW scale.</t>
  </si>
  <si>
    <t>Directions</t>
  </si>
  <si>
    <t>B. The mean, standard deviation and number of measurements of each peak in every sample.</t>
  </si>
  <si>
    <t>C. Mean and standard error of the mean for the derivatized molecular standard used to determine the δD of any hydrogen added by derivatization (e.g. phthalic acid methyl ester) on the reference gas scale as well as the mean and standard error of the mean of the underivatized molecular standard from offline measurements, reported on the VSMOW scale.</t>
  </si>
  <si>
    <t>Step 1 - Determine reference gas value and uncertainty</t>
  </si>
  <si>
    <t>Step 2 - Determine sample analytical uncertainty from pooled uncertainty of replicate analyses</t>
  </si>
  <si>
    <t>Step 3 – Determine sample values on the VSMOW scale</t>
  </si>
  <si>
    <r>
      <t>1. On the “</t>
    </r>
    <r>
      <rPr>
        <i/>
        <sz val="12"/>
        <color theme="1"/>
        <rFont val="Times New Roman"/>
        <family val="1"/>
      </rPr>
      <t>Reference Gas”</t>
    </r>
    <r>
      <rPr>
        <sz val="12"/>
        <color theme="1"/>
        <rFont val="Times New Roman"/>
        <family val="1"/>
      </rPr>
      <t xml:space="preserve"> tab, input values for the mean, standard deviation and </t>
    </r>
    <r>
      <rPr>
        <i/>
        <sz val="12"/>
        <color theme="1"/>
        <rFont val="Times New Roman"/>
        <family val="1"/>
      </rPr>
      <t>n</t>
    </r>
    <r>
      <rPr>
        <sz val="12"/>
        <color theme="1"/>
        <rFont val="Times New Roman"/>
        <family val="1"/>
      </rPr>
      <t xml:space="preserve"> for irMS measurement of molecular standards on the refgas scale and offline measurements on the VSMOW scale.</t>
    </r>
  </si>
  <si>
    <r>
      <t xml:space="preserve">2. Use the mean </t>
    </r>
    <r>
      <rPr>
        <i/>
        <sz val="12"/>
        <color theme="1"/>
        <rFont val="Times New Roman"/>
        <family val="1"/>
      </rPr>
      <t>dDrefgas, VSMOW</t>
    </r>
    <r>
      <rPr>
        <sz val="12"/>
        <color theme="1"/>
        <rFont val="Times New Roman"/>
        <family val="1"/>
      </rPr>
      <t xml:space="preserve"> (blue box) for samples.</t>
    </r>
  </si>
  <si>
    <r>
      <t xml:space="preserve">3. Use the larger of the </t>
    </r>
    <r>
      <rPr>
        <i/>
        <sz val="12"/>
        <color theme="1"/>
        <rFont val="Times New Roman"/>
        <family val="1"/>
      </rPr>
      <t>1stddev data</t>
    </r>
    <r>
      <rPr>
        <sz val="12"/>
        <color theme="1"/>
        <rFont val="Times New Roman"/>
        <family val="1"/>
      </rPr>
      <t xml:space="preserve"> or </t>
    </r>
    <r>
      <rPr>
        <i/>
        <sz val="12"/>
        <color theme="1"/>
        <rFont val="Times New Roman"/>
        <family val="1"/>
      </rPr>
      <t>1stdev theoretical</t>
    </r>
    <r>
      <rPr>
        <sz val="12"/>
        <color theme="1"/>
        <rFont val="Times New Roman"/>
        <family val="1"/>
      </rPr>
      <t xml:space="preserve"> value as the uncertainty in the dDrefgas value (see manuscript for details of this choice).</t>
    </r>
  </si>
  <si>
    <r>
      <t>1. On the “</t>
    </r>
    <r>
      <rPr>
        <i/>
        <sz val="12"/>
        <color theme="1"/>
        <rFont val="Times New Roman"/>
        <family val="1"/>
      </rPr>
      <t>Analytical Uncertainty”</t>
    </r>
    <r>
      <rPr>
        <sz val="12"/>
        <color theme="1"/>
        <rFont val="Times New Roman"/>
        <family val="1"/>
      </rPr>
      <t xml:space="preserve"> tab, input values for the standard deviation and </t>
    </r>
    <r>
      <rPr>
        <i/>
        <sz val="12"/>
        <color theme="1"/>
        <rFont val="Times New Roman"/>
        <family val="1"/>
      </rPr>
      <t>n</t>
    </r>
    <r>
      <rPr>
        <sz val="12"/>
        <color theme="1"/>
        <rFont val="Times New Roman"/>
        <family val="1"/>
      </rPr>
      <t xml:space="preserve"> replicates for samples.  Leave the standard deviation cell empty of </t>
    </r>
    <r>
      <rPr>
        <i/>
        <sz val="12"/>
        <color theme="1"/>
        <rFont val="Times New Roman"/>
        <family val="1"/>
      </rPr>
      <t>n</t>
    </r>
    <r>
      <rPr>
        <sz val="12"/>
        <color theme="1"/>
        <rFont val="Times New Roman"/>
        <family val="1"/>
      </rPr>
      <t xml:space="preserve"> equals 1.  The mean dDsa,refgas value is not used in the calculation.</t>
    </r>
  </si>
  <si>
    <r>
      <t>2. Use the “</t>
    </r>
    <r>
      <rPr>
        <i/>
        <sz val="12"/>
        <color theme="1"/>
        <rFont val="Times New Roman"/>
        <family val="1"/>
      </rPr>
      <t>Wt Average 1stdev dDsa, refgas*</t>
    </r>
    <r>
      <rPr>
        <sz val="12"/>
        <color theme="1"/>
        <rFont val="Times New Roman"/>
        <family val="1"/>
      </rPr>
      <t>” value as the analytical uncertainty for sample measurements.</t>
    </r>
  </si>
  <si>
    <r>
      <t>1. On the “</t>
    </r>
    <r>
      <rPr>
        <i/>
        <sz val="12"/>
        <color theme="1"/>
        <rFont val="Times New Roman"/>
        <family val="1"/>
      </rPr>
      <t>Samples”</t>
    </r>
    <r>
      <rPr>
        <sz val="12"/>
        <color theme="1"/>
        <rFont val="Times New Roman"/>
        <family val="1"/>
      </rPr>
      <t xml:space="preserve"> tab, input values for the mean </t>
    </r>
    <r>
      <rPr>
        <sz val="12"/>
        <color theme="1"/>
        <rFont val="Symbol"/>
        <family val="1"/>
        <charset val="2"/>
      </rPr>
      <t>d</t>
    </r>
    <r>
      <rPr>
        <sz val="12"/>
        <color theme="1"/>
        <rFont val="Times New Roman"/>
        <family val="1"/>
      </rPr>
      <t>D value of samples on the reference gas scale and the number of replicates.</t>
    </r>
  </si>
  <si>
    <r>
      <t>2. Use the pooled standard deviation determined in step 2 for the “</t>
    </r>
    <r>
      <rPr>
        <i/>
        <sz val="12"/>
        <color theme="1"/>
        <rFont val="Times New Roman"/>
        <family val="1"/>
      </rPr>
      <t>1s mean dDsa, refgas</t>
    </r>
    <r>
      <rPr>
        <sz val="12"/>
        <color theme="1"/>
        <rFont val="Times New Roman"/>
        <family val="1"/>
      </rPr>
      <t>”.</t>
    </r>
  </si>
  <si>
    <t>3. Input the mean and s.e.m. of the derivatized molecular standard (pame, phthalic acid methyl ester) on the refgas scale and the mean and s.e.m. of the underivatized molecular standard (pa, phthalic acid) on the VSMOW scale.  Leave these cells empty if the samples are not derivatized (e.g. alkane).</t>
  </si>
  <si>
    <r>
      <t xml:space="preserve">4. Calculate </t>
    </r>
    <r>
      <rPr>
        <i/>
        <sz val="12"/>
        <color theme="1"/>
        <rFont val="Times New Roman"/>
        <family val="1"/>
      </rPr>
      <t>f</t>
    </r>
    <r>
      <rPr>
        <i/>
        <vertAlign val="subscript"/>
        <sz val="12"/>
        <color theme="1"/>
        <rFont val="Times New Roman"/>
        <family val="1"/>
      </rPr>
      <t>wax</t>
    </r>
    <r>
      <rPr>
        <sz val="12"/>
        <color theme="1"/>
        <rFont val="Times New Roman"/>
        <family val="1"/>
      </rPr>
      <t xml:space="preserve">, the mole fraction of hydrogen in the molecule analyzed by GC-irMS that is </t>
    </r>
    <r>
      <rPr>
        <u/>
        <sz val="12"/>
        <color theme="1"/>
        <rFont val="Times New Roman"/>
        <family val="1"/>
      </rPr>
      <t>not</t>
    </r>
    <r>
      <rPr>
        <sz val="12"/>
        <color theme="1"/>
        <rFont val="Times New Roman"/>
        <family val="1"/>
      </rPr>
      <t xml:space="preserve"> from the derivatizing agent.</t>
    </r>
  </si>
  <si>
    <r>
      <t xml:space="preserve">5. Calculate </t>
    </r>
    <r>
      <rPr>
        <i/>
        <sz val="12"/>
        <color theme="1"/>
        <rFont val="Times New Roman"/>
        <family val="1"/>
      </rPr>
      <t>f</t>
    </r>
    <r>
      <rPr>
        <i/>
        <vertAlign val="subscript"/>
        <sz val="12"/>
        <color theme="1"/>
        <rFont val="Times New Roman"/>
        <family val="1"/>
      </rPr>
      <t>pa</t>
    </r>
    <r>
      <rPr>
        <sz val="12"/>
        <color theme="1"/>
        <rFont val="Times New Roman"/>
        <family val="1"/>
      </rPr>
      <t>, the fraction of the derivatized molecular standard not from the derivatizing agent.  Set this value to 1.0 if the sample molecule is not derivatized.</t>
    </r>
  </si>
  <si>
    <r>
      <t xml:space="preserve">6. If desired, input an apparent fractionation value and the standard deviation to calculate a water </t>
    </r>
    <r>
      <rPr>
        <sz val="12"/>
        <color theme="1"/>
        <rFont val="Symbol"/>
        <family val="1"/>
        <charset val="2"/>
      </rPr>
      <t>d</t>
    </r>
    <r>
      <rPr>
        <sz val="12"/>
        <color theme="1"/>
        <rFont val="Times New Roman"/>
        <family val="1"/>
      </rPr>
      <t>D value.</t>
    </r>
  </si>
  <si>
    <r>
      <t xml:space="preserve">7. The </t>
    </r>
    <r>
      <rPr>
        <i/>
        <sz val="12"/>
        <color theme="1"/>
        <rFont val="Times New Roman"/>
        <family val="1"/>
      </rPr>
      <t>dDwax, SMOW</t>
    </r>
    <r>
      <rPr>
        <sz val="12"/>
        <color theme="1"/>
        <rFont val="Times New Roman"/>
        <family val="1"/>
      </rPr>
      <t xml:space="preserve"> and </t>
    </r>
    <r>
      <rPr>
        <i/>
        <sz val="12"/>
        <color theme="1"/>
        <rFont val="Times New Roman"/>
        <family val="1"/>
      </rPr>
      <t>1s s.e.m. dDwax, SMOW</t>
    </r>
    <r>
      <rPr>
        <sz val="12"/>
        <color theme="1"/>
        <rFont val="Times New Roman"/>
        <family val="1"/>
      </rPr>
      <t xml:space="preserve"> are the sample values that should be reported.</t>
    </r>
  </si>
  <si>
    <r>
      <t xml:space="preserve">8. The </t>
    </r>
    <r>
      <rPr>
        <i/>
        <sz val="12"/>
        <color theme="1"/>
        <rFont val="Times New Roman"/>
        <family val="1"/>
      </rPr>
      <t>dD water, SMOW</t>
    </r>
    <r>
      <rPr>
        <sz val="12"/>
        <color theme="1"/>
        <rFont val="Times New Roman"/>
        <family val="1"/>
      </rPr>
      <t xml:space="preserve"> and </t>
    </r>
    <r>
      <rPr>
        <i/>
        <sz val="12"/>
        <color theme="1"/>
        <rFont val="Times New Roman"/>
        <family val="1"/>
      </rPr>
      <t>1s dD water, SMOW</t>
    </r>
    <r>
      <rPr>
        <sz val="12"/>
        <color theme="1"/>
        <rFont val="Times New Roman"/>
        <family val="1"/>
      </rPr>
      <t xml:space="preserve"> are the water </t>
    </r>
    <r>
      <rPr>
        <sz val="12"/>
        <color theme="1"/>
        <rFont val="Symbol"/>
        <family val="1"/>
        <charset val="2"/>
      </rPr>
      <t>d</t>
    </r>
    <r>
      <rPr>
        <sz val="12"/>
        <color theme="1"/>
        <rFont val="Times New Roman"/>
        <family val="1"/>
      </rPr>
      <t>D values and uncertainty that should be reported.</t>
    </r>
  </si>
  <si>
    <t>1. Enter measured and known values and their appropriate 1-sigma uncertainties in the input columns of the "Reference Gas", "Analytical Uncertainty", and "Samples" sheets.  All values in the input and results columns are in per-mil units although calculations are done without the per-mil multiplier.</t>
  </si>
  <si>
    <t>6. Calculations are shown for an example dataset of actual analyses (example 5) as well as illustrative examples of different types of molecules (examples 1-4)</t>
  </si>
  <si>
    <t>CASE 1 OR 2</t>
  </si>
  <si>
    <t>alkane nC16</t>
  </si>
  <si>
    <t>alkane nC17</t>
  </si>
  <si>
    <t>alkane nC18</t>
  </si>
  <si>
    <t>alkane nC19</t>
  </si>
  <si>
    <t>alkane nC20</t>
  </si>
  <si>
    <t>alkane nC21</t>
  </si>
  <si>
    <t>alkane nC22</t>
  </si>
  <si>
    <t>alkane nC23</t>
  </si>
  <si>
    <t>alkane nC24</t>
  </si>
  <si>
    <t>alkane nC25</t>
  </si>
  <si>
    <t>alkane nC27</t>
  </si>
  <si>
    <t>alkane nC28</t>
  </si>
  <si>
    <t>alkane nC30</t>
  </si>
  <si>
    <t>Molecular standards of known isotopic composition measured against laboratory reference gas</t>
  </si>
  <si>
    <t>Refgas uncertainty (1s)</t>
  </si>
  <si>
    <t>weight (n&gt;1)</t>
  </si>
  <si>
    <t>Before starting, collate and calculate:</t>
  </si>
  <si>
    <t>This spreadsheet allows the user to calculate and propagate errors involved in dD analysis of molecular compounds and estimation of source water dD. Refer to the original paper for the derivation of equations used in this worksheet and for discussions of the appropriate error statistics to use for different aspects of uncertainty quantification.  Detailed "how to" and explanations are available in EA-2.</t>
  </si>
  <si>
    <r>
      <t>Please cite this spreadsheet if you use it: Polissar P. J. and D'Andrea W. J. (2014) Uncertainty in paleohydrologic reconstructions from molecular δ</t>
    </r>
    <r>
      <rPr>
        <i/>
        <sz val="12"/>
        <color rgb="FF000000"/>
        <rFont val="Times New Roman"/>
        <family val="1"/>
      </rPr>
      <t>D</t>
    </r>
    <r>
      <rPr>
        <sz val="12"/>
        <color rgb="FF000000"/>
        <rFont val="Times New Roman"/>
        <family val="1"/>
      </rPr>
      <t xml:space="preserve"> values. </t>
    </r>
    <r>
      <rPr>
        <i/>
        <sz val="12"/>
        <color rgb="FF000000"/>
        <rFont val="Times New Roman"/>
        <family val="1"/>
      </rPr>
      <t xml:space="preserve">Geochim. Cosmochim. Acta </t>
    </r>
    <r>
      <rPr>
        <b/>
        <sz val="12"/>
        <color rgb="FF000000"/>
        <rFont val="Times New Roman"/>
        <family val="1"/>
      </rPr>
      <t>129</t>
    </r>
    <r>
      <rPr>
        <sz val="12"/>
        <color rgb="FF000000"/>
        <rFont val="Times New Roman"/>
        <family val="1"/>
      </rPr>
      <t>, 146–156.</t>
    </r>
  </si>
  <si>
    <t>B3</t>
  </si>
  <si>
    <t>d13Cstd, refgas</t>
  </si>
  <si>
    <t>d13Cstd, SMOW</t>
  </si>
  <si>
    <t>d13Crefgas, SMOW</t>
  </si>
  <si>
    <t>d13Cstd, PDB</t>
  </si>
  <si>
    <t>‰ VPDB</t>
  </si>
  <si>
    <t>d13Crefgas, PDB</t>
  </si>
  <si>
    <t>1s d13Cstd, refgas</t>
  </si>
  <si>
    <t>1s_unbias d13Cstd, refgas</t>
  </si>
  <si>
    <t>1s d13Cstd, SMOW</t>
  </si>
  <si>
    <t>1s_unbias d13Cstd, SMOW</t>
  </si>
  <si>
    <t>mean d13Crefgas,VPDB</t>
  </si>
  <si>
    <t>mean d13Csa, refgas</t>
  </si>
  <si>
    <t>1s stdev d13Csa, refgas</t>
  </si>
  <si>
    <t>1s unbiased d13Csa, refgas</t>
  </si>
  <si>
    <t>Average 1stdev d13Csa,refgas</t>
  </si>
  <si>
    <t>Wt Average 1stdev d13Csa, refgas*</t>
  </si>
  <si>
    <r>
      <t xml:space="preserve">Copy and paste </t>
    </r>
    <r>
      <rPr>
        <b/>
        <sz val="12"/>
        <color theme="1"/>
        <rFont val="Calibri"/>
        <family val="2"/>
        <scheme val="minor"/>
      </rPr>
      <t>v</t>
    </r>
    <r>
      <rPr>
        <b/>
        <i/>
        <sz val="12"/>
        <color theme="1"/>
        <rFont val="Calibri"/>
        <family val="2"/>
        <scheme val="minor"/>
      </rPr>
      <t>alues</t>
    </r>
    <r>
      <rPr>
        <sz val="12"/>
        <color theme="1"/>
        <rFont val="Calibri"/>
        <family val="2"/>
        <charset val="134"/>
        <scheme val="minor"/>
      </rPr>
      <t xml:space="preserve"> to Columns A-E of Tab 3 ("3-Calculate Sample d13C &amp; Uncert")</t>
    </r>
  </si>
  <si>
    <t>d13Cpame, refgas</t>
  </si>
  <si>
    <t>1 s.e.m d13Cpame, refgas</t>
  </si>
  <si>
    <t>1s s.e.m. d13Cwax, PDB</t>
  </si>
  <si>
    <t>d13Cwax, PDB</t>
  </si>
  <si>
    <t>1s (s.e.m. or stdev) d13Crefgas, PDB</t>
  </si>
  <si>
    <t>d13Cpa, PDB</t>
  </si>
  <si>
    <t>1 s.e.m d13Cpa, PDB</t>
  </si>
  <si>
    <t>d13Csa, PDB</t>
  </si>
  <si>
    <t>1s s.e.m. d13Csa, PDB</t>
  </si>
  <si>
    <t>d13Cpame, PDB</t>
  </si>
  <si>
    <t>1s s.e.m. d13Cpame, PDB</t>
  </si>
  <si>
    <t>d13CMe, PDB</t>
  </si>
  <si>
    <t>1s s.e.m. d13CMe, PDB</t>
  </si>
  <si>
    <t>d13C water, PDB</t>
  </si>
  <si>
    <t>1s d13C water, PDB</t>
  </si>
  <si>
    <t>d13Csa, refgas</t>
  </si>
  <si>
    <t>1s unbias d13Csa, refgas</t>
  </si>
  <si>
    <t>1s d13Crefgas, SMOW</t>
  </si>
  <si>
    <t>1s d13Cpame, refgas</t>
  </si>
  <si>
    <t>1s d13Cpa, PDB</t>
  </si>
  <si>
    <t>1s d13Csa, PDB</t>
  </si>
  <si>
    <t>1s d13Cpame, PDB</t>
  </si>
  <si>
    <t>1s d13CMe, PDB</t>
  </si>
  <si>
    <t>1s d13Cwax, PDB</t>
  </si>
  <si>
    <t>dwax/ drefgas, PDB</t>
  </si>
  <si>
    <t>F8</t>
  </si>
  <si>
    <t>nC14:0 FAME</t>
  </si>
  <si>
    <t>nC14:0 FAEE</t>
  </si>
  <si>
    <t>nC16:0 FAME</t>
  </si>
  <si>
    <t>nC16:0 FAEE</t>
  </si>
  <si>
    <t>nC18:0 FAME</t>
  </si>
  <si>
    <t>nC18:0 FAEE</t>
  </si>
  <si>
    <t>nC20:0 FAME</t>
  </si>
  <si>
    <t>nC20:0 FAEE</t>
  </si>
  <si>
    <t>alkane nC31</t>
  </si>
  <si>
    <t>alkane nC33</t>
  </si>
  <si>
    <t>01 C</t>
  </si>
  <si>
    <t>02 C</t>
  </si>
  <si>
    <t>04 C</t>
  </si>
  <si>
    <t>05 C</t>
  </si>
  <si>
    <t>06 C</t>
  </si>
  <si>
    <t>07 C</t>
  </si>
  <si>
    <t>08 C</t>
  </si>
  <si>
    <t>09 C</t>
  </si>
  <si>
    <t>10 C</t>
  </si>
  <si>
    <t>11 C</t>
  </si>
  <si>
    <t>12 C</t>
  </si>
  <si>
    <t>15 C</t>
  </si>
  <si>
    <t>16 C</t>
  </si>
  <si>
    <t>17 C</t>
  </si>
  <si>
    <t>18 C</t>
  </si>
  <si>
    <t>19 C</t>
  </si>
  <si>
    <t>20 C</t>
  </si>
  <si>
    <t>21 C</t>
  </si>
  <si>
    <t>22 C</t>
  </si>
  <si>
    <t>23 C</t>
  </si>
  <si>
    <t>24 C</t>
  </si>
  <si>
    <t>26 C</t>
  </si>
  <si>
    <t>28 C</t>
  </si>
  <si>
    <t>30 C</t>
  </si>
  <si>
    <t>31 C</t>
  </si>
  <si>
    <t>32 C</t>
  </si>
  <si>
    <t>33 C</t>
  </si>
  <si>
    <t>34 C</t>
  </si>
  <si>
    <t>35 C</t>
  </si>
  <si>
    <t>36 C</t>
  </si>
  <si>
    <t>39 C</t>
  </si>
  <si>
    <t>40 C</t>
  </si>
  <si>
    <t>41 C</t>
  </si>
  <si>
    <t>42 C</t>
  </si>
  <si>
    <t>44 C</t>
  </si>
  <si>
    <t>45 C</t>
  </si>
  <si>
    <t>46 C</t>
  </si>
  <si>
    <t>49 C</t>
  </si>
  <si>
    <t>50 C</t>
  </si>
  <si>
    <t>51 C</t>
  </si>
  <si>
    <t>52 C</t>
  </si>
  <si>
    <t>53 C</t>
  </si>
  <si>
    <t>54 C</t>
  </si>
  <si>
    <t>55 C</t>
  </si>
  <si>
    <t>56 C</t>
  </si>
  <si>
    <t>57 C</t>
  </si>
  <si>
    <t>58 C</t>
  </si>
  <si>
    <t>59 C</t>
  </si>
  <si>
    <t>60 C</t>
  </si>
  <si>
    <t>61 C</t>
  </si>
  <si>
    <t>62 C</t>
  </si>
  <si>
    <t>63 C</t>
  </si>
  <si>
    <t>64 C</t>
  </si>
  <si>
    <t>65 C</t>
  </si>
  <si>
    <t>66 C</t>
  </si>
  <si>
    <t>68 C</t>
  </si>
  <si>
    <t>69 C</t>
  </si>
  <si>
    <t>70 C</t>
  </si>
  <si>
    <t>71 C</t>
  </si>
  <si>
    <t>72 C</t>
  </si>
  <si>
    <t>73 C</t>
  </si>
  <si>
    <t>74 C</t>
  </si>
  <si>
    <t>75 C</t>
  </si>
  <si>
    <t>76 C</t>
  </si>
  <si>
    <t>77 C</t>
  </si>
  <si>
    <t>01 B</t>
  </si>
  <si>
    <t>02 B</t>
  </si>
  <si>
    <t>03 B</t>
  </si>
  <si>
    <t>04 B</t>
  </si>
  <si>
    <t>06 B</t>
  </si>
  <si>
    <t>07 B</t>
  </si>
  <si>
    <t>08 B</t>
  </si>
  <si>
    <t>09 B</t>
  </si>
  <si>
    <t>10 B</t>
  </si>
  <si>
    <t>11 B</t>
  </si>
  <si>
    <t>12 B</t>
  </si>
  <si>
    <t>16 B</t>
  </si>
  <si>
    <t>17 B</t>
  </si>
  <si>
    <t>18 B</t>
  </si>
  <si>
    <t>19 B</t>
  </si>
  <si>
    <t>20 B</t>
  </si>
  <si>
    <t>21 B</t>
  </si>
  <si>
    <t>22 B</t>
  </si>
  <si>
    <t>24 B</t>
  </si>
  <si>
    <t>25 B</t>
  </si>
  <si>
    <t>26 B</t>
  </si>
  <si>
    <t>27 B</t>
  </si>
  <si>
    <t>28 B</t>
  </si>
  <si>
    <t>30 B</t>
  </si>
  <si>
    <t>31 B</t>
  </si>
  <si>
    <t>32 B</t>
  </si>
  <si>
    <t>33 B</t>
  </si>
  <si>
    <t>34 B</t>
  </si>
  <si>
    <t>35 B</t>
  </si>
  <si>
    <t>36 B</t>
  </si>
  <si>
    <t>37 B</t>
  </si>
  <si>
    <t>39 B</t>
  </si>
  <si>
    <t>40 B</t>
  </si>
  <si>
    <t>41 B</t>
  </si>
  <si>
    <t>42 B</t>
  </si>
  <si>
    <t>44 B</t>
  </si>
  <si>
    <t>45 B</t>
  </si>
  <si>
    <t>46 B</t>
  </si>
  <si>
    <t>48 B</t>
  </si>
  <si>
    <t>49 B</t>
  </si>
  <si>
    <t>50 B</t>
  </si>
  <si>
    <t>51 B</t>
  </si>
  <si>
    <t>52 B</t>
  </si>
  <si>
    <t>53 B</t>
  </si>
  <si>
    <t>54 B</t>
  </si>
  <si>
    <t>56 B</t>
  </si>
  <si>
    <t>57 B</t>
  </si>
  <si>
    <t>58 B</t>
  </si>
  <si>
    <t>59 B</t>
  </si>
  <si>
    <t>61 B</t>
  </si>
  <si>
    <t>62 B</t>
  </si>
  <si>
    <t>63 B</t>
  </si>
  <si>
    <t>64 B</t>
  </si>
  <si>
    <t>65 B</t>
  </si>
  <si>
    <t>66 B</t>
  </si>
  <si>
    <t>69 B</t>
  </si>
  <si>
    <t>70 B</t>
  </si>
  <si>
    <t>71 B</t>
  </si>
  <si>
    <t>72 B</t>
  </si>
  <si>
    <t>73 B</t>
  </si>
  <si>
    <t>74 B</t>
  </si>
  <si>
    <t>75 B</t>
  </si>
  <si>
    <t>76 B</t>
  </si>
  <si>
    <t>77 B</t>
  </si>
  <si>
    <t>02 D</t>
  </si>
  <si>
    <t>03 D</t>
  </si>
  <si>
    <t>04 D</t>
  </si>
  <si>
    <t>06 D</t>
  </si>
  <si>
    <t>07 D</t>
  </si>
  <si>
    <t>09 D</t>
  </si>
  <si>
    <t>10 D</t>
  </si>
  <si>
    <t>12 D</t>
  </si>
  <si>
    <t>14 D</t>
  </si>
  <si>
    <t>15 D</t>
  </si>
  <si>
    <t>16 D</t>
  </si>
  <si>
    <t>17 D</t>
  </si>
  <si>
    <t>18 D</t>
  </si>
  <si>
    <t>19 D</t>
  </si>
  <si>
    <t>20 D</t>
  </si>
  <si>
    <t>22 D</t>
  </si>
  <si>
    <t>23 D</t>
  </si>
  <si>
    <t>24 D</t>
  </si>
  <si>
    <t>26 D</t>
  </si>
  <si>
    <t>28 D</t>
  </si>
  <si>
    <t>31 D</t>
  </si>
  <si>
    <t>33 D</t>
  </si>
  <si>
    <t>35D</t>
  </si>
  <si>
    <t>38D</t>
  </si>
  <si>
    <t>39D</t>
  </si>
  <si>
    <t>40D</t>
  </si>
  <si>
    <t>41D</t>
  </si>
  <si>
    <t>44D</t>
  </si>
  <si>
    <t>46D</t>
  </si>
  <si>
    <t>49D</t>
  </si>
  <si>
    <t>50D</t>
  </si>
  <si>
    <t>51D</t>
  </si>
  <si>
    <t>52D</t>
  </si>
  <si>
    <t>53D</t>
  </si>
  <si>
    <t>54D</t>
  </si>
  <si>
    <t>55D</t>
  </si>
  <si>
    <t>57D</t>
  </si>
  <si>
    <t>58D</t>
  </si>
  <si>
    <t>59D</t>
  </si>
  <si>
    <t>61D</t>
  </si>
  <si>
    <t>62D</t>
  </si>
  <si>
    <t>64D</t>
  </si>
  <si>
    <t>65D</t>
  </si>
  <si>
    <t>66D</t>
  </si>
  <si>
    <t>68D</t>
  </si>
  <si>
    <t>69D</t>
  </si>
  <si>
    <t>70D</t>
  </si>
  <si>
    <t>71D</t>
  </si>
  <si>
    <t>72D</t>
  </si>
  <si>
    <t>75D</t>
  </si>
  <si>
    <t>77D</t>
  </si>
  <si>
    <t>Sample ID</t>
  </si>
  <si>
    <t>38 C</t>
  </si>
  <si>
    <t>alkane iC31</t>
  </si>
  <si>
    <t>alkane iC33</t>
  </si>
  <si>
    <t>13eps, PDB (d13Cco2 = -16.4‰)</t>
  </si>
  <si>
    <t>01 D</t>
  </si>
  <si>
    <t>21 D</t>
  </si>
  <si>
    <t>32 D</t>
  </si>
  <si>
    <t>34 D</t>
  </si>
  <si>
    <t>36 D</t>
  </si>
  <si>
    <t>37 D</t>
  </si>
  <si>
    <t>42 D</t>
  </si>
  <si>
    <t>45 D</t>
  </si>
  <si>
    <t>56 D</t>
  </si>
  <si>
    <t>60 D</t>
  </si>
  <si>
    <t>67 D</t>
  </si>
  <si>
    <t>73 D</t>
  </si>
  <si>
    <t>14 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</si>
</sst>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
  </numFmts>
  <fonts count="42" x14ac:knownFonts="1">
    <font>
      <sz val="12"/>
      <color theme="1"/>
      <name val="Calibri"/>
      <family val="2"/>
      <charset val="134"/>
      <scheme val="minor"/>
    </font>
    <font>
      <sz val="12"/>
      <color rgb="FF3F3F76"/>
      <name val="Calibri"/>
      <family val="2"/>
      <scheme val="minor"/>
    </font>
    <font>
      <b/>
      <sz val="12"/>
      <color rgb="FFFA7D00"/>
      <name val="Calibri"/>
      <family val="2"/>
      <scheme val="minor"/>
    </font>
    <font>
      <u/>
      <sz val="12"/>
      <color theme="10"/>
      <name val="Calibri"/>
      <family val="2"/>
      <scheme val="minor"/>
    </font>
    <font>
      <u/>
      <sz val="12"/>
      <color theme="11"/>
      <name val="Calibri"/>
      <family val="2"/>
      <scheme val="minor"/>
    </font>
    <font>
      <sz val="12"/>
      <color theme="1"/>
      <name val="Times New Roman"/>
      <family val="1"/>
    </font>
    <font>
      <sz val="12"/>
      <color rgb="FF000000"/>
      <name val="Times New Roman"/>
      <family val="1"/>
    </font>
    <font>
      <u/>
      <sz val="12"/>
      <color rgb="FF000000"/>
      <name val="Times New Roman"/>
      <family val="1"/>
    </font>
    <font>
      <b/>
      <u/>
      <sz val="12"/>
      <color rgb="FF000000"/>
      <name val="Times New Roman"/>
      <family val="1"/>
    </font>
    <font>
      <b/>
      <i/>
      <sz val="12"/>
      <color rgb="FF000000"/>
      <name val="Times New Roman"/>
      <family val="1"/>
    </font>
    <font>
      <sz val="12"/>
      <name val="Calibri"/>
      <family val="2"/>
      <scheme val="minor"/>
    </font>
    <font>
      <sz val="12"/>
      <color rgb="FFFF0000"/>
      <name val="Calibri"/>
      <family val="2"/>
      <scheme val="minor"/>
    </font>
    <font>
      <b/>
      <sz val="12"/>
      <color theme="1"/>
      <name val="Calibri"/>
      <family val="2"/>
      <scheme val="minor"/>
    </font>
    <font>
      <sz val="12"/>
      <color rgb="FF3F3F76"/>
      <name val="Symbol"/>
      <family val="1"/>
      <charset val="2"/>
    </font>
    <font>
      <vertAlign val="subscript"/>
      <sz val="12"/>
      <color rgb="FF3F3F76"/>
      <name val="Calibri"/>
      <family val="2"/>
      <scheme val="minor"/>
    </font>
    <font>
      <sz val="12"/>
      <color indexed="8"/>
      <name val="Calibri"/>
      <family val="2"/>
    </font>
    <font>
      <i/>
      <sz val="12"/>
      <color theme="1"/>
      <name val="Calibri"/>
      <family val="2"/>
      <scheme val="minor"/>
    </font>
    <font>
      <b/>
      <sz val="12"/>
      <name val="Times New Roman"/>
      <family val="1"/>
    </font>
    <font>
      <b/>
      <sz val="12"/>
      <color rgb="FF000000"/>
      <name val="Times New Roman"/>
      <family val="1"/>
    </font>
    <font>
      <b/>
      <i/>
      <sz val="12"/>
      <color theme="1"/>
      <name val="Times New Roman"/>
      <family val="1"/>
    </font>
    <font>
      <i/>
      <sz val="12"/>
      <color theme="1"/>
      <name val="Times New Roman"/>
      <family val="1"/>
    </font>
    <font>
      <sz val="12"/>
      <color theme="1"/>
      <name val="Symbol"/>
      <family val="1"/>
      <charset val="2"/>
    </font>
    <font>
      <i/>
      <vertAlign val="subscript"/>
      <sz val="12"/>
      <color theme="1"/>
      <name val="Times New Roman"/>
      <family val="1"/>
    </font>
    <font>
      <u/>
      <sz val="12"/>
      <color theme="1"/>
      <name val="Times New Roman"/>
      <family val="1"/>
    </font>
    <font>
      <b/>
      <sz val="12"/>
      <name val="Calibri"/>
      <family val="2"/>
      <scheme val="minor"/>
    </font>
    <font>
      <b/>
      <sz val="12"/>
      <color theme="9" tint="-0.499984740745262"/>
      <name val="Calibri"/>
      <family val="2"/>
      <scheme val="minor"/>
    </font>
    <font>
      <sz val="12"/>
      <color theme="9" tint="-0.499984740745262"/>
      <name val="Calibri"/>
      <family val="2"/>
      <scheme val="minor"/>
    </font>
    <font>
      <b/>
      <sz val="12"/>
      <color rgb="FF3F3F76"/>
      <name val="Calibri"/>
      <family val="2"/>
      <scheme val="minor"/>
    </font>
    <font>
      <b/>
      <sz val="12"/>
      <color theme="3"/>
      <name val="Calibri"/>
      <family val="2"/>
      <scheme val="minor"/>
    </font>
    <font>
      <b/>
      <sz val="12"/>
      <color theme="1"/>
      <name val="Calibri"/>
      <family val="2"/>
    </font>
    <font>
      <sz val="12"/>
      <color theme="9" tint="-0.499984740745262"/>
      <name val="Calibri"/>
      <family val="2"/>
    </font>
    <font>
      <sz val="12"/>
      <color theme="1"/>
      <name val="Calibri"/>
      <family val="2"/>
    </font>
    <font>
      <b/>
      <i/>
      <sz val="12"/>
      <color theme="1"/>
      <name val="Calibri"/>
      <family val="2"/>
      <scheme val="minor"/>
    </font>
    <font>
      <i/>
      <sz val="12"/>
      <color rgb="FF000000"/>
      <name val="Times New Roman"/>
      <family val="1"/>
    </font>
    <font>
      <sz val="12"/>
      <color rgb="FF000000"/>
      <name val="Times New Roman"/>
      <family val="1"/>
    </font>
    <font>
      <sz val="12"/>
      <color rgb="FF006100"/>
      <name val="Calibri"/>
      <family val="2"/>
      <charset val="136"/>
      <scheme val="minor"/>
    </font>
    <font>
      <sz val="12"/>
      <color rgb="FF000000"/>
      <name val="Calibri"/>
      <family val="2"/>
      <charset val="136"/>
      <scheme val="minor"/>
    </font>
    <font>
      <sz val="11"/>
      <color theme="1"/>
      <name val="Calibri"/>
      <family val="2"/>
      <scheme val="minor"/>
    </font>
    <font>
      <sz val="11"/>
      <color rgb="FF000000"/>
      <name val="Calibri"/>
      <family val="2"/>
      <scheme val="minor"/>
    </font>
    <font>
      <sz val="12"/>
      <color rgb="FF222222"/>
      <name val="Calibri"/>
      <scheme val="minor"/>
    </font>
    <font>
      <b/>
      <sz val="12"/>
      <color theme="1"/>
      <name val="Times New Roman"/>
      <family val="1"/>
    </font>
    <font>
      <b/>
      <sz val="12"/>
      <color indexed="8"/>
      <name val="Calibri"/>
      <family val="2"/>
    </font>
  </fonts>
  <fills count="15">
    <fill>
      <patternFill patternType="none"/>
    </fill>
    <fill>
      <patternFill patternType="gray125"/>
    </fill>
    <fill>
      <patternFill patternType="solid">
        <fgColor rgb="FFFFCC99"/>
      </patternFill>
    </fill>
    <fill>
      <patternFill patternType="solid">
        <fgColor rgb="FFF2F2F2"/>
      </patternFill>
    </fill>
    <fill>
      <patternFill patternType="solid">
        <fgColor rgb="FFFF0000"/>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tint="-4.9989318521683403E-2"/>
        <bgColor rgb="FF000000"/>
      </patternFill>
    </fill>
    <fill>
      <patternFill patternType="solid">
        <fgColor theme="0" tint="-4.9989318521683403E-2"/>
        <bgColor indexed="65"/>
      </patternFill>
    </fill>
    <fill>
      <patternFill patternType="solid">
        <fgColor theme="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rgb="FFC6EFCE"/>
      </patternFill>
    </fill>
  </fills>
  <borders count="48">
    <border>
      <left/>
      <right/>
      <top/>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bottom style="thin">
        <color rgb="FF7F7F7F"/>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medium">
        <color auto="1"/>
      </bottom>
      <diagonal/>
    </border>
    <border>
      <left style="thin">
        <color auto="1"/>
      </left>
      <right/>
      <top style="thin">
        <color rgb="FF7F7F7F"/>
      </top>
      <bottom style="thin">
        <color rgb="FF7F7F7F"/>
      </bottom>
      <diagonal/>
    </border>
    <border>
      <left style="thin">
        <color auto="1"/>
      </left>
      <right style="thin">
        <color rgb="FF7F7F7F"/>
      </right>
      <top style="thin">
        <color rgb="FF7F7F7F"/>
      </top>
      <bottom style="thin">
        <color rgb="FF7F7F7F"/>
      </bottom>
      <diagonal/>
    </border>
    <border>
      <left/>
      <right style="thin">
        <color auto="1"/>
      </right>
      <top style="thin">
        <color rgb="FF7F7F7F"/>
      </top>
      <bottom style="thin">
        <color rgb="FF7F7F7F"/>
      </bottom>
      <diagonal/>
    </border>
    <border>
      <left style="thin">
        <color rgb="FF7F7F7F"/>
      </left>
      <right style="thin">
        <color auto="1"/>
      </right>
      <top style="thin">
        <color rgb="FF7F7F7F"/>
      </top>
      <bottom style="thin">
        <color rgb="FF7F7F7F"/>
      </bottom>
      <diagonal/>
    </border>
    <border>
      <left style="thin">
        <color auto="1"/>
      </left>
      <right/>
      <top/>
      <bottom style="thin">
        <color rgb="FF7F7F7F"/>
      </bottom>
      <diagonal/>
    </border>
    <border>
      <left/>
      <right style="thin">
        <color auto="1"/>
      </right>
      <top/>
      <bottom style="thin">
        <color rgb="FF7F7F7F"/>
      </bottom>
      <diagonal/>
    </border>
    <border>
      <left/>
      <right style="thin">
        <color auto="1"/>
      </right>
      <top/>
      <bottom style="medium">
        <color auto="1"/>
      </bottom>
      <diagonal/>
    </border>
    <border>
      <left style="thin">
        <color auto="1"/>
      </left>
      <right/>
      <top/>
      <bottom style="medium">
        <color auto="1"/>
      </bottom>
      <diagonal/>
    </border>
    <border>
      <left style="thin">
        <color rgb="FF7F7F7F"/>
      </left>
      <right style="thin">
        <color rgb="FF7F7F7F"/>
      </right>
      <top style="thin">
        <color rgb="FF7F7F7F"/>
      </top>
      <bottom style="thin">
        <color auto="1"/>
      </bottom>
      <diagonal/>
    </border>
    <border>
      <left style="thin">
        <color auto="1"/>
      </left>
      <right style="thin">
        <color rgb="FF7F7F7F"/>
      </right>
      <top style="thin">
        <color rgb="FF7F7F7F"/>
      </top>
      <bottom style="thin">
        <color auto="1"/>
      </bottom>
      <diagonal/>
    </border>
    <border>
      <left style="thin">
        <color rgb="FF7F7F7F"/>
      </left>
      <right style="thin">
        <color auto="1"/>
      </right>
      <top style="thin">
        <color rgb="FF7F7F7F"/>
      </top>
      <bottom style="thin">
        <color auto="1"/>
      </bottom>
      <diagonal/>
    </border>
    <border>
      <left style="thin">
        <color auto="1"/>
      </left>
      <right/>
      <top style="thin">
        <color auto="1"/>
      </top>
      <bottom style="thin">
        <color rgb="FF7F7F7F"/>
      </bottom>
      <diagonal/>
    </border>
    <border>
      <left/>
      <right style="thin">
        <color auto="1"/>
      </right>
      <top style="thin">
        <color auto="1"/>
      </top>
      <bottom style="thin">
        <color rgb="FF7F7F7F"/>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right style="medium">
        <color auto="1"/>
      </right>
      <top style="thin">
        <color auto="1"/>
      </top>
      <bottom/>
      <diagonal/>
    </border>
  </borders>
  <cellStyleXfs count="3722">
    <xf numFmtId="0" fontId="0" fillId="0" borderId="0"/>
    <xf numFmtId="0" fontId="1" fillId="2" borderId="1" applyNumberFormat="0" applyAlignment="0" applyProtection="0"/>
    <xf numFmtId="0" fontId="2" fillId="3"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5" fillId="1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7"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59">
    <xf numFmtId="0" fontId="0" fillId="0" borderId="0" xfId="0"/>
    <xf numFmtId="0" fontId="0" fillId="0" borderId="0" xfId="0" applyAlignment="1">
      <alignment horizontal="center" wrapText="1"/>
    </xf>
    <xf numFmtId="0" fontId="1" fillId="2" borderId="1" xfId="1" applyAlignment="1">
      <alignment horizontal="center" wrapText="1"/>
    </xf>
    <xf numFmtId="0" fontId="0" fillId="0" borderId="0" xfId="0" applyProtection="1"/>
    <xf numFmtId="0" fontId="0" fillId="0" borderId="0" xfId="0" applyAlignment="1" applyProtection="1">
      <alignment horizontal="center" wrapText="1"/>
    </xf>
    <xf numFmtId="0" fontId="5" fillId="0" borderId="0" xfId="0" applyFont="1" applyProtection="1"/>
    <xf numFmtId="0" fontId="1" fillId="2" borderId="1" xfId="1" applyAlignment="1" applyProtection="1">
      <alignment horizontal="center" wrapText="1"/>
    </xf>
    <xf numFmtId="0" fontId="0" fillId="0" borderId="0" xfId="0" applyFont="1" applyProtection="1"/>
    <xf numFmtId="0" fontId="0" fillId="0" borderId="0" xfId="0"/>
    <xf numFmtId="0" fontId="0" fillId="0" borderId="0" xfId="0" applyAlignment="1">
      <alignment wrapText="1"/>
    </xf>
    <xf numFmtId="0" fontId="0" fillId="4" borderId="0" xfId="0" applyFill="1"/>
    <xf numFmtId="0" fontId="1" fillId="6" borderId="1" xfId="1" applyFill="1" applyAlignment="1">
      <alignment horizontal="center" wrapText="1"/>
    </xf>
    <xf numFmtId="0" fontId="0" fillId="6" borderId="0" xfId="0" applyFill="1"/>
    <xf numFmtId="0" fontId="5" fillId="0" borderId="0" xfId="0" applyFont="1"/>
    <xf numFmtId="0" fontId="5" fillId="0" borderId="0" xfId="0" applyFont="1" applyAlignment="1">
      <alignment horizontal="right"/>
    </xf>
    <xf numFmtId="0" fontId="6" fillId="0" borderId="0" xfId="0" applyFont="1" applyAlignment="1">
      <alignment horizontal="right"/>
    </xf>
    <xf numFmtId="0" fontId="9" fillId="0" borderId="0" xfId="0" applyFont="1" applyAlignment="1">
      <alignment horizontal="right"/>
    </xf>
    <xf numFmtId="0" fontId="10" fillId="0" borderId="0" xfId="0" applyFont="1"/>
    <xf numFmtId="0" fontId="0" fillId="0" borderId="0" xfId="0" applyFill="1" applyBorder="1" applyProtection="1"/>
    <xf numFmtId="0" fontId="0" fillId="0" borderId="0" xfId="0" quotePrefix="1"/>
    <xf numFmtId="0" fontId="0" fillId="0" borderId="0" xfId="0" applyAlignment="1">
      <alignment horizontal="center"/>
    </xf>
    <xf numFmtId="0" fontId="15" fillId="0" borderId="0" xfId="983" applyAlignment="1">
      <alignment horizontal="center"/>
    </xf>
    <xf numFmtId="0" fontId="15" fillId="0" borderId="0" xfId="983"/>
    <xf numFmtId="0" fontId="15" fillId="0" borderId="0" xfId="983" applyProtection="1"/>
    <xf numFmtId="0" fontId="15" fillId="0" borderId="0" xfId="983" applyAlignment="1" applyProtection="1">
      <alignment horizontal="center"/>
    </xf>
    <xf numFmtId="0" fontId="5" fillId="0" borderId="0" xfId="0" applyFont="1" applyAlignment="1">
      <alignment horizontal="right" wrapText="1"/>
    </xf>
    <xf numFmtId="0" fontId="5" fillId="0" borderId="0" xfId="0" applyFont="1" applyAlignment="1">
      <alignment horizontal="left"/>
    </xf>
    <xf numFmtId="0" fontId="8" fillId="0" borderId="0" xfId="0" applyFont="1" applyAlignment="1">
      <alignment horizontal="left"/>
    </xf>
    <xf numFmtId="0" fontId="5" fillId="0" borderId="0" xfId="0" applyFont="1" applyAlignment="1">
      <alignment wrapText="1"/>
    </xf>
    <xf numFmtId="0" fontId="0" fillId="0" borderId="25" xfId="0" applyBorder="1"/>
    <xf numFmtId="0" fontId="0" fillId="6" borderId="25" xfId="0" applyFill="1" applyBorder="1"/>
    <xf numFmtId="0" fontId="0" fillId="0" borderId="22" xfId="0" applyBorder="1" applyProtection="1"/>
    <xf numFmtId="0" fontId="1" fillId="2" borderId="29" xfId="1" applyBorder="1" applyAlignment="1" applyProtection="1">
      <alignment horizontal="center" wrapText="1"/>
    </xf>
    <xf numFmtId="0" fontId="0" fillId="4" borderId="21" xfId="0" applyFill="1" applyBorder="1"/>
    <xf numFmtId="0" fontId="1" fillId="6" borderId="27" xfId="1" applyFill="1" applyBorder="1" applyAlignment="1">
      <alignment horizontal="center" wrapText="1"/>
    </xf>
    <xf numFmtId="0" fontId="0" fillId="6" borderId="21" xfId="0" applyFill="1" applyBorder="1"/>
    <xf numFmtId="0" fontId="0" fillId="0" borderId="21" xfId="0" applyBorder="1"/>
    <xf numFmtId="0" fontId="0" fillId="4" borderId="22" xfId="0" applyFill="1" applyBorder="1"/>
    <xf numFmtId="0" fontId="1" fillId="6" borderId="29" xfId="1" applyFill="1" applyBorder="1" applyAlignment="1">
      <alignment horizontal="center" wrapText="1"/>
    </xf>
    <xf numFmtId="0" fontId="0" fillId="6" borderId="22" xfId="0" applyFill="1" applyBorder="1"/>
    <xf numFmtId="0" fontId="0" fillId="0" borderId="22" xfId="0" applyBorder="1"/>
    <xf numFmtId="164" fontId="12" fillId="7" borderId="21" xfId="0" applyNumberFormat="1" applyFont="1" applyFill="1" applyBorder="1" applyAlignment="1" applyProtection="1">
      <alignment horizontal="center"/>
    </xf>
    <xf numFmtId="164" fontId="12" fillId="7" borderId="22" xfId="0" applyNumberFormat="1" applyFont="1" applyFill="1" applyBorder="1" applyAlignment="1" applyProtection="1">
      <alignment horizontal="center"/>
    </xf>
    <xf numFmtId="164" fontId="12" fillId="7" borderId="0" xfId="0" applyNumberFormat="1" applyFont="1" applyFill="1" applyBorder="1" applyAlignment="1" applyProtection="1">
      <alignment horizontal="center"/>
    </xf>
    <xf numFmtId="164" fontId="0" fillId="8" borderId="21" xfId="0" applyNumberFormat="1" applyFill="1" applyBorder="1" applyAlignment="1" applyProtection="1">
      <alignment horizontal="center"/>
    </xf>
    <xf numFmtId="164" fontId="0" fillId="8" borderId="0" xfId="0" applyNumberFormat="1" applyFill="1" applyAlignment="1" applyProtection="1">
      <alignment horizontal="center"/>
    </xf>
    <xf numFmtId="0" fontId="0" fillId="11" borderId="25" xfId="0" applyFill="1" applyBorder="1" applyAlignment="1" applyProtection="1">
      <alignment wrapText="1"/>
    </xf>
    <xf numFmtId="0" fontId="0" fillId="11" borderId="25" xfId="0" applyFill="1" applyBorder="1"/>
    <xf numFmtId="0" fontId="11" fillId="11" borderId="25" xfId="0" applyFont="1" applyFill="1" applyBorder="1"/>
    <xf numFmtId="0" fontId="0" fillId="11" borderId="0" xfId="0" applyFill="1"/>
    <xf numFmtId="0" fontId="11" fillId="11" borderId="0" xfId="0" applyFont="1" applyFill="1"/>
    <xf numFmtId="0" fontId="0" fillId="0" borderId="17" xfId="0" applyBorder="1" applyAlignment="1">
      <alignment horizontal="center" wrapText="1"/>
    </xf>
    <xf numFmtId="0" fontId="0" fillId="0" borderId="0" xfId="0" applyBorder="1" applyProtection="1"/>
    <xf numFmtId="0" fontId="1" fillId="2" borderId="36" xfId="1" applyBorder="1" applyAlignment="1">
      <alignment horizontal="center" wrapText="1"/>
    </xf>
    <xf numFmtId="0" fontId="0" fillId="11" borderId="22" xfId="0" applyFill="1" applyBorder="1"/>
    <xf numFmtId="0" fontId="0" fillId="11" borderId="32" xfId="0" applyFill="1" applyBorder="1"/>
    <xf numFmtId="0" fontId="15" fillId="0" borderId="22" xfId="983" applyBorder="1" applyProtection="1"/>
    <xf numFmtId="0" fontId="26" fillId="0" borderId="0" xfId="0" applyFont="1" applyAlignment="1">
      <alignment wrapText="1"/>
    </xf>
    <xf numFmtId="0" fontId="26" fillId="6" borderId="21" xfId="0" applyFont="1" applyFill="1" applyBorder="1" applyAlignment="1">
      <alignment wrapText="1"/>
    </xf>
    <xf numFmtId="0" fontId="25" fillId="0" borderId="0" xfId="0" applyFont="1"/>
    <xf numFmtId="0" fontId="26" fillId="6" borderId="27" xfId="2" applyFont="1" applyFill="1" applyBorder="1" applyAlignment="1">
      <alignment horizontal="center" wrapText="1"/>
    </xf>
    <xf numFmtId="0" fontId="26" fillId="6" borderId="1" xfId="2" applyFont="1" applyFill="1" applyAlignment="1">
      <alignment horizontal="center" wrapText="1"/>
    </xf>
    <xf numFmtId="0" fontId="26" fillId="6" borderId="29" xfId="2" applyFont="1" applyFill="1" applyBorder="1" applyAlignment="1">
      <alignment horizontal="center" wrapText="1"/>
    </xf>
    <xf numFmtId="164" fontId="0" fillId="4" borderId="21" xfId="0" applyNumberFormat="1" applyFill="1" applyBorder="1" applyAlignment="1" applyProtection="1">
      <alignment horizontal="left"/>
    </xf>
    <xf numFmtId="164" fontId="0" fillId="4" borderId="0" xfId="0" applyNumberFormat="1" applyFill="1" applyAlignment="1" applyProtection="1">
      <alignment horizontal="center"/>
    </xf>
    <xf numFmtId="164" fontId="12" fillId="4" borderId="21" xfId="0" applyNumberFormat="1" applyFont="1" applyFill="1" applyBorder="1" applyAlignment="1" applyProtection="1">
      <alignment horizontal="center"/>
    </xf>
    <xf numFmtId="164" fontId="12" fillId="4" borderId="22" xfId="0" applyNumberFormat="1" applyFont="1" applyFill="1" applyBorder="1" applyAlignment="1" applyProtection="1">
      <alignment horizontal="center"/>
    </xf>
    <xf numFmtId="164" fontId="12" fillId="4" borderId="0" xfId="0" applyNumberFormat="1" applyFont="1" applyFill="1" applyBorder="1" applyAlignment="1" applyProtection="1">
      <alignment horizontal="center"/>
    </xf>
    <xf numFmtId="164" fontId="26" fillId="8" borderId="27" xfId="2" applyNumberFormat="1" applyFont="1" applyFill="1" applyBorder="1" applyAlignment="1" applyProtection="1">
      <alignment horizontal="center" wrapText="1"/>
    </xf>
    <xf numFmtId="164" fontId="26" fillId="8" borderId="1" xfId="2" applyNumberFormat="1" applyFont="1" applyFill="1" applyAlignment="1" applyProtection="1">
      <alignment horizontal="center" wrapText="1"/>
    </xf>
    <xf numFmtId="164" fontId="26" fillId="8" borderId="4" xfId="2" applyNumberFormat="1" applyFont="1" applyFill="1" applyBorder="1" applyAlignment="1" applyProtection="1">
      <alignment horizontal="center" wrapText="1"/>
    </xf>
    <xf numFmtId="164" fontId="24" fillId="7" borderId="27" xfId="2" applyNumberFormat="1" applyFont="1" applyFill="1" applyBorder="1" applyAlignment="1" applyProtection="1">
      <alignment horizontal="center" wrapText="1"/>
    </xf>
    <xf numFmtId="164" fontId="24" fillId="7" borderId="29" xfId="2" applyNumberFormat="1" applyFont="1" applyFill="1" applyBorder="1" applyAlignment="1" applyProtection="1">
      <alignment horizontal="center" wrapText="1"/>
    </xf>
    <xf numFmtId="164" fontId="24" fillId="7" borderId="6" xfId="2" applyNumberFormat="1" applyFont="1" applyFill="1" applyBorder="1" applyAlignment="1" applyProtection="1">
      <alignment horizontal="center" wrapText="1"/>
    </xf>
    <xf numFmtId="0" fontId="29" fillId="7" borderId="12" xfId="0" applyFont="1" applyFill="1" applyBorder="1"/>
    <xf numFmtId="0" fontId="29" fillId="8" borderId="15" xfId="0" applyFont="1" applyFill="1" applyBorder="1"/>
    <xf numFmtId="164" fontId="0" fillId="4" borderId="22" xfId="0" applyNumberFormat="1" applyFill="1" applyBorder="1" applyAlignment="1" applyProtection="1">
      <alignment horizontal="center"/>
    </xf>
    <xf numFmtId="164" fontId="25" fillId="3" borderId="27" xfId="2" applyNumberFormat="1" applyFont="1" applyBorder="1" applyAlignment="1">
      <alignment horizontal="center" wrapText="1"/>
    </xf>
    <xf numFmtId="164" fontId="25" fillId="3" borderId="29" xfId="2" applyNumberFormat="1" applyFont="1" applyBorder="1" applyAlignment="1">
      <alignment horizontal="center" wrapText="1"/>
    </xf>
    <xf numFmtId="164" fontId="0" fillId="11" borderId="21" xfId="0" applyNumberFormat="1" applyFill="1" applyBorder="1" applyAlignment="1">
      <alignment horizontal="center"/>
    </xf>
    <xf numFmtId="164" fontId="0" fillId="11" borderId="33" xfId="0" applyNumberFormat="1" applyFill="1" applyBorder="1" applyAlignment="1">
      <alignment horizontal="center"/>
    </xf>
    <xf numFmtId="164" fontId="0" fillId="11" borderId="32" xfId="0" applyNumberFormat="1" applyFill="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0" fontId="31" fillId="8" borderId="10" xfId="0" applyFont="1" applyFill="1" applyBorder="1"/>
    <xf numFmtId="164" fontId="31" fillId="8" borderId="9" xfId="0" applyNumberFormat="1" applyFont="1" applyFill="1" applyBorder="1" applyAlignment="1">
      <alignment horizontal="center"/>
    </xf>
    <xf numFmtId="164" fontId="29" fillId="7" borderId="3" xfId="0" applyNumberFormat="1" applyFont="1" applyFill="1" applyBorder="1" applyAlignment="1">
      <alignment horizontal="center"/>
    </xf>
    <xf numFmtId="1" fontId="31" fillId="8" borderId="14" xfId="0" applyNumberFormat="1" applyFont="1" applyFill="1" applyBorder="1" applyAlignment="1">
      <alignment horizontal="center"/>
    </xf>
    <xf numFmtId="0" fontId="30" fillId="8" borderId="8" xfId="0" applyFont="1" applyFill="1" applyBorder="1" applyAlignment="1">
      <alignment horizontal="center" wrapText="1"/>
    </xf>
    <xf numFmtId="0" fontId="29" fillId="7" borderId="11" xfId="0" applyFont="1" applyFill="1" applyBorder="1" applyAlignment="1">
      <alignment horizontal="center" wrapText="1"/>
    </xf>
    <xf numFmtId="0" fontId="30" fillId="8" borderId="13" xfId="0" applyFont="1" applyFill="1" applyBorder="1" applyAlignment="1">
      <alignment horizontal="center"/>
    </xf>
    <xf numFmtId="164" fontId="26" fillId="10" borderId="35" xfId="2" applyNumberFormat="1" applyFont="1" applyFill="1" applyBorder="1" applyAlignment="1">
      <alignment horizontal="center" wrapText="1"/>
    </xf>
    <xf numFmtId="164" fontId="26" fillId="10" borderId="36" xfId="2" applyNumberFormat="1" applyFont="1" applyFill="1" applyBorder="1" applyAlignment="1">
      <alignment horizontal="center" wrapText="1"/>
    </xf>
    <xf numFmtId="0" fontId="26" fillId="10" borderId="34" xfId="2" applyNumberFormat="1" applyFont="1" applyFill="1" applyBorder="1" applyAlignment="1">
      <alignment horizontal="center" wrapText="1"/>
    </xf>
    <xf numFmtId="164" fontId="0" fillId="11" borderId="0" xfId="0" applyNumberFormat="1" applyFill="1" applyBorder="1" applyAlignment="1">
      <alignment horizontal="center"/>
    </xf>
    <xf numFmtId="164" fontId="0" fillId="8" borderId="21" xfId="0" applyNumberFormat="1" applyFill="1" applyBorder="1" applyAlignment="1">
      <alignment horizontal="center"/>
    </xf>
    <xf numFmtId="164" fontId="0" fillId="8" borderId="22" xfId="0" applyNumberFormat="1" applyFill="1" applyBorder="1" applyAlignment="1">
      <alignment horizontal="center"/>
    </xf>
    <xf numFmtId="0" fontId="0" fillId="4" borderId="21" xfId="0" applyFill="1" applyBorder="1" applyProtection="1"/>
    <xf numFmtId="0" fontId="0" fillId="4" borderId="0" xfId="0" applyFill="1" applyBorder="1" applyProtection="1"/>
    <xf numFmtId="0" fontId="1" fillId="6" borderId="1" xfId="1" applyFill="1" applyBorder="1" applyAlignment="1">
      <alignment horizontal="center" wrapText="1"/>
    </xf>
    <xf numFmtId="0" fontId="0" fillId="6" borderId="0" xfId="0" applyFill="1" applyBorder="1"/>
    <xf numFmtId="0" fontId="0" fillId="6" borderId="33" xfId="0" applyFill="1" applyBorder="1"/>
    <xf numFmtId="0" fontId="0" fillId="0" borderId="0" xfId="0" applyBorder="1"/>
    <xf numFmtId="0" fontId="0" fillId="4" borderId="22" xfId="0" applyFill="1" applyBorder="1" applyProtection="1"/>
    <xf numFmtId="0" fontId="0" fillId="6" borderId="32" xfId="0" applyFill="1" applyBorder="1"/>
    <xf numFmtId="0" fontId="25" fillId="6" borderId="27" xfId="2" applyFont="1" applyFill="1" applyBorder="1" applyAlignment="1">
      <alignment horizontal="center" wrapText="1"/>
    </xf>
    <xf numFmtId="0" fontId="25" fillId="6" borderId="29" xfId="2" applyFont="1" applyFill="1" applyBorder="1" applyAlignment="1">
      <alignment horizontal="center" wrapText="1"/>
    </xf>
    <xf numFmtId="0" fontId="0" fillId="11" borderId="0" xfId="0" applyFont="1" applyFill="1"/>
    <xf numFmtId="164" fontId="0" fillId="11" borderId="21" xfId="0" applyNumberFormat="1" applyFont="1" applyFill="1" applyBorder="1" applyAlignment="1">
      <alignment horizontal="center"/>
    </xf>
    <xf numFmtId="0" fontId="0" fillId="6" borderId="21" xfId="0" applyFont="1" applyFill="1" applyBorder="1"/>
    <xf numFmtId="0" fontId="0" fillId="6" borderId="0" xfId="0" applyFont="1" applyFill="1" applyBorder="1"/>
    <xf numFmtId="0" fontId="0" fillId="6" borderId="22" xfId="0" applyFont="1" applyFill="1" applyBorder="1"/>
    <xf numFmtId="0" fontId="0" fillId="0" borderId="0" xfId="0" applyFont="1"/>
    <xf numFmtId="164" fontId="0" fillId="11" borderId="0" xfId="0" applyNumberFormat="1" applyFont="1" applyFill="1" applyBorder="1" applyAlignment="1">
      <alignment horizontal="center"/>
    </xf>
    <xf numFmtId="0" fontId="26" fillId="8" borderId="42" xfId="0" applyFont="1" applyFill="1" applyBorder="1"/>
    <xf numFmtId="0" fontId="0" fillId="8" borderId="43" xfId="0" applyFont="1" applyFill="1" applyBorder="1"/>
    <xf numFmtId="164" fontId="0" fillId="8" borderId="0" xfId="0" applyNumberFormat="1" applyFont="1" applyFill="1" applyBorder="1" applyAlignment="1">
      <alignment horizontal="center"/>
    </xf>
    <xf numFmtId="0" fontId="24" fillId="7" borderId="39" xfId="0" applyFont="1" applyFill="1" applyBorder="1"/>
    <xf numFmtId="0" fontId="12" fillId="7" borderId="46" xfId="0" applyFont="1" applyFill="1" applyBorder="1"/>
    <xf numFmtId="165" fontId="12" fillId="7" borderId="19" xfId="0" applyNumberFormat="1" applyFont="1" applyFill="1" applyBorder="1" applyAlignment="1">
      <alignment horizontal="center"/>
    </xf>
    <xf numFmtId="0" fontId="12" fillId="7" borderId="47" xfId="0" applyFont="1" applyFill="1" applyBorder="1"/>
    <xf numFmtId="0" fontId="26" fillId="8" borderId="46" xfId="0" applyFont="1" applyFill="1" applyBorder="1"/>
    <xf numFmtId="164" fontId="0" fillId="8" borderId="19" xfId="0" applyNumberFormat="1" applyFont="1" applyFill="1" applyBorder="1" applyAlignment="1">
      <alignment horizontal="center"/>
    </xf>
    <xf numFmtId="0" fontId="0" fillId="8" borderId="47" xfId="0" applyFont="1" applyFill="1" applyBorder="1"/>
    <xf numFmtId="0" fontId="26" fillId="8" borderId="44" xfId="0" applyFont="1" applyFill="1" applyBorder="1"/>
    <xf numFmtId="165" fontId="0" fillId="8" borderId="25" xfId="0" applyNumberFormat="1" applyFont="1" applyFill="1" applyBorder="1" applyAlignment="1">
      <alignment horizontal="center"/>
    </xf>
    <xf numFmtId="0" fontId="12" fillId="8" borderId="45" xfId="0" applyFont="1" applyFill="1" applyBorder="1"/>
    <xf numFmtId="164" fontId="12" fillId="7" borderId="40" xfId="0" applyNumberFormat="1" applyFont="1" applyFill="1" applyBorder="1" applyAlignment="1">
      <alignment horizontal="center"/>
    </xf>
    <xf numFmtId="0" fontId="12" fillId="7" borderId="41" xfId="0" applyFont="1" applyFill="1" applyBorder="1"/>
    <xf numFmtId="0" fontId="0" fillId="8" borderId="0" xfId="0" applyNumberFormat="1" applyFont="1" applyFill="1" applyBorder="1" applyAlignment="1">
      <alignment horizontal="center"/>
    </xf>
    <xf numFmtId="0" fontId="0" fillId="4" borderId="0" xfId="0" applyNumberFormat="1" applyFont="1" applyFill="1" applyBorder="1" applyAlignment="1" applyProtection="1">
      <alignment horizontal="center"/>
    </xf>
    <xf numFmtId="0" fontId="0" fillId="11" borderId="0" xfId="0" applyNumberFormat="1" applyFont="1" applyFill="1" applyBorder="1" applyAlignment="1">
      <alignment horizontal="center"/>
    </xf>
    <xf numFmtId="0" fontId="0" fillId="11" borderId="25" xfId="0" applyNumberFormat="1" applyFont="1" applyFill="1" applyBorder="1" applyAlignment="1">
      <alignment horizontal="center"/>
    </xf>
    <xf numFmtId="0" fontId="0" fillId="8" borderId="0" xfId="0" applyFont="1" applyFill="1" applyBorder="1" applyAlignment="1">
      <alignment horizontal="center"/>
    </xf>
    <xf numFmtId="0" fontId="0" fillId="12" borderId="0" xfId="0" applyFill="1"/>
    <xf numFmtId="164" fontId="0" fillId="12" borderId="0" xfId="0" applyNumberFormat="1" applyFill="1"/>
    <xf numFmtId="0" fontId="0" fillId="13" borderId="25" xfId="0" applyFont="1" applyFill="1" applyBorder="1"/>
    <xf numFmtId="0" fontId="0" fillId="13" borderId="25" xfId="0" applyFill="1" applyBorder="1"/>
    <xf numFmtId="0" fontId="16" fillId="11" borderId="25" xfId="0" applyFont="1" applyFill="1" applyBorder="1" applyAlignment="1" applyProtection="1">
      <alignment horizontal="center" wrapText="1"/>
    </xf>
    <xf numFmtId="0" fontId="0" fillId="0" borderId="22" xfId="0" applyFill="1" applyBorder="1" applyProtection="1"/>
    <xf numFmtId="0" fontId="0" fillId="0" borderId="0" xfId="0" applyFill="1" applyProtection="1"/>
    <xf numFmtId="0" fontId="15" fillId="0" borderId="0" xfId="983" applyFill="1" applyProtection="1"/>
    <xf numFmtId="1" fontId="0" fillId="0" borderId="0" xfId="0" applyNumberFormat="1" applyProtection="1"/>
    <xf numFmtId="14" fontId="35" fillId="14" borderId="0" xfId="1440" applyNumberFormat="1" applyProtection="1"/>
    <xf numFmtId="0" fontId="36" fillId="0" borderId="0" xfId="0" applyFont="1"/>
    <xf numFmtId="166" fontId="0" fillId="0" borderId="0" xfId="0" applyNumberFormat="1" applyProtection="1"/>
    <xf numFmtId="166" fontId="0" fillId="0" borderId="0" xfId="0" applyNumberFormat="1"/>
    <xf numFmtId="0" fontId="38" fillId="0" borderId="0" xfId="0" applyFont="1"/>
    <xf numFmtId="0" fontId="38" fillId="0" borderId="21" xfId="0" applyFont="1" applyBorder="1" applyAlignment="1">
      <alignment horizontal="right"/>
    </xf>
    <xf numFmtId="0" fontId="38" fillId="0" borderId="0" xfId="0" applyFont="1" applyAlignment="1">
      <alignment horizontal="right"/>
    </xf>
    <xf numFmtId="0" fontId="0" fillId="0" borderId="0" xfId="0" applyAlignment="1">
      <alignment horizontal="right"/>
    </xf>
    <xf numFmtId="0" fontId="39" fillId="0" borderId="0" xfId="0" applyFont="1"/>
    <xf numFmtId="0" fontId="15" fillId="0" borderId="0" xfId="983" applyFill="1" applyAlignment="1">
      <alignment horizontal="center"/>
    </xf>
    <xf numFmtId="0" fontId="15" fillId="0" borderId="0" xfId="983" applyFill="1" applyAlignment="1" applyProtection="1">
      <alignment horizontal="center"/>
    </xf>
    <xf numFmtId="0" fontId="12" fillId="0" borderId="0" xfId="0" applyFont="1" applyAlignment="1" applyProtection="1">
      <alignment horizontal="center" wrapText="1"/>
    </xf>
    <xf numFmtId="0" fontId="15" fillId="0" borderId="0" xfId="983" applyBorder="1" applyProtection="1"/>
    <xf numFmtId="164" fontId="0" fillId="0" borderId="0" xfId="0" applyNumberFormat="1"/>
    <xf numFmtId="0" fontId="12" fillId="0" borderId="0" xfId="0" applyFont="1" applyAlignment="1">
      <alignment horizontal="center"/>
    </xf>
    <xf numFmtId="164" fontId="0" fillId="0" borderId="0" xfId="0" applyNumberFormat="1" applyFill="1"/>
    <xf numFmtId="164" fontId="0" fillId="0" borderId="0" xfId="0" applyNumberFormat="1" applyProtection="1"/>
    <xf numFmtId="0" fontId="16" fillId="11" borderId="0" xfId="0" applyFont="1" applyFill="1" applyBorder="1" applyAlignment="1" applyProtection="1">
      <alignment horizontal="center" wrapText="1"/>
    </xf>
    <xf numFmtId="0" fontId="0" fillId="11" borderId="0" xfId="0" applyFill="1" applyBorder="1"/>
    <xf numFmtId="0" fontId="15" fillId="0" borderId="0" xfId="983" applyFill="1" applyBorder="1" applyAlignment="1" applyProtection="1">
      <alignment horizontal="center"/>
    </xf>
    <xf numFmtId="164" fontId="0" fillId="11" borderId="22" xfId="0" applyNumberFormat="1" applyFill="1" applyBorder="1" applyAlignment="1">
      <alignment horizontal="center"/>
    </xf>
    <xf numFmtId="0" fontId="0" fillId="13" borderId="0" xfId="0" applyFont="1" applyFill="1" applyBorder="1"/>
    <xf numFmtId="0" fontId="0" fillId="13" borderId="0" xfId="0" applyFill="1" applyBorder="1"/>
    <xf numFmtId="164" fontId="36" fillId="0" borderId="0" xfId="0" applyNumberFormat="1" applyFont="1"/>
    <xf numFmtId="0" fontId="40" fillId="0" borderId="0" xfId="0" applyFont="1" applyAlignment="1" applyProtection="1">
      <alignment horizontal="center"/>
    </xf>
    <xf numFmtId="0" fontId="12" fillId="0" borderId="0" xfId="0" applyFont="1" applyAlignment="1" applyProtection="1">
      <alignment horizontal="center"/>
    </xf>
    <xf numFmtId="0" fontId="32" fillId="0" borderId="0" xfId="0" applyFont="1" applyAlignment="1" applyProtection="1">
      <alignment horizontal="center"/>
    </xf>
    <xf numFmtId="0" fontId="41" fillId="0" borderId="0" xfId="983" applyFont="1" applyAlignment="1">
      <alignment horizontal="center"/>
    </xf>
    <xf numFmtId="164" fontId="5" fillId="0" borderId="0" xfId="0" applyNumberFormat="1" applyFont="1" applyProtection="1"/>
    <xf numFmtId="164" fontId="31" fillId="0" borderId="17" xfId="0" applyNumberFormat="1" applyFont="1" applyBorder="1" applyAlignment="1">
      <alignment horizontal="right" wrapText="1"/>
    </xf>
    <xf numFmtId="164" fontId="0" fillId="11" borderId="0" xfId="0" applyNumberFormat="1" applyFill="1"/>
    <xf numFmtId="164" fontId="0" fillId="11" borderId="25" xfId="0" applyNumberFormat="1" applyFill="1" applyBorder="1"/>
    <xf numFmtId="164" fontId="0" fillId="11" borderId="0" xfId="0" applyNumberFormat="1" applyFill="1" applyBorder="1"/>
    <xf numFmtId="164" fontId="15" fillId="0" borderId="0" xfId="983" applyNumberFormat="1" applyProtection="1"/>
    <xf numFmtId="164" fontId="38" fillId="0" borderId="0" xfId="0" applyNumberFormat="1" applyFont="1"/>
    <xf numFmtId="164" fontId="0" fillId="0" borderId="0" xfId="0" applyNumberFormat="1" applyBorder="1"/>
    <xf numFmtId="164" fontId="0" fillId="0" borderId="21" xfId="0" applyNumberFormat="1" applyBorder="1" applyProtection="1"/>
    <xf numFmtId="164" fontId="1" fillId="2" borderId="35" xfId="1" applyNumberFormat="1" applyBorder="1" applyAlignment="1">
      <alignment horizontal="center" wrapText="1"/>
    </xf>
    <xf numFmtId="164" fontId="11" fillId="11" borderId="21" xfId="0" applyNumberFormat="1" applyFont="1" applyFill="1" applyBorder="1"/>
    <xf numFmtId="164" fontId="11" fillId="11" borderId="33" xfId="0" applyNumberFormat="1" applyFont="1" applyFill="1" applyBorder="1"/>
    <xf numFmtId="164" fontId="11" fillId="11" borderId="0" xfId="0" applyNumberFormat="1" applyFont="1" applyFill="1" applyBorder="1"/>
    <xf numFmtId="164" fontId="15" fillId="0" borderId="0" xfId="983" applyNumberFormat="1" applyBorder="1" applyProtection="1"/>
    <xf numFmtId="164" fontId="15" fillId="0" borderId="21" xfId="983" applyNumberFormat="1" applyBorder="1" applyProtection="1"/>
    <xf numFmtId="164" fontId="0" fillId="0" borderId="21" xfId="0" applyNumberFormat="1" applyBorder="1"/>
    <xf numFmtId="164" fontId="36" fillId="0" borderId="21" xfId="0" applyNumberFormat="1" applyFont="1" applyBorder="1"/>
    <xf numFmtId="164" fontId="15" fillId="0" borderId="0" xfId="983" applyNumberFormat="1" applyFill="1" applyProtection="1"/>
    <xf numFmtId="164" fontId="15" fillId="0" borderId="21" xfId="983" applyNumberFormat="1" applyFill="1" applyBorder="1" applyProtection="1"/>
    <xf numFmtId="0" fontId="15" fillId="0" borderId="22" xfId="983" applyFill="1" applyBorder="1" applyProtection="1"/>
    <xf numFmtId="164" fontId="15" fillId="0" borderId="0" xfId="983" applyNumberFormat="1" applyFill="1" applyBorder="1" applyProtection="1"/>
    <xf numFmtId="0" fontId="15" fillId="0" borderId="0" xfId="983" applyFill="1" applyBorder="1" applyProtection="1"/>
    <xf numFmtId="164" fontId="38" fillId="0" borderId="0" xfId="0" applyNumberFormat="1" applyFont="1" applyFill="1"/>
    <xf numFmtId="0" fontId="0" fillId="0" borderId="0" xfId="0" applyFill="1" applyBorder="1"/>
    <xf numFmtId="164" fontId="36" fillId="0" borderId="0" xfId="0" applyNumberFormat="1" applyFont="1" applyFill="1"/>
    <xf numFmtId="164" fontId="36" fillId="0" borderId="21" xfId="0" applyNumberFormat="1" applyFont="1" applyFill="1" applyBorder="1"/>
    <xf numFmtId="164" fontId="0" fillId="0" borderId="21" xfId="0" applyNumberFormat="1" applyFill="1" applyBorder="1"/>
    <xf numFmtId="0" fontId="0" fillId="0" borderId="22" xfId="0" applyFill="1" applyBorder="1"/>
    <xf numFmtId="164" fontId="0" fillId="0" borderId="0" xfId="0" applyNumberFormat="1" applyFill="1" applyBorder="1"/>
    <xf numFmtId="0" fontId="18" fillId="0" borderId="21" xfId="0" applyFont="1" applyBorder="1" applyAlignment="1">
      <alignment horizontal="left"/>
    </xf>
    <xf numFmtId="0" fontId="18" fillId="0" borderId="0" xfId="0" applyFont="1" applyBorder="1" applyAlignment="1">
      <alignment horizontal="left"/>
    </xf>
    <xf numFmtId="0" fontId="18" fillId="0" borderId="22" xfId="0" applyFont="1" applyBorder="1" applyAlignment="1">
      <alignment horizontal="left"/>
    </xf>
    <xf numFmtId="0" fontId="6" fillId="0" borderId="21" xfId="0" applyFont="1" applyBorder="1" applyAlignment="1">
      <alignment horizontal="left" wrapText="1"/>
    </xf>
    <xf numFmtId="0" fontId="6" fillId="0" borderId="0" xfId="0" applyFont="1" applyBorder="1" applyAlignment="1">
      <alignment horizontal="left" wrapText="1"/>
    </xf>
    <xf numFmtId="0" fontId="6" fillId="0" borderId="22" xfId="0" applyFont="1" applyBorder="1" applyAlignment="1">
      <alignment horizontal="left" wrapText="1"/>
    </xf>
    <xf numFmtId="0" fontId="18" fillId="0" borderId="18" xfId="0" applyFont="1" applyBorder="1" applyAlignment="1">
      <alignment horizontal="left"/>
    </xf>
    <xf numFmtId="0" fontId="18" fillId="0" borderId="19" xfId="0" applyFont="1" applyBorder="1" applyAlignment="1">
      <alignment horizontal="left"/>
    </xf>
    <xf numFmtId="0" fontId="18" fillId="0" borderId="20" xfId="0" applyFont="1" applyBorder="1" applyAlignment="1">
      <alignment horizontal="left"/>
    </xf>
    <xf numFmtId="0" fontId="6" fillId="0" borderId="0" xfId="0" applyFont="1" applyAlignment="1">
      <alignment horizontal="left" wrapText="1"/>
    </xf>
    <xf numFmtId="0" fontId="6" fillId="0" borderId="0" xfId="0" applyFont="1" applyBorder="1" applyAlignment="1">
      <alignment horizontal="left"/>
    </xf>
    <xf numFmtId="0" fontId="17" fillId="0" borderId="0" xfId="0" applyFont="1" applyBorder="1" applyAlignment="1">
      <alignment horizontal="left" wrapText="1"/>
    </xf>
    <xf numFmtId="0" fontId="5" fillId="0" borderId="23" xfId="0" applyFont="1" applyBorder="1" applyAlignment="1">
      <alignment horizontal="left" vertical="center" wrapText="1"/>
    </xf>
    <xf numFmtId="0" fontId="5" fillId="0" borderId="17" xfId="0" applyFont="1" applyBorder="1" applyAlignment="1">
      <alignment horizontal="left" vertical="center" wrapText="1"/>
    </xf>
    <xf numFmtId="0" fontId="5" fillId="0" borderId="24" xfId="0" applyFont="1" applyBorder="1" applyAlignment="1">
      <alignment horizontal="left" vertical="center" wrapText="1"/>
    </xf>
    <xf numFmtId="0" fontId="19" fillId="0" borderId="21" xfId="0" applyFont="1" applyBorder="1" applyAlignment="1">
      <alignment horizontal="left" vertical="center"/>
    </xf>
    <xf numFmtId="0" fontId="19" fillId="0" borderId="0" xfId="0" applyFont="1" applyBorder="1" applyAlignment="1">
      <alignment horizontal="left" vertical="center"/>
    </xf>
    <xf numFmtId="0" fontId="19" fillId="0" borderId="22" xfId="0" applyFont="1" applyBorder="1" applyAlignment="1">
      <alignment horizontal="left" vertical="center"/>
    </xf>
    <xf numFmtId="0" fontId="8" fillId="0" borderId="2" xfId="0" applyFont="1" applyBorder="1" applyAlignment="1">
      <alignment horizontal="left"/>
    </xf>
    <xf numFmtId="0" fontId="8" fillId="0" borderId="3" xfId="0" applyFont="1" applyBorder="1" applyAlignment="1">
      <alignment horizontal="left"/>
    </xf>
    <xf numFmtId="0" fontId="8" fillId="0" borderId="7" xfId="0" applyFont="1" applyBorder="1" applyAlignment="1">
      <alignment horizontal="left"/>
    </xf>
    <xf numFmtId="0" fontId="19" fillId="0" borderId="18" xfId="0" applyFont="1" applyBorder="1" applyAlignment="1">
      <alignment horizontal="left" vertical="center"/>
    </xf>
    <xf numFmtId="0" fontId="19" fillId="0" borderId="19" xfId="0" applyFont="1" applyBorder="1" applyAlignment="1">
      <alignment horizontal="left" vertical="center"/>
    </xf>
    <xf numFmtId="0" fontId="19" fillId="0" borderId="20" xfId="0" applyFont="1" applyBorder="1" applyAlignment="1">
      <alignment horizontal="left" vertical="center"/>
    </xf>
    <xf numFmtId="0" fontId="5" fillId="0" borderId="21" xfId="0" applyFont="1" applyBorder="1" applyAlignment="1">
      <alignment horizontal="left" vertical="center" wrapText="1"/>
    </xf>
    <xf numFmtId="0" fontId="5" fillId="0" borderId="0" xfId="0" applyFont="1" applyBorder="1" applyAlignment="1">
      <alignment horizontal="left" vertical="center" wrapText="1"/>
    </xf>
    <xf numFmtId="0" fontId="5" fillId="0" borderId="22" xfId="0" applyFont="1" applyBorder="1" applyAlignment="1">
      <alignment horizontal="left" vertical="center" wrapText="1"/>
    </xf>
    <xf numFmtId="0" fontId="5" fillId="0" borderId="21" xfId="0" applyFont="1" applyBorder="1" applyAlignment="1">
      <alignment vertical="center" wrapText="1"/>
    </xf>
    <xf numFmtId="0" fontId="5" fillId="0" borderId="0" xfId="0" applyFont="1" applyBorder="1" applyAlignment="1">
      <alignment vertical="center" wrapText="1"/>
    </xf>
    <xf numFmtId="0" fontId="5" fillId="0" borderId="22" xfId="0" applyFont="1" applyBorder="1" applyAlignment="1">
      <alignment vertical="center" wrapText="1"/>
    </xf>
    <xf numFmtId="0" fontId="34" fillId="0" borderId="21" xfId="0" applyFont="1" applyBorder="1" applyAlignment="1">
      <alignment horizontal="left" wrapText="1"/>
    </xf>
    <xf numFmtId="0" fontId="5" fillId="0" borderId="21" xfId="0" applyFont="1" applyBorder="1" applyAlignment="1">
      <alignment wrapText="1"/>
    </xf>
    <xf numFmtId="0" fontId="5" fillId="0" borderId="0" xfId="0" applyFont="1" applyBorder="1" applyAlignment="1">
      <alignment wrapText="1"/>
    </xf>
    <xf numFmtId="0" fontId="5" fillId="0" borderId="22" xfId="0" applyFont="1" applyBorder="1" applyAlignment="1">
      <alignment wrapText="1"/>
    </xf>
    <xf numFmtId="164" fontId="25" fillId="5" borderId="2" xfId="0" applyNumberFormat="1" applyFont="1" applyFill="1" applyBorder="1" applyAlignment="1">
      <alignment horizontal="center"/>
    </xf>
    <xf numFmtId="164" fontId="25" fillId="5" borderId="7" xfId="0" applyNumberFormat="1" applyFont="1" applyFill="1" applyBorder="1" applyAlignment="1">
      <alignment horizontal="center"/>
    </xf>
    <xf numFmtId="0" fontId="1" fillId="2" borderId="4" xfId="1" applyBorder="1" applyAlignment="1" applyProtection="1">
      <alignment horizontal="center"/>
    </xf>
    <xf numFmtId="0" fontId="1" fillId="2" borderId="5" xfId="1" applyBorder="1" applyAlignment="1" applyProtection="1">
      <alignment horizontal="center"/>
    </xf>
    <xf numFmtId="0" fontId="1" fillId="2" borderId="6" xfId="1" applyBorder="1" applyAlignment="1" applyProtection="1">
      <alignment horizontal="center"/>
    </xf>
    <xf numFmtId="0" fontId="0" fillId="6" borderId="2" xfId="0" applyFill="1" applyBorder="1" applyAlignment="1" applyProtection="1">
      <alignment horizontal="center"/>
    </xf>
    <xf numFmtId="0" fontId="0" fillId="6" borderId="3" xfId="0" applyFill="1" applyBorder="1" applyAlignment="1" applyProtection="1">
      <alignment horizontal="center"/>
    </xf>
    <xf numFmtId="0" fontId="0" fillId="6" borderId="7" xfId="0" applyFill="1" applyBorder="1" applyAlignment="1" applyProtection="1">
      <alignment horizontal="center"/>
    </xf>
    <xf numFmtId="0" fontId="26" fillId="6" borderId="2" xfId="0" applyFont="1" applyFill="1" applyBorder="1" applyAlignment="1" applyProtection="1">
      <alignment horizontal="center"/>
    </xf>
    <xf numFmtId="0" fontId="26" fillId="6" borderId="7" xfId="0" applyFont="1" applyFill="1" applyBorder="1" applyAlignment="1" applyProtection="1">
      <alignment horizontal="center"/>
    </xf>
    <xf numFmtId="0" fontId="27" fillId="2" borderId="37" xfId="1" applyFont="1" applyBorder="1" applyAlignment="1" applyProtection="1">
      <alignment horizontal="center"/>
    </xf>
    <xf numFmtId="0" fontId="27" fillId="2" borderId="38" xfId="1" applyFont="1" applyBorder="1" applyAlignment="1" applyProtection="1">
      <alignment horizontal="center"/>
    </xf>
    <xf numFmtId="164" fontId="25" fillId="9" borderId="30" xfId="0" applyNumberFormat="1" applyFont="1" applyFill="1" applyBorder="1" applyAlignment="1">
      <alignment horizontal="center"/>
    </xf>
    <xf numFmtId="164" fontId="25" fillId="9" borderId="16" xfId="0" applyNumberFormat="1" applyFont="1" applyFill="1" applyBorder="1" applyAlignment="1">
      <alignment horizontal="center"/>
    </xf>
    <xf numFmtId="164" fontId="25" fillId="9" borderId="31" xfId="0" applyNumberFormat="1" applyFont="1" applyFill="1" applyBorder="1" applyAlignment="1">
      <alignment horizontal="center"/>
    </xf>
    <xf numFmtId="0" fontId="27" fillId="2" borderId="1" xfId="1" applyFont="1" applyAlignment="1" applyProtection="1">
      <alignment horizontal="center"/>
    </xf>
    <xf numFmtId="0" fontId="25" fillId="6" borderId="2" xfId="0" applyFont="1" applyFill="1" applyBorder="1" applyAlignment="1" applyProtection="1">
      <alignment horizontal="center"/>
    </xf>
    <xf numFmtId="0" fontId="25" fillId="6" borderId="3" xfId="0" applyFont="1" applyFill="1" applyBorder="1" applyAlignment="1" applyProtection="1">
      <alignment horizontal="center"/>
    </xf>
    <xf numFmtId="0" fontId="25" fillId="6" borderId="7" xfId="0" applyFont="1" applyFill="1" applyBorder="1" applyAlignment="1" applyProtection="1">
      <alignment horizontal="center"/>
    </xf>
    <xf numFmtId="0" fontId="28" fillId="6" borderId="2" xfId="0" applyFont="1" applyFill="1" applyBorder="1" applyAlignment="1" applyProtection="1">
      <alignment horizontal="center"/>
    </xf>
    <xf numFmtId="0" fontId="28" fillId="6" borderId="3" xfId="0" applyFont="1" applyFill="1" applyBorder="1" applyAlignment="1" applyProtection="1">
      <alignment horizontal="center"/>
    </xf>
    <xf numFmtId="0" fontId="28" fillId="6" borderId="7" xfId="0" applyFont="1" applyFill="1" applyBorder="1" applyAlignment="1" applyProtection="1">
      <alignment horizontal="center"/>
    </xf>
    <xf numFmtId="164" fontId="25" fillId="3" borderId="26" xfId="2" applyNumberFormat="1" applyFont="1" applyBorder="1" applyAlignment="1" applyProtection="1">
      <alignment horizontal="center"/>
    </xf>
    <xf numFmtId="164" fontId="25" fillId="3" borderId="5" xfId="2" applyNumberFormat="1" applyFont="1" applyBorder="1" applyAlignment="1" applyProtection="1">
      <alignment horizontal="center"/>
    </xf>
    <xf numFmtId="164" fontId="25" fillId="3" borderId="28" xfId="2" applyNumberFormat="1" applyFont="1" applyBorder="1" applyAlignment="1" applyProtection="1">
      <alignment horizontal="center"/>
    </xf>
  </cellXfs>
  <cellStyles count="3722">
    <cellStyle name="Calculation" xfId="2" builtinId="22"/>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Good" xfId="1440"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Input" xfId="1" builtinId="20"/>
    <cellStyle name="Normal" xfId="0" builtinId="0"/>
    <cellStyle name="Normal 2" xfId="1465"/>
    <cellStyle name="Normal_Sample 1s" xfId="983"/>
  </cellStyles>
  <dxfs count="7">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showGridLines="0" tabSelected="1" workbookViewId="0">
      <selection activeCell="A19" sqref="A19:C19"/>
    </sheetView>
  </sheetViews>
  <sheetFormatPr baseColWidth="10" defaultColWidth="10.83203125" defaultRowHeight="15" x14ac:dyDescent="0"/>
  <cols>
    <col min="1" max="1" width="25" style="14" customWidth="1"/>
    <col min="2" max="2" width="4.6640625" style="13" customWidth="1"/>
    <col min="3" max="3" width="100.1640625" style="13" customWidth="1"/>
    <col min="4" max="16384" width="10.83203125" style="13"/>
  </cols>
  <sheetData>
    <row r="1" spans="1:3" ht="31.5" customHeight="1">
      <c r="A1" s="204" t="s">
        <v>162</v>
      </c>
      <c r="B1" s="204"/>
      <c r="C1" s="204"/>
    </row>
    <row r="2" spans="1:3">
      <c r="A2" s="210"/>
      <c r="B2" s="210"/>
      <c r="C2" s="210"/>
    </row>
    <row r="3" spans="1:3" ht="46" customHeight="1">
      <c r="A3" s="211" t="s">
        <v>161</v>
      </c>
      <c r="B3" s="211"/>
      <c r="C3" s="211"/>
    </row>
    <row r="4" spans="1:3" s="209" customFormat="1" ht="35" customHeight="1">
      <c r="A4" s="204"/>
      <c r="B4" s="204"/>
      <c r="C4" s="204"/>
    </row>
    <row r="5" spans="1:3">
      <c r="A5" s="206" t="s">
        <v>51</v>
      </c>
      <c r="B5" s="207"/>
      <c r="C5" s="208"/>
    </row>
    <row r="6" spans="1:3" ht="40" customHeight="1">
      <c r="A6" s="203" t="s">
        <v>141</v>
      </c>
      <c r="B6" s="204"/>
      <c r="C6" s="205"/>
    </row>
    <row r="7" spans="1:3" ht="25" customHeight="1">
      <c r="A7" s="203" t="s">
        <v>49</v>
      </c>
      <c r="B7" s="204"/>
      <c r="C7" s="205"/>
    </row>
    <row r="8" spans="1:3" ht="25" customHeight="1">
      <c r="A8" s="203" t="s">
        <v>75</v>
      </c>
      <c r="B8" s="204"/>
      <c r="C8" s="205"/>
    </row>
    <row r="9" spans="1:3" ht="39" customHeight="1">
      <c r="A9" s="203" t="s">
        <v>111</v>
      </c>
      <c r="B9" s="204"/>
      <c r="C9" s="205"/>
    </row>
    <row r="10" spans="1:3" ht="25" customHeight="1">
      <c r="A10" s="203" t="s">
        <v>50</v>
      </c>
      <c r="B10" s="204"/>
      <c r="C10" s="205"/>
    </row>
    <row r="11" spans="1:3" ht="25" customHeight="1">
      <c r="A11" s="203" t="s">
        <v>142</v>
      </c>
      <c r="B11" s="204"/>
      <c r="C11" s="205"/>
    </row>
    <row r="12" spans="1:3">
      <c r="A12" s="200"/>
      <c r="B12" s="201"/>
      <c r="C12" s="202"/>
    </row>
    <row r="13" spans="1:3">
      <c r="A13" s="218" t="s">
        <v>122</v>
      </c>
      <c r="B13" s="219"/>
      <c r="C13" s="220"/>
    </row>
    <row r="14" spans="1:3">
      <c r="A14" s="215" t="s">
        <v>160</v>
      </c>
      <c r="B14" s="216"/>
      <c r="C14" s="217"/>
    </row>
    <row r="15" spans="1:3" ht="39" customHeight="1">
      <c r="A15" s="203" t="s">
        <v>121</v>
      </c>
      <c r="B15" s="204"/>
      <c r="C15" s="205"/>
    </row>
    <row r="16" spans="1:3" ht="24" customHeight="1">
      <c r="A16" s="203" t="s">
        <v>123</v>
      </c>
      <c r="B16" s="204"/>
      <c r="C16" s="205"/>
    </row>
    <row r="17" spans="1:3" ht="56" customHeight="1">
      <c r="A17" s="230" t="s">
        <v>124</v>
      </c>
      <c r="B17" s="204"/>
      <c r="C17" s="205"/>
    </row>
    <row r="18" spans="1:3">
      <c r="A18" s="200"/>
      <c r="B18" s="201"/>
      <c r="C18" s="202"/>
    </row>
    <row r="19" spans="1:3">
      <c r="A19" s="221" t="s">
        <v>125</v>
      </c>
      <c r="B19" s="222"/>
      <c r="C19" s="223"/>
    </row>
    <row r="20" spans="1:3" ht="40" customHeight="1">
      <c r="A20" s="231" t="s">
        <v>128</v>
      </c>
      <c r="B20" s="232"/>
      <c r="C20" s="233"/>
    </row>
    <row r="21" spans="1:3" ht="25" customHeight="1">
      <c r="A21" s="227" t="s">
        <v>129</v>
      </c>
      <c r="B21" s="228"/>
      <c r="C21" s="229"/>
    </row>
    <row r="22" spans="1:3" ht="25" customHeight="1">
      <c r="A22" s="224" t="s">
        <v>130</v>
      </c>
      <c r="B22" s="225"/>
      <c r="C22" s="226"/>
    </row>
    <row r="23" spans="1:3">
      <c r="A23" s="200"/>
      <c r="B23" s="201"/>
      <c r="C23" s="202"/>
    </row>
    <row r="24" spans="1:3">
      <c r="A24" s="221" t="s">
        <v>126</v>
      </c>
      <c r="B24" s="222"/>
      <c r="C24" s="223"/>
    </row>
    <row r="25" spans="1:3" ht="40" customHeight="1">
      <c r="A25" s="227" t="s">
        <v>131</v>
      </c>
      <c r="B25" s="228"/>
      <c r="C25" s="229"/>
    </row>
    <row r="26" spans="1:3" ht="25" customHeight="1">
      <c r="A26" s="227" t="s">
        <v>132</v>
      </c>
      <c r="B26" s="228"/>
      <c r="C26" s="229"/>
    </row>
    <row r="27" spans="1:3">
      <c r="A27" s="200"/>
      <c r="B27" s="201"/>
      <c r="C27" s="202"/>
    </row>
    <row r="28" spans="1:3">
      <c r="A28" s="221" t="s">
        <v>127</v>
      </c>
      <c r="B28" s="222"/>
      <c r="C28" s="223"/>
    </row>
    <row r="29" spans="1:3" ht="25" customHeight="1">
      <c r="A29" s="224" t="s">
        <v>133</v>
      </c>
      <c r="B29" s="225"/>
      <c r="C29" s="226"/>
    </row>
    <row r="30" spans="1:3" ht="25" customHeight="1">
      <c r="A30" s="224" t="s">
        <v>134</v>
      </c>
      <c r="B30" s="225"/>
      <c r="C30" s="226"/>
    </row>
    <row r="31" spans="1:3" ht="40" customHeight="1">
      <c r="A31" s="224" t="s">
        <v>135</v>
      </c>
      <c r="B31" s="225"/>
      <c r="C31" s="226"/>
    </row>
    <row r="32" spans="1:3" ht="25" customHeight="1">
      <c r="A32" s="224" t="s">
        <v>136</v>
      </c>
      <c r="B32" s="225"/>
      <c r="C32" s="226"/>
    </row>
    <row r="33" spans="1:3" ht="25" customHeight="1">
      <c r="A33" s="224" t="s">
        <v>137</v>
      </c>
      <c r="B33" s="225"/>
      <c r="C33" s="226"/>
    </row>
    <row r="34" spans="1:3" ht="25" customHeight="1">
      <c r="A34" s="224" t="s">
        <v>138</v>
      </c>
      <c r="B34" s="225"/>
      <c r="C34" s="226"/>
    </row>
    <row r="35" spans="1:3" ht="25" customHeight="1">
      <c r="A35" s="224" t="s">
        <v>139</v>
      </c>
      <c r="B35" s="225"/>
      <c r="C35" s="226"/>
    </row>
    <row r="36" spans="1:3" ht="25" customHeight="1">
      <c r="A36" s="212" t="s">
        <v>140</v>
      </c>
      <c r="B36" s="213"/>
      <c r="C36" s="214"/>
    </row>
    <row r="38" spans="1:3">
      <c r="A38" s="27" t="s">
        <v>33</v>
      </c>
    </row>
    <row r="39" spans="1:3">
      <c r="A39" s="16" t="s">
        <v>25</v>
      </c>
    </row>
    <row r="40" spans="1:3">
      <c r="A40" s="15" t="s">
        <v>14</v>
      </c>
      <c r="C40" s="13" t="s">
        <v>113</v>
      </c>
    </row>
    <row r="41" spans="1:3">
      <c r="A41" s="15" t="s">
        <v>76</v>
      </c>
      <c r="C41" s="13" t="s">
        <v>112</v>
      </c>
    </row>
    <row r="42" spans="1:3">
      <c r="A42" s="15" t="s">
        <v>57</v>
      </c>
      <c r="C42" s="13" t="s">
        <v>77</v>
      </c>
    </row>
    <row r="43" spans="1:3">
      <c r="A43" s="15" t="s">
        <v>15</v>
      </c>
      <c r="C43" s="13" t="s">
        <v>78</v>
      </c>
    </row>
    <row r="44" spans="1:3">
      <c r="A44" s="15" t="s">
        <v>79</v>
      </c>
      <c r="C44" s="13" t="s">
        <v>80</v>
      </c>
    </row>
    <row r="45" spans="1:3">
      <c r="A45" s="15" t="s">
        <v>57</v>
      </c>
      <c r="C45" s="13" t="s">
        <v>81</v>
      </c>
    </row>
    <row r="46" spans="1:3">
      <c r="A46" s="15"/>
    </row>
    <row r="47" spans="1:3">
      <c r="A47" s="16" t="s">
        <v>32</v>
      </c>
    </row>
    <row r="48" spans="1:3">
      <c r="A48" s="15" t="s">
        <v>5</v>
      </c>
      <c r="C48" s="13" t="s">
        <v>82</v>
      </c>
    </row>
    <row r="49" spans="1:3">
      <c r="A49" s="15" t="s">
        <v>83</v>
      </c>
      <c r="C49" s="13" t="s">
        <v>84</v>
      </c>
    </row>
    <row r="50" spans="1:3">
      <c r="A50" s="14" t="s">
        <v>85</v>
      </c>
      <c r="C50" s="13" t="s">
        <v>86</v>
      </c>
    </row>
    <row r="51" spans="1:3" ht="30">
      <c r="A51" s="15" t="s">
        <v>70</v>
      </c>
      <c r="C51" s="28" t="s">
        <v>87</v>
      </c>
    </row>
    <row r="52" spans="1:3" ht="30">
      <c r="A52" s="15" t="s">
        <v>71</v>
      </c>
      <c r="C52" s="28" t="s">
        <v>118</v>
      </c>
    </row>
    <row r="54" spans="1:3">
      <c r="A54" s="27" t="s">
        <v>88</v>
      </c>
    </row>
    <row r="55" spans="1:3">
      <c r="A55" s="16" t="s">
        <v>25</v>
      </c>
    </row>
    <row r="56" spans="1:3">
      <c r="A56" s="14" t="s">
        <v>0</v>
      </c>
      <c r="C56" s="13" t="s">
        <v>89</v>
      </c>
    </row>
    <row r="57" spans="1:3">
      <c r="A57" s="14" t="s">
        <v>63</v>
      </c>
      <c r="C57" s="13" t="s">
        <v>90</v>
      </c>
    </row>
    <row r="58" spans="1:3">
      <c r="A58" s="14" t="s">
        <v>56</v>
      </c>
      <c r="C58" s="13" t="s">
        <v>91</v>
      </c>
    </row>
    <row r="59" spans="1:3">
      <c r="A59" s="14" t="s">
        <v>92</v>
      </c>
      <c r="C59" s="13" t="s">
        <v>93</v>
      </c>
    </row>
    <row r="60" spans="1:3">
      <c r="A60" s="14" t="s">
        <v>57</v>
      </c>
      <c r="C60" s="13" t="s">
        <v>94</v>
      </c>
    </row>
    <row r="62" spans="1:3">
      <c r="A62" s="16" t="s">
        <v>32</v>
      </c>
    </row>
    <row r="63" spans="1:3">
      <c r="A63" s="15" t="s">
        <v>95</v>
      </c>
      <c r="C63" s="13" t="s">
        <v>116</v>
      </c>
    </row>
    <row r="64" spans="1:3">
      <c r="A64" s="15" t="s">
        <v>67</v>
      </c>
      <c r="C64" s="13" t="s">
        <v>117</v>
      </c>
    </row>
    <row r="65" spans="1:3">
      <c r="A65" s="15" t="s">
        <v>110</v>
      </c>
      <c r="C65" s="13" t="s">
        <v>119</v>
      </c>
    </row>
    <row r="66" spans="1:3">
      <c r="A66" s="14" t="s">
        <v>73</v>
      </c>
      <c r="C66" s="13" t="s">
        <v>96</v>
      </c>
    </row>
    <row r="67" spans="1:3" ht="30">
      <c r="A67" s="25" t="s">
        <v>74</v>
      </c>
      <c r="C67" s="13" t="s">
        <v>120</v>
      </c>
    </row>
    <row r="68" spans="1:3">
      <c r="A68" s="14" t="s">
        <v>66</v>
      </c>
      <c r="C68" s="13" t="s">
        <v>97</v>
      </c>
    </row>
    <row r="70" spans="1:3">
      <c r="A70" s="27" t="s">
        <v>31</v>
      </c>
    </row>
    <row r="71" spans="1:3">
      <c r="A71" s="16" t="s">
        <v>25</v>
      </c>
    </row>
    <row r="72" spans="1:3">
      <c r="A72" s="14" t="s">
        <v>0</v>
      </c>
      <c r="C72" s="13" t="s">
        <v>34</v>
      </c>
    </row>
    <row r="73" spans="1:3">
      <c r="A73" s="14" t="s">
        <v>56</v>
      </c>
      <c r="C73" s="13" t="s">
        <v>98</v>
      </c>
    </row>
    <row r="74" spans="1:3" ht="30">
      <c r="A74" s="25" t="s">
        <v>74</v>
      </c>
      <c r="C74" s="13" t="s">
        <v>93</v>
      </c>
    </row>
    <row r="75" spans="1:3">
      <c r="A75" s="14" t="s">
        <v>68</v>
      </c>
      <c r="C75" s="13" t="s">
        <v>99</v>
      </c>
    </row>
    <row r="76" spans="1:3">
      <c r="A76" s="14" t="s">
        <v>85</v>
      </c>
      <c r="C76" s="13" t="s">
        <v>86</v>
      </c>
    </row>
    <row r="77" spans="1:3">
      <c r="A77" s="14" t="s">
        <v>100</v>
      </c>
      <c r="C77" s="13" t="s">
        <v>101</v>
      </c>
    </row>
    <row r="78" spans="1:3">
      <c r="A78" s="14" t="s">
        <v>6</v>
      </c>
      <c r="C78" s="13" t="s">
        <v>102</v>
      </c>
    </row>
    <row r="79" spans="1:3">
      <c r="A79" s="14" t="s">
        <v>103</v>
      </c>
      <c r="C79" s="13" t="s">
        <v>104</v>
      </c>
    </row>
    <row r="80" spans="1:3">
      <c r="A80" s="14" t="s">
        <v>7</v>
      </c>
      <c r="C80" s="13" t="s">
        <v>35</v>
      </c>
    </row>
    <row r="81" spans="1:3">
      <c r="A81" s="14" t="s">
        <v>105</v>
      </c>
      <c r="C81" s="13" t="s">
        <v>106</v>
      </c>
    </row>
    <row r="82" spans="1:3">
      <c r="A82" s="14" t="s">
        <v>1</v>
      </c>
      <c r="C82" s="13" t="s">
        <v>36</v>
      </c>
    </row>
    <row r="83" spans="1:3">
      <c r="A83" s="14" t="s">
        <v>2</v>
      </c>
      <c r="C83" s="13" t="s">
        <v>37</v>
      </c>
    </row>
    <row r="84" spans="1:3">
      <c r="A84" s="14" t="s">
        <v>21</v>
      </c>
      <c r="C84" s="13" t="s">
        <v>38</v>
      </c>
    </row>
    <row r="85" spans="1:3">
      <c r="A85" s="14" t="s">
        <v>107</v>
      </c>
      <c r="C85" s="13" t="s">
        <v>108</v>
      </c>
    </row>
    <row r="87" spans="1:3">
      <c r="A87" s="16" t="s">
        <v>32</v>
      </c>
    </row>
    <row r="88" spans="1:3">
      <c r="A88" s="14" t="s">
        <v>8</v>
      </c>
      <c r="C88" s="13" t="s">
        <v>39</v>
      </c>
    </row>
    <row r="89" spans="1:3">
      <c r="A89" s="14" t="s">
        <v>18</v>
      </c>
      <c r="C89" s="13" t="s">
        <v>40</v>
      </c>
    </row>
    <row r="90" spans="1:3">
      <c r="A90" s="14" t="s">
        <v>9</v>
      </c>
      <c r="C90" s="13" t="s">
        <v>41</v>
      </c>
    </row>
    <row r="91" spans="1:3">
      <c r="A91" s="14" t="s">
        <v>19</v>
      </c>
      <c r="C91" s="13" t="s">
        <v>42</v>
      </c>
    </row>
    <row r="92" spans="1:3">
      <c r="A92" s="14" t="s">
        <v>10</v>
      </c>
      <c r="C92" s="13" t="s">
        <v>43</v>
      </c>
    </row>
    <row r="93" spans="1:3">
      <c r="A93" s="14" t="s">
        <v>20</v>
      </c>
      <c r="C93" s="13" t="s">
        <v>44</v>
      </c>
    </row>
    <row r="94" spans="1:3">
      <c r="A94" s="14" t="s">
        <v>4</v>
      </c>
      <c r="C94" s="13" t="s">
        <v>45</v>
      </c>
    </row>
    <row r="95" spans="1:3">
      <c r="A95" s="14" t="s">
        <v>17</v>
      </c>
      <c r="C95" s="13" t="s">
        <v>46</v>
      </c>
    </row>
    <row r="96" spans="1:3">
      <c r="A96" s="14" t="s">
        <v>23</v>
      </c>
      <c r="C96" s="13" t="s">
        <v>47</v>
      </c>
    </row>
    <row r="97" spans="1:3">
      <c r="A97" s="14" t="s">
        <v>24</v>
      </c>
      <c r="C97" s="13" t="s">
        <v>48</v>
      </c>
    </row>
    <row r="99" spans="1:3">
      <c r="A99" s="26" t="s">
        <v>109</v>
      </c>
    </row>
  </sheetData>
  <mergeCells count="36">
    <mergeCell ref="A25:C25"/>
    <mergeCell ref="A26:C26"/>
    <mergeCell ref="A29:C29"/>
    <mergeCell ref="A30:C30"/>
    <mergeCell ref="A15:C15"/>
    <mergeCell ref="A16:C16"/>
    <mergeCell ref="A17:C17"/>
    <mergeCell ref="A20:C20"/>
    <mergeCell ref="A21:C21"/>
    <mergeCell ref="A1:C1"/>
    <mergeCell ref="A36:C36"/>
    <mergeCell ref="A14:C14"/>
    <mergeCell ref="A13:C13"/>
    <mergeCell ref="A18:C18"/>
    <mergeCell ref="A19:C19"/>
    <mergeCell ref="A23:C23"/>
    <mergeCell ref="A24:C24"/>
    <mergeCell ref="A27:C27"/>
    <mergeCell ref="A28:C28"/>
    <mergeCell ref="A31:C31"/>
    <mergeCell ref="A32:C32"/>
    <mergeCell ref="A33:C33"/>
    <mergeCell ref="A34:C34"/>
    <mergeCell ref="A35:C35"/>
    <mergeCell ref="A22:C22"/>
    <mergeCell ref="A12:C12"/>
    <mergeCell ref="A11:C11"/>
    <mergeCell ref="A5:C5"/>
    <mergeCell ref="A4:XFD4"/>
    <mergeCell ref="A2:C2"/>
    <mergeCell ref="A3:C3"/>
    <mergeCell ref="A9:C9"/>
    <mergeCell ref="A10:C10"/>
    <mergeCell ref="A6:C6"/>
    <mergeCell ref="A7:C7"/>
    <mergeCell ref="A8:C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
  <sheetViews>
    <sheetView workbookViewId="0">
      <pane xSplit="2" ySplit="3" topLeftCell="C6" activePane="bottomRight" state="frozenSplit"/>
      <selection pane="topRight" activeCell="B1" sqref="B1"/>
      <selection pane="bottomLeft" activeCell="A4" sqref="A4"/>
      <selection pane="bottomRight" activeCell="C28" sqref="C28"/>
    </sheetView>
  </sheetViews>
  <sheetFormatPr baseColWidth="10" defaultColWidth="11" defaultRowHeight="15" x14ac:dyDescent="0"/>
  <cols>
    <col min="1" max="1" width="24.1640625" style="8" customWidth="1"/>
    <col min="2" max="2" width="14.33203125" customWidth="1"/>
    <col min="4" max="4" width="9.33203125" customWidth="1"/>
    <col min="5" max="5" width="9.6640625" style="8" customWidth="1"/>
    <col min="7" max="7" width="9.33203125" style="8" customWidth="1"/>
    <col min="8" max="8" width="9.6640625" customWidth="1"/>
    <col min="9" max="9" width="3.33203125" style="8" customWidth="1"/>
    <col min="10" max="10" width="11" style="82"/>
    <col min="11" max="11" width="11" style="83"/>
    <col min="12" max="12" width="23.33203125" style="8" customWidth="1"/>
    <col min="13" max="13" width="8.83203125" style="8" customWidth="1"/>
    <col min="14" max="14" width="10.6640625" style="8" customWidth="1"/>
    <col min="15" max="15" width="8.83203125" style="8" customWidth="1"/>
    <col min="16" max="16" width="11" style="36"/>
    <col min="17" max="20" width="11" style="102"/>
    <col min="21" max="21" width="11" style="40"/>
    <col min="22" max="22" width="3.33203125" style="8" customWidth="1"/>
    <col min="23" max="23" width="11" style="36"/>
    <col min="24" max="24" width="11" style="40"/>
  </cols>
  <sheetData>
    <row r="1" spans="1:25" s="3" customFormat="1">
      <c r="A1" s="143">
        <v>41864</v>
      </c>
      <c r="B1" s="5"/>
      <c r="I1" s="8"/>
      <c r="J1" s="63" t="s">
        <v>30</v>
      </c>
      <c r="K1" s="76"/>
      <c r="L1" s="8"/>
      <c r="M1" s="8"/>
      <c r="N1" s="8"/>
      <c r="O1" s="8"/>
      <c r="P1" s="97" t="s">
        <v>30</v>
      </c>
      <c r="Q1" s="98"/>
      <c r="R1" s="98"/>
      <c r="S1" s="98"/>
      <c r="T1" s="98"/>
      <c r="U1" s="103"/>
      <c r="V1" s="8"/>
      <c r="W1" s="97" t="s">
        <v>30</v>
      </c>
      <c r="X1" s="103"/>
    </row>
    <row r="2" spans="1:25" s="3" customFormat="1">
      <c r="C2" s="236" t="s">
        <v>25</v>
      </c>
      <c r="D2" s="237"/>
      <c r="E2" s="237"/>
      <c r="F2" s="237"/>
      <c r="G2" s="237"/>
      <c r="H2" s="238"/>
      <c r="I2" s="8"/>
      <c r="J2" s="234" t="s">
        <v>26</v>
      </c>
      <c r="K2" s="235"/>
      <c r="L2" s="8"/>
      <c r="M2" s="8"/>
      <c r="N2" s="8"/>
      <c r="O2" s="8"/>
      <c r="P2" s="239" t="s">
        <v>29</v>
      </c>
      <c r="Q2" s="240"/>
      <c r="R2" s="240"/>
      <c r="S2" s="240"/>
      <c r="T2" s="240"/>
      <c r="U2" s="241"/>
      <c r="V2" s="8"/>
      <c r="W2" s="242" t="s">
        <v>27</v>
      </c>
      <c r="X2" s="243"/>
    </row>
    <row r="3" spans="1:25" s="1" customFormat="1" ht="46" thickBot="1">
      <c r="A3" s="1" t="s">
        <v>64</v>
      </c>
      <c r="B3" s="1" t="s">
        <v>65</v>
      </c>
      <c r="C3" s="2" t="s">
        <v>164</v>
      </c>
      <c r="D3" s="2" t="str">
        <f>"1stdev "&amp;C3</f>
        <v>1stdev d13Cstd, refgas</v>
      </c>
      <c r="E3" s="2" t="s">
        <v>58</v>
      </c>
      <c r="F3" s="2" t="s">
        <v>167</v>
      </c>
      <c r="G3" s="2" t="str">
        <f>"1stdev "&amp;F3</f>
        <v>1stdev d13Cstd, PDB</v>
      </c>
      <c r="H3" s="2" t="s">
        <v>58</v>
      </c>
      <c r="I3" s="9"/>
      <c r="J3" s="77" t="s">
        <v>169</v>
      </c>
      <c r="K3" s="78" t="str">
        <f>"1 s.e.m. "&amp;J3</f>
        <v>1 s.e.m. d13Crefgas, PDB</v>
      </c>
      <c r="L3" s="9"/>
      <c r="M3" s="9"/>
      <c r="N3" s="9"/>
      <c r="O3" s="9"/>
      <c r="P3" s="34" t="s">
        <v>164</v>
      </c>
      <c r="Q3" s="99" t="s">
        <v>170</v>
      </c>
      <c r="R3" s="99" t="s">
        <v>171</v>
      </c>
      <c r="S3" s="99" t="s">
        <v>165</v>
      </c>
      <c r="T3" s="99" t="s">
        <v>172</v>
      </c>
      <c r="U3" s="38" t="s">
        <v>173</v>
      </c>
      <c r="V3" s="9"/>
      <c r="W3" s="105" t="s">
        <v>166</v>
      </c>
      <c r="X3" s="106" t="str">
        <f>"1s "&amp;W3</f>
        <v>1s d13Crefgas, SMOW</v>
      </c>
    </row>
    <row r="4" spans="1:25">
      <c r="A4" s="49"/>
      <c r="B4" s="49"/>
      <c r="C4" s="50"/>
      <c r="D4" s="49"/>
      <c r="E4" s="49"/>
      <c r="F4" s="50"/>
      <c r="G4" s="49"/>
      <c r="H4" s="49"/>
      <c r="I4" s="49"/>
      <c r="J4" s="79"/>
      <c r="K4" s="94"/>
      <c r="L4" s="117" t="s">
        <v>174</v>
      </c>
      <c r="M4" s="127">
        <f>AVERAGE(J:J)</f>
        <v>1.3423008502203413E-2</v>
      </c>
      <c r="N4" s="128" t="s">
        <v>168</v>
      </c>
      <c r="O4" s="49"/>
      <c r="P4" s="35"/>
      <c r="Q4" s="100"/>
      <c r="R4" s="100"/>
      <c r="S4" s="100"/>
      <c r="T4" s="100"/>
      <c r="U4" s="39"/>
      <c r="W4" s="35"/>
      <c r="X4" s="39"/>
      <c r="Y4" s="8"/>
    </row>
    <row r="5" spans="1:25" s="112" customFormat="1">
      <c r="A5" s="107"/>
      <c r="B5" s="107"/>
      <c r="C5" s="50"/>
      <c r="D5" s="107"/>
      <c r="E5" s="107"/>
      <c r="F5" s="50"/>
      <c r="G5" s="107"/>
      <c r="H5" s="107"/>
      <c r="I5" s="107"/>
      <c r="J5" s="108"/>
      <c r="K5" s="113"/>
      <c r="L5" s="118" t="s">
        <v>158</v>
      </c>
      <c r="M5" s="119">
        <f>IF(M6&lt;=M7,M7/SQRT(COUNT(K:K)),M6)</f>
        <v>0.17086378734417915</v>
      </c>
      <c r="N5" s="120" t="s">
        <v>59</v>
      </c>
      <c r="O5" s="107"/>
      <c r="P5" s="109"/>
      <c r="Q5" s="110"/>
      <c r="R5" s="110"/>
      <c r="S5" s="110"/>
      <c r="T5" s="110"/>
      <c r="U5" s="111"/>
      <c r="W5" s="109"/>
      <c r="X5" s="111"/>
    </row>
    <row r="6" spans="1:25" s="112" customFormat="1">
      <c r="A6" s="107"/>
      <c r="B6" s="107"/>
      <c r="C6" s="50"/>
      <c r="D6" s="107"/>
      <c r="E6" s="107"/>
      <c r="F6" s="50"/>
      <c r="G6" s="107"/>
      <c r="H6" s="107"/>
      <c r="I6" s="107"/>
      <c r="J6" s="108"/>
      <c r="K6" s="113"/>
      <c r="L6" s="121" t="s">
        <v>70</v>
      </c>
      <c r="M6" s="122">
        <f>STDEV(J:J)</f>
        <v>0.17086378734417915</v>
      </c>
      <c r="N6" s="123" t="s">
        <v>59</v>
      </c>
      <c r="O6" s="107"/>
      <c r="P6" s="109"/>
      <c r="Q6" s="110"/>
      <c r="R6" s="110"/>
      <c r="S6" s="110"/>
      <c r="T6" s="110"/>
      <c r="U6" s="111"/>
      <c r="W6" s="109"/>
      <c r="X6" s="111"/>
    </row>
    <row r="7" spans="1:25" s="8" customFormat="1">
      <c r="A7" s="49"/>
      <c r="B7" s="49"/>
      <c r="C7" s="50"/>
      <c r="D7" s="49"/>
      <c r="E7" s="49"/>
      <c r="F7" s="50"/>
      <c r="G7" s="49"/>
      <c r="H7" s="49"/>
      <c r="I7" s="49"/>
      <c r="J7" s="79"/>
      <c r="K7" s="94"/>
      <c r="L7" s="114" t="s">
        <v>71</v>
      </c>
      <c r="M7" s="116">
        <f>AVERAGE(K:K)</f>
        <v>3.0715535385409175E-2</v>
      </c>
      <c r="N7" s="115" t="s">
        <v>59</v>
      </c>
      <c r="O7" s="49"/>
      <c r="P7" s="35"/>
      <c r="Q7" s="100"/>
      <c r="R7" s="100"/>
      <c r="S7" s="100"/>
      <c r="T7" s="100"/>
      <c r="U7" s="39"/>
      <c r="W7" s="35"/>
      <c r="X7" s="39"/>
    </row>
    <row r="8" spans="1:25" s="112" customFormat="1" ht="16" thickBot="1">
      <c r="A8" s="107"/>
      <c r="B8" s="107"/>
      <c r="C8" s="50"/>
      <c r="D8" s="107"/>
      <c r="E8" s="107"/>
      <c r="F8" s="50"/>
      <c r="G8" s="107"/>
      <c r="H8" s="107"/>
      <c r="I8" s="107"/>
      <c r="J8" s="108"/>
      <c r="K8" s="113"/>
      <c r="L8" s="124" t="s">
        <v>143</v>
      </c>
      <c r="M8" s="125" t="str">
        <f>IF(M6&lt;=M7,"Case 1","Case 2")</f>
        <v>Case 2</v>
      </c>
      <c r="N8" s="126"/>
      <c r="O8" s="107"/>
      <c r="P8" s="109"/>
      <c r="Q8" s="110"/>
      <c r="R8" s="110"/>
      <c r="S8" s="110"/>
      <c r="T8" s="110"/>
      <c r="U8" s="111"/>
      <c r="W8" s="109"/>
      <c r="X8" s="111"/>
    </row>
    <row r="9" spans="1:25" s="8" customFormat="1" ht="61" thickBot="1">
      <c r="A9" s="46" t="s">
        <v>157</v>
      </c>
      <c r="B9" s="47"/>
      <c r="C9" s="48"/>
      <c r="D9" s="47"/>
      <c r="E9" s="47"/>
      <c r="F9" s="48"/>
      <c r="G9" s="47"/>
      <c r="H9" s="47"/>
      <c r="I9" s="47"/>
      <c r="J9" s="80"/>
      <c r="K9" s="81"/>
      <c r="L9" s="47"/>
      <c r="M9" s="47"/>
      <c r="N9" s="47"/>
      <c r="O9" s="47"/>
      <c r="P9" s="101"/>
      <c r="Q9" s="30"/>
      <c r="R9" s="30"/>
      <c r="S9" s="30"/>
      <c r="T9" s="30"/>
      <c r="U9" s="104"/>
      <c r="V9" s="29"/>
      <c r="W9" s="101"/>
      <c r="X9" s="104"/>
    </row>
    <row r="10" spans="1:25" s="8" customFormat="1">
      <c r="A10" s="8" t="s">
        <v>163</v>
      </c>
      <c r="B10" s="8" t="s">
        <v>144</v>
      </c>
      <c r="C10" s="147">
        <v>-30.244491379310361</v>
      </c>
      <c r="D10" s="147">
        <v>0.51672486154019459</v>
      </c>
      <c r="E10" s="147">
        <v>116</v>
      </c>
      <c r="F10" s="19">
        <v>-30.66</v>
      </c>
      <c r="G10" s="8">
        <v>0.03</v>
      </c>
      <c r="H10" s="8">
        <v>9</v>
      </c>
      <c r="J10" s="95">
        <f>W10*1000</f>
        <v>-0.4284673992526189</v>
      </c>
      <c r="K10" s="96">
        <f>X10*1000</f>
        <v>5.0688356309621624E-2</v>
      </c>
      <c r="P10" s="35">
        <f>C10/1000</f>
        <v>-3.0244491379310359E-2</v>
      </c>
      <c r="Q10" s="100">
        <f>D10/1000</f>
        <v>5.1672486154019464E-4</v>
      </c>
      <c r="R10" s="100">
        <f>Q10/IF(E10&lt;200,IF(E10&gt;1,SQRT(2/(E10-1))*EXP(_xlfn.GAMMALN.PRECISE(E10/2))/EXP(_xlfn.GAMMALN.PRECISE((E10-1)/2)),1),1)</f>
        <v>5.1784938415034372E-4</v>
      </c>
      <c r="S10" s="100">
        <f>F10/1000</f>
        <v>-3.066E-2</v>
      </c>
      <c r="T10" s="100">
        <f>G10/1000</f>
        <v>2.9999999999999997E-5</v>
      </c>
      <c r="U10" s="39">
        <f>T10/IF(H10&lt;200,IF(H10&gt;1,SQRT(2/(H10-1))*EXP(_xlfn.GAMMALN.PRECISE(H10/2))/EXP(_xlfn.GAMMALN.PRECISE((H10-1)/2)),1),1)</f>
        <v>3.09498285831912E-5</v>
      </c>
      <c r="W10" s="35">
        <f>(S10+1)/(P10+1)-1</f>
        <v>-4.284673992526189E-4</v>
      </c>
      <c r="X10" s="39">
        <f>SQRT(((1/(P10+1))^2)*(U10/SQRT(H10))^2 + ((-(S10+1)/(P10+1)^2)^2)*(R10/SQRT(E10))^2)</f>
        <v>5.0688356309621625E-5</v>
      </c>
    </row>
    <row r="11" spans="1:25" s="8" customFormat="1">
      <c r="A11" s="8" t="s">
        <v>163</v>
      </c>
      <c r="B11" s="8" t="s">
        <v>145</v>
      </c>
      <c r="C11" s="147">
        <v>-30.968090322580657</v>
      </c>
      <c r="D11" s="147">
        <v>0.31426129354412241</v>
      </c>
      <c r="E11" s="147">
        <v>155</v>
      </c>
      <c r="F11" s="8">
        <v>-31.16</v>
      </c>
      <c r="G11" s="8">
        <v>0.03</v>
      </c>
      <c r="H11" s="8">
        <v>9</v>
      </c>
      <c r="J11" s="95">
        <f t="shared" ref="J11:J31" si="0">W11*1000</f>
        <v>-0.19804268105394485</v>
      </c>
      <c r="K11" s="96">
        <f t="shared" ref="K11:K31" si="1">X11*1000</f>
        <v>2.8174783781732653E-2</v>
      </c>
      <c r="P11" s="35">
        <f t="shared" ref="P11:P31" si="2">C11/1000</f>
        <v>-3.0968090322580657E-2</v>
      </c>
      <c r="Q11" s="100">
        <f t="shared" ref="Q11:Q31" si="3">D11/1000</f>
        <v>3.1426129354412242E-4</v>
      </c>
      <c r="R11" s="100">
        <f t="shared" ref="R11:R31" si="4">Q11/IF(E11&lt;200,IF(E11&gt;1,SQRT(2/(E11-1))*EXP(_xlfn.GAMMALN.PRECISE(E11/2))/EXP(_xlfn.GAMMALN.PRECISE((E11-1)/2)),1),1)</f>
        <v>3.1477186870950091E-4</v>
      </c>
      <c r="S11" s="100">
        <f t="shared" ref="S11:S31" si="5">F11/1000</f>
        <v>-3.116E-2</v>
      </c>
      <c r="T11" s="100">
        <f t="shared" ref="T11:T31" si="6">G11/1000</f>
        <v>2.9999999999999997E-5</v>
      </c>
      <c r="U11" s="39">
        <f t="shared" ref="U11:U31" si="7">T11/IF(H11&lt;200,IF(H11&gt;1,SQRT(2/(H11-1))*EXP(_xlfn.GAMMALN.PRECISE(H11/2))/EXP(_xlfn.GAMMALN.PRECISE((H11-1)/2)),1),1)</f>
        <v>3.09498285831912E-5</v>
      </c>
      <c r="W11" s="35">
        <f t="shared" ref="W11:W31" si="8">(S11+1)/(P11+1)-1</f>
        <v>-1.9804268105394485E-4</v>
      </c>
      <c r="X11" s="39">
        <f t="shared" ref="X11:X31" si="9">SQRT(((1/(P11+1))^2)*(U11/SQRT(H11))^2 + ((-(S11+1)/(P11+1)^2)^2)*(R11/SQRT(E11))^2)</f>
        <v>2.8174783781732653E-5</v>
      </c>
    </row>
    <row r="12" spans="1:25" s="8" customFormat="1">
      <c r="A12" s="8" t="s">
        <v>163</v>
      </c>
      <c r="B12" s="8" t="s">
        <v>146</v>
      </c>
      <c r="C12" s="147">
        <v>-31.077206451612902</v>
      </c>
      <c r="D12" s="147">
        <v>0.28533911692303621</v>
      </c>
      <c r="E12" s="147">
        <v>155</v>
      </c>
      <c r="F12" s="8">
        <v>-31.11</v>
      </c>
      <c r="G12" s="8">
        <v>0.02</v>
      </c>
      <c r="H12" s="8">
        <v>8</v>
      </c>
      <c r="J12" s="95">
        <f t="shared" si="0"/>
        <v>-3.3845367871765397E-2</v>
      </c>
      <c r="K12" s="96">
        <f t="shared" si="1"/>
        <v>2.4869384123626229E-2</v>
      </c>
      <c r="P12" s="35">
        <f t="shared" si="2"/>
        <v>-3.1077206451612903E-2</v>
      </c>
      <c r="Q12" s="100">
        <f t="shared" si="3"/>
        <v>2.8533911692303621E-4</v>
      </c>
      <c r="R12" s="100">
        <f t="shared" si="4"/>
        <v>2.858027027027831E-4</v>
      </c>
      <c r="S12" s="100">
        <f t="shared" si="5"/>
        <v>-3.1109999999999999E-2</v>
      </c>
      <c r="T12" s="100">
        <f t="shared" si="6"/>
        <v>2.0000000000000002E-5</v>
      </c>
      <c r="U12" s="39">
        <f t="shared" si="7"/>
        <v>2.0724734512364197E-5</v>
      </c>
      <c r="W12" s="35">
        <f t="shared" si="8"/>
        <v>-3.3845367871765397E-5</v>
      </c>
      <c r="X12" s="39">
        <f t="shared" si="9"/>
        <v>2.486938412362623E-5</v>
      </c>
    </row>
    <row r="13" spans="1:25" s="8" customFormat="1">
      <c r="A13" s="8" t="s">
        <v>163</v>
      </c>
      <c r="B13" s="8" t="s">
        <v>147</v>
      </c>
      <c r="C13" s="147">
        <v>-33.197645161290303</v>
      </c>
      <c r="D13" s="147">
        <v>0.2655783138819075</v>
      </c>
      <c r="E13" s="147">
        <v>155</v>
      </c>
      <c r="F13" s="8">
        <v>-33.17</v>
      </c>
      <c r="G13" s="8">
        <v>0.02</v>
      </c>
      <c r="H13" s="8">
        <v>6</v>
      </c>
      <c r="J13" s="95">
        <f t="shared" si="0"/>
        <v>2.8594428997719135E-2</v>
      </c>
      <c r="K13" s="96">
        <f t="shared" si="1"/>
        <v>2.3816307691450603E-2</v>
      </c>
      <c r="P13" s="35">
        <f t="shared" si="2"/>
        <v>-3.3197645161290305E-2</v>
      </c>
      <c r="Q13" s="100">
        <f t="shared" si="3"/>
        <v>2.6557831388190748E-4</v>
      </c>
      <c r="R13" s="100">
        <f t="shared" si="4"/>
        <v>2.6600979460930462E-4</v>
      </c>
      <c r="S13" s="100">
        <f t="shared" si="5"/>
        <v>-3.3170000000000005E-2</v>
      </c>
      <c r="T13" s="100">
        <f t="shared" si="6"/>
        <v>2.0000000000000002E-5</v>
      </c>
      <c r="U13" s="39">
        <f t="shared" si="7"/>
        <v>2.1018717061492236E-5</v>
      </c>
      <c r="W13" s="35">
        <f t="shared" si="8"/>
        <v>2.8594428997719135E-5</v>
      </c>
      <c r="X13" s="39">
        <f t="shared" si="9"/>
        <v>2.3816307691450603E-5</v>
      </c>
    </row>
    <row r="14" spans="1:25" s="8" customFormat="1">
      <c r="A14" s="8" t="s">
        <v>163</v>
      </c>
      <c r="B14" s="8" t="s">
        <v>148</v>
      </c>
      <c r="C14" s="147">
        <v>-32.408245161290317</v>
      </c>
      <c r="D14" s="147">
        <v>0.24493350123071414</v>
      </c>
      <c r="E14" s="147">
        <v>155</v>
      </c>
      <c r="F14" s="8">
        <v>-32.35</v>
      </c>
      <c r="G14" s="8">
        <v>0.04</v>
      </c>
      <c r="H14" s="8">
        <v>4</v>
      </c>
      <c r="J14" s="95">
        <f t="shared" si="0"/>
        <v>6.0196008284663094E-2</v>
      </c>
      <c r="K14" s="96">
        <f t="shared" si="1"/>
        <v>3.030079858159683E-2</v>
      </c>
      <c r="P14" s="35">
        <f t="shared" si="2"/>
        <v>-3.2408245161290317E-2</v>
      </c>
      <c r="Q14" s="100">
        <f t="shared" si="3"/>
        <v>2.4493350123071413E-4</v>
      </c>
      <c r="R14" s="100">
        <f t="shared" si="4"/>
        <v>2.4533144066985808E-4</v>
      </c>
      <c r="S14" s="100">
        <f t="shared" si="5"/>
        <v>-3.2350000000000004E-2</v>
      </c>
      <c r="T14" s="100">
        <f t="shared" si="6"/>
        <v>4.0000000000000003E-5</v>
      </c>
      <c r="U14" s="39">
        <f t="shared" si="7"/>
        <v>4.3416075273496067E-5</v>
      </c>
      <c r="W14" s="35">
        <f t="shared" si="8"/>
        <v>6.0196008284663094E-5</v>
      </c>
      <c r="X14" s="39">
        <f t="shared" si="9"/>
        <v>3.0300798581596831E-5</v>
      </c>
    </row>
    <row r="15" spans="1:25" s="8" customFormat="1">
      <c r="A15" s="8" t="s">
        <v>163</v>
      </c>
      <c r="B15" s="8" t="s">
        <v>149</v>
      </c>
      <c r="C15" s="147">
        <v>-28.954098684210528</v>
      </c>
      <c r="D15" s="147">
        <v>0.45667537066327835</v>
      </c>
      <c r="E15" s="147">
        <v>152</v>
      </c>
      <c r="F15" s="8">
        <v>-29.1</v>
      </c>
      <c r="G15" s="8">
        <v>0.03</v>
      </c>
      <c r="H15" s="8">
        <v>7</v>
      </c>
      <c r="J15" s="95">
        <f t="shared" si="0"/>
        <v>-0.15025171888560784</v>
      </c>
      <c r="K15" s="96">
        <f t="shared" si="1"/>
        <v>4.0095289198442886E-2</v>
      </c>
      <c r="P15" s="35">
        <f t="shared" si="2"/>
        <v>-2.895409868421053E-2</v>
      </c>
      <c r="Q15" s="100">
        <f t="shared" si="3"/>
        <v>4.5667537066327836E-4</v>
      </c>
      <c r="R15" s="100">
        <f t="shared" si="4"/>
        <v>4.5743207642227521E-4</v>
      </c>
      <c r="S15" s="100">
        <f t="shared" si="5"/>
        <v>-2.9100000000000001E-2</v>
      </c>
      <c r="T15" s="100">
        <f t="shared" si="6"/>
        <v>2.9999999999999997E-5</v>
      </c>
      <c r="U15" s="39">
        <f t="shared" si="7"/>
        <v>3.1270560761786876E-5</v>
      </c>
      <c r="W15" s="35">
        <f t="shared" si="8"/>
        <v>-1.5025171888560784E-4</v>
      </c>
      <c r="X15" s="39">
        <f t="shared" si="9"/>
        <v>4.0095289198442884E-5</v>
      </c>
    </row>
    <row r="16" spans="1:25" s="8" customFormat="1">
      <c r="A16" s="8" t="s">
        <v>163</v>
      </c>
      <c r="B16" s="8" t="s">
        <v>150</v>
      </c>
      <c r="C16" s="147">
        <v>-32.810232258064516</v>
      </c>
      <c r="D16" s="147">
        <v>0.33469664146776706</v>
      </c>
      <c r="E16" s="147">
        <v>155</v>
      </c>
      <c r="F16" s="8">
        <v>-32.869999999999997</v>
      </c>
      <c r="G16" s="8">
        <v>0.03</v>
      </c>
      <c r="H16" s="8">
        <v>3</v>
      </c>
      <c r="J16" s="95">
        <f t="shared" si="0"/>
        <v>-6.1795258726626834E-2</v>
      </c>
      <c r="K16" s="96">
        <f t="shared" si="1"/>
        <v>3.4399578024423234E-2</v>
      </c>
      <c r="P16" s="35">
        <f t="shared" si="2"/>
        <v>-3.2810232258064516E-2</v>
      </c>
      <c r="Q16" s="100">
        <f t="shared" si="3"/>
        <v>3.3469664146776708E-4</v>
      </c>
      <c r="R16" s="100">
        <f t="shared" si="4"/>
        <v>3.3524041760749405E-4</v>
      </c>
      <c r="S16" s="100">
        <f t="shared" si="5"/>
        <v>-3.2869999999999996E-2</v>
      </c>
      <c r="T16" s="100">
        <f t="shared" si="6"/>
        <v>2.9999999999999997E-5</v>
      </c>
      <c r="U16" s="39">
        <f t="shared" si="7"/>
        <v>3.3851375012865371E-5</v>
      </c>
      <c r="W16" s="35">
        <f t="shared" si="8"/>
        <v>-6.1795258726626834E-5</v>
      </c>
      <c r="X16" s="39">
        <f t="shared" si="9"/>
        <v>3.4399578024423234E-5</v>
      </c>
    </row>
    <row r="17" spans="1:29" s="8" customFormat="1">
      <c r="A17" s="8" t="s">
        <v>163</v>
      </c>
      <c r="B17" s="8" t="s">
        <v>151</v>
      </c>
      <c r="C17" s="147">
        <v>-31.686438709677422</v>
      </c>
      <c r="D17" s="147">
        <v>0.27055709923484955</v>
      </c>
      <c r="E17" s="147">
        <v>155</v>
      </c>
      <c r="F17" s="8">
        <v>-31.77</v>
      </c>
      <c r="G17" s="8">
        <v>0.01</v>
      </c>
      <c r="H17" s="8">
        <v>5</v>
      </c>
      <c r="J17" s="95">
        <f t="shared" si="0"/>
        <v>-8.6295693526361461E-2</v>
      </c>
      <c r="K17" s="96">
        <f t="shared" si="1"/>
        <v>2.3008066430965819E-2</v>
      </c>
      <c r="P17" s="35">
        <f t="shared" si="2"/>
        <v>-3.1686438709677418E-2</v>
      </c>
      <c r="Q17" s="100">
        <f t="shared" si="3"/>
        <v>2.7055709923484955E-4</v>
      </c>
      <c r="R17" s="100">
        <f t="shared" si="4"/>
        <v>2.7099666891308851E-4</v>
      </c>
      <c r="S17" s="100">
        <f t="shared" si="5"/>
        <v>-3.177E-2</v>
      </c>
      <c r="T17" s="100">
        <f t="shared" si="6"/>
        <v>1.0000000000000001E-5</v>
      </c>
      <c r="U17" s="39">
        <f t="shared" si="7"/>
        <v>1.0638460810704872E-5</v>
      </c>
      <c r="W17" s="35">
        <f t="shared" si="8"/>
        <v>-8.6295693526361461E-5</v>
      </c>
      <c r="X17" s="39">
        <f t="shared" si="9"/>
        <v>2.3008066430965818E-5</v>
      </c>
    </row>
    <row r="18" spans="1:29" s="8" customFormat="1">
      <c r="A18" s="8" t="s">
        <v>163</v>
      </c>
      <c r="B18" s="8" t="s">
        <v>152</v>
      </c>
      <c r="C18" s="147">
        <v>-33.342877419354828</v>
      </c>
      <c r="D18" s="147">
        <v>0.20501901512963538</v>
      </c>
      <c r="E18" s="147">
        <v>155</v>
      </c>
      <c r="F18" s="8">
        <v>-33.340000000000003</v>
      </c>
      <c r="G18" s="8">
        <v>0.03</v>
      </c>
      <c r="H18" s="8">
        <v>5</v>
      </c>
      <c r="J18" s="95">
        <f t="shared" si="0"/>
        <v>2.9766701010736085E-3</v>
      </c>
      <c r="K18" s="96">
        <f t="shared" si="1"/>
        <v>2.2564783113110064E-2</v>
      </c>
      <c r="P18" s="35">
        <f t="shared" si="2"/>
        <v>-3.3342877419354829E-2</v>
      </c>
      <c r="Q18" s="100">
        <f t="shared" si="3"/>
        <v>2.0501901512963539E-4</v>
      </c>
      <c r="R18" s="100">
        <f t="shared" si="4"/>
        <v>2.0535210615836192E-4</v>
      </c>
      <c r="S18" s="100">
        <f t="shared" si="5"/>
        <v>-3.3340000000000002E-2</v>
      </c>
      <c r="T18" s="100">
        <f t="shared" si="6"/>
        <v>2.9999999999999997E-5</v>
      </c>
      <c r="U18" s="39">
        <f t="shared" si="7"/>
        <v>3.191538243211461E-5</v>
      </c>
      <c r="W18" s="35">
        <f t="shared" si="8"/>
        <v>2.9766701010736085E-6</v>
      </c>
      <c r="X18" s="39">
        <f t="shared" si="9"/>
        <v>2.2564783113110064E-5</v>
      </c>
    </row>
    <row r="19" spans="1:29" s="8" customFormat="1">
      <c r="A19" s="8" t="s">
        <v>163</v>
      </c>
      <c r="B19" s="8" t="s">
        <v>153</v>
      </c>
      <c r="C19" s="147">
        <v>-28.600735483870977</v>
      </c>
      <c r="D19" s="147">
        <v>0.22940131221160701</v>
      </c>
      <c r="E19" s="147">
        <v>155</v>
      </c>
      <c r="F19" s="8">
        <v>-28.48</v>
      </c>
      <c r="G19" s="8">
        <v>0.02</v>
      </c>
      <c r="H19" s="8">
        <v>7</v>
      </c>
      <c r="J19" s="95">
        <f t="shared" si="0"/>
        <v>0.12429027721272412</v>
      </c>
      <c r="K19" s="96">
        <f t="shared" si="1"/>
        <v>2.0660541822810633E-2</v>
      </c>
      <c r="P19" s="35">
        <f t="shared" si="2"/>
        <v>-2.8600735483870977E-2</v>
      </c>
      <c r="Q19" s="100">
        <f t="shared" si="3"/>
        <v>2.29401312211607E-4</v>
      </c>
      <c r="R19" s="100">
        <f t="shared" si="4"/>
        <v>2.2977401675819487E-4</v>
      </c>
      <c r="S19" s="100">
        <f t="shared" si="5"/>
        <v>-2.8480000000000002E-2</v>
      </c>
      <c r="T19" s="100">
        <f t="shared" si="6"/>
        <v>2.0000000000000002E-5</v>
      </c>
      <c r="U19" s="39">
        <f t="shared" si="7"/>
        <v>2.0847040507857921E-5</v>
      </c>
      <c r="W19" s="35">
        <f t="shared" si="8"/>
        <v>1.2429027721272412E-4</v>
      </c>
      <c r="X19" s="39">
        <f t="shared" si="9"/>
        <v>2.0660541822810633E-5</v>
      </c>
    </row>
    <row r="20" spans="1:29">
      <c r="A20" s="8" t="s">
        <v>163</v>
      </c>
      <c r="B20" s="8" t="s">
        <v>154</v>
      </c>
      <c r="C20" s="147">
        <v>-29.830064516129049</v>
      </c>
      <c r="D20" s="147">
        <v>0.39807955671320105</v>
      </c>
      <c r="E20" s="147">
        <v>155</v>
      </c>
      <c r="F20" s="8">
        <v>-29.56</v>
      </c>
      <c r="G20" s="8">
        <v>0.01</v>
      </c>
      <c r="H20" s="8">
        <v>4</v>
      </c>
      <c r="I20" s="17"/>
      <c r="J20" s="95">
        <f t="shared" si="0"/>
        <v>0.27836825926197406</v>
      </c>
      <c r="K20" s="96">
        <f t="shared" si="1"/>
        <v>3.3490851689798755E-2</v>
      </c>
      <c r="P20" s="35">
        <f t="shared" si="2"/>
        <v>-2.9830064516129049E-2</v>
      </c>
      <c r="Q20" s="100">
        <f t="shared" si="3"/>
        <v>3.9807955671320106E-4</v>
      </c>
      <c r="R20" s="100">
        <f t="shared" si="4"/>
        <v>3.9872631003496864E-4</v>
      </c>
      <c r="S20" s="100">
        <f t="shared" si="5"/>
        <v>-2.9559999999999999E-2</v>
      </c>
      <c r="T20" s="100">
        <f t="shared" si="6"/>
        <v>1.0000000000000001E-5</v>
      </c>
      <c r="U20" s="39">
        <f t="shared" si="7"/>
        <v>1.0854018818374017E-5</v>
      </c>
      <c r="W20" s="35">
        <f t="shared" si="8"/>
        <v>2.7836825926197406E-4</v>
      </c>
      <c r="X20" s="39">
        <f t="shared" si="9"/>
        <v>3.3490851689798757E-5</v>
      </c>
      <c r="Y20" s="17"/>
      <c r="Z20" s="17"/>
      <c r="AA20" s="17"/>
      <c r="AB20" s="17"/>
      <c r="AC20" s="17"/>
    </row>
    <row r="21" spans="1:29">
      <c r="A21" s="8" t="s">
        <v>163</v>
      </c>
      <c r="B21" s="8" t="s">
        <v>155</v>
      </c>
      <c r="C21" s="147">
        <v>-32.170658064516118</v>
      </c>
      <c r="D21" s="147">
        <v>0.31757922498029795</v>
      </c>
      <c r="E21" s="147">
        <v>155</v>
      </c>
      <c r="F21" s="8">
        <v>-32.21</v>
      </c>
      <c r="G21" s="8">
        <v>0.03</v>
      </c>
      <c r="H21" s="8">
        <v>8</v>
      </c>
      <c r="J21" s="95">
        <f t="shared" si="0"/>
        <v>-4.0649661855796104E-2</v>
      </c>
      <c r="K21" s="96">
        <f t="shared" si="1"/>
        <v>2.8737290769707696E-2</v>
      </c>
      <c r="P21" s="35">
        <f t="shared" si="2"/>
        <v>-3.2170658064516119E-2</v>
      </c>
      <c r="Q21" s="100">
        <f t="shared" si="3"/>
        <v>3.1757922498029797E-4</v>
      </c>
      <c r="R21" s="100">
        <f t="shared" si="4"/>
        <v>3.1809519073442073E-4</v>
      </c>
      <c r="S21" s="100">
        <f t="shared" si="5"/>
        <v>-3.2210000000000003E-2</v>
      </c>
      <c r="T21" s="100">
        <f t="shared" si="6"/>
        <v>2.9999999999999997E-5</v>
      </c>
      <c r="U21" s="39">
        <f t="shared" si="7"/>
        <v>3.108710176854629E-5</v>
      </c>
      <c r="W21" s="35">
        <f t="shared" si="8"/>
        <v>-4.0649661855796104E-5</v>
      </c>
      <c r="X21" s="39">
        <f t="shared" si="9"/>
        <v>2.8737290769707695E-5</v>
      </c>
    </row>
    <row r="22" spans="1:29">
      <c r="A22" s="8" t="s">
        <v>163</v>
      </c>
      <c r="B22" s="8" t="s">
        <v>156</v>
      </c>
      <c r="C22" s="147">
        <v>-29.817599999999995</v>
      </c>
      <c r="D22" s="147">
        <v>0.27551678950419944</v>
      </c>
      <c r="E22" s="147">
        <v>155</v>
      </c>
      <c r="F22" s="8">
        <v>-29.86</v>
      </c>
      <c r="G22" s="8">
        <v>0.01</v>
      </c>
      <c r="H22" s="8">
        <v>4</v>
      </c>
      <c r="J22" s="95">
        <f t="shared" si="0"/>
        <v>-4.3703122217020329E-2</v>
      </c>
      <c r="K22" s="96">
        <f t="shared" si="1"/>
        <v>2.3521089101587015E-2</v>
      </c>
      <c r="P22" s="35">
        <f t="shared" si="2"/>
        <v>-2.9817599999999996E-2</v>
      </c>
      <c r="Q22" s="100">
        <f t="shared" si="3"/>
        <v>2.7551678950419944E-4</v>
      </c>
      <c r="R22" s="100">
        <f t="shared" si="4"/>
        <v>2.7596441710981133E-4</v>
      </c>
      <c r="S22" s="100">
        <f t="shared" si="5"/>
        <v>-2.9860000000000001E-2</v>
      </c>
      <c r="T22" s="100">
        <f t="shared" si="6"/>
        <v>1.0000000000000001E-5</v>
      </c>
      <c r="U22" s="39">
        <f t="shared" si="7"/>
        <v>1.0854018818374017E-5</v>
      </c>
      <c r="W22" s="35">
        <f t="shared" si="8"/>
        <v>-4.3703122217020329E-5</v>
      </c>
      <c r="X22" s="39">
        <f t="shared" si="9"/>
        <v>2.3521089101587013E-5</v>
      </c>
    </row>
    <row r="23" spans="1:29" s="8" customFormat="1">
      <c r="C23" s="147"/>
      <c r="D23" s="147"/>
      <c r="E23" s="147"/>
      <c r="J23" s="95"/>
      <c r="K23" s="96"/>
      <c r="P23" s="35"/>
      <c r="Q23" s="100"/>
      <c r="R23" s="100"/>
      <c r="S23" s="100"/>
      <c r="T23" s="100"/>
      <c r="U23" s="39"/>
      <c r="W23" s="35"/>
      <c r="X23" s="39"/>
    </row>
    <row r="24" spans="1:29" s="8" customFormat="1">
      <c r="A24" s="151" t="s">
        <v>206</v>
      </c>
      <c r="B24" s="151" t="s">
        <v>207</v>
      </c>
      <c r="C24" s="151">
        <v>-30.00015483870969</v>
      </c>
      <c r="D24" s="151">
        <v>0.48009308001645029</v>
      </c>
      <c r="E24" s="151">
        <v>155</v>
      </c>
      <c r="F24" s="151">
        <v>-29.98</v>
      </c>
      <c r="G24" s="151">
        <v>0.02</v>
      </c>
      <c r="H24" s="151">
        <v>3</v>
      </c>
      <c r="J24" s="95">
        <f t="shared" si="0"/>
        <v>2.0778187553416316E-2</v>
      </c>
      <c r="K24" s="96">
        <f t="shared" si="1"/>
        <v>4.2024591719024069E-2</v>
      </c>
      <c r="P24" s="35">
        <f t="shared" si="2"/>
        <v>-3.000015483870969E-2</v>
      </c>
      <c r="Q24" s="100">
        <f t="shared" si="3"/>
        <v>4.8009308001645029E-4</v>
      </c>
      <c r="R24" s="100">
        <f t="shared" si="4"/>
        <v>4.8087307936336971E-4</v>
      </c>
      <c r="S24" s="100">
        <f t="shared" si="5"/>
        <v>-2.998E-2</v>
      </c>
      <c r="T24" s="100">
        <f t="shared" si="6"/>
        <v>2.0000000000000002E-5</v>
      </c>
      <c r="U24" s="39">
        <f t="shared" si="7"/>
        <v>2.2567583341910254E-5</v>
      </c>
      <c r="W24" s="35">
        <f t="shared" si="8"/>
        <v>2.0778187553416316E-5</v>
      </c>
      <c r="X24" s="39">
        <f t="shared" si="9"/>
        <v>4.2024591719024069E-5</v>
      </c>
    </row>
    <row r="25" spans="1:29" s="8" customFormat="1">
      <c r="A25" s="151" t="s">
        <v>206</v>
      </c>
      <c r="B25" s="151" t="s">
        <v>208</v>
      </c>
      <c r="C25" s="151">
        <v>-29.238025806451628</v>
      </c>
      <c r="D25" s="151">
        <v>0.31009956399428051</v>
      </c>
      <c r="E25" s="151">
        <v>155</v>
      </c>
      <c r="F25" s="151">
        <v>-29.13</v>
      </c>
      <c r="G25" s="151">
        <v>0.03</v>
      </c>
      <c r="H25" s="151">
        <v>3</v>
      </c>
      <c r="J25" s="95">
        <f t="shared" si="0"/>
        <v>0.11127939631272454</v>
      </c>
      <c r="K25" s="96">
        <f t="shared" si="1"/>
        <v>3.264885009505817E-2</v>
      </c>
      <c r="P25" s="35">
        <f t="shared" si="2"/>
        <v>-2.9238025806451629E-2</v>
      </c>
      <c r="Q25" s="100">
        <f t="shared" si="3"/>
        <v>3.1009956399428052E-4</v>
      </c>
      <c r="R25" s="100">
        <f t="shared" si="4"/>
        <v>3.1060337766596941E-4</v>
      </c>
      <c r="S25" s="100">
        <f t="shared" si="5"/>
        <v>-2.913E-2</v>
      </c>
      <c r="T25" s="100">
        <f t="shared" si="6"/>
        <v>2.9999999999999997E-5</v>
      </c>
      <c r="U25" s="39">
        <f t="shared" si="7"/>
        <v>3.3851375012865371E-5</v>
      </c>
      <c r="W25" s="35">
        <f t="shared" si="8"/>
        <v>1.1127939631272454E-4</v>
      </c>
      <c r="X25" s="39">
        <f t="shared" si="9"/>
        <v>3.2648850095058173E-5</v>
      </c>
    </row>
    <row r="26" spans="1:29" s="8" customFormat="1">
      <c r="A26" s="151" t="s">
        <v>206</v>
      </c>
      <c r="B26" s="151" t="s">
        <v>209</v>
      </c>
      <c r="C26" s="151">
        <v>-29.939787096774189</v>
      </c>
      <c r="D26" s="151">
        <v>0.28268515337088673</v>
      </c>
      <c r="E26" s="151">
        <v>155</v>
      </c>
      <c r="F26" s="151">
        <v>-29.9</v>
      </c>
      <c r="G26" s="151">
        <v>0.03</v>
      </c>
      <c r="H26" s="151">
        <v>3</v>
      </c>
      <c r="J26" s="95">
        <f t="shared" si="0"/>
        <v>4.1015079522699338E-2</v>
      </c>
      <c r="K26" s="96">
        <f t="shared" si="1"/>
        <v>3.0912941682460157E-2</v>
      </c>
      <c r="P26" s="35">
        <f t="shared" si="2"/>
        <v>-2.9939787096774188E-2</v>
      </c>
      <c r="Q26" s="100">
        <f t="shared" si="3"/>
        <v>2.8268515337088676E-4</v>
      </c>
      <c r="R26" s="100">
        <f t="shared" si="4"/>
        <v>2.8314442729961229E-4</v>
      </c>
      <c r="S26" s="100">
        <f t="shared" si="5"/>
        <v>-2.9899999999999999E-2</v>
      </c>
      <c r="T26" s="100">
        <f t="shared" si="6"/>
        <v>2.9999999999999997E-5</v>
      </c>
      <c r="U26" s="39">
        <f t="shared" si="7"/>
        <v>3.3851375012865371E-5</v>
      </c>
      <c r="W26" s="35">
        <f t="shared" si="8"/>
        <v>4.1015079522699338E-5</v>
      </c>
      <c r="X26" s="39">
        <f t="shared" si="9"/>
        <v>3.0912941682460157E-5</v>
      </c>
    </row>
    <row r="27" spans="1:29" s="8" customFormat="1">
      <c r="A27" s="151" t="s">
        <v>206</v>
      </c>
      <c r="B27" s="151" t="s">
        <v>210</v>
      </c>
      <c r="C27" s="151">
        <v>-31.054832258064515</v>
      </c>
      <c r="D27" s="151">
        <v>0.32389341720063886</v>
      </c>
      <c r="E27" s="151">
        <v>155</v>
      </c>
      <c r="F27" s="151">
        <v>-30.92</v>
      </c>
      <c r="G27" s="151">
        <v>0.02</v>
      </c>
      <c r="H27" s="151">
        <v>3</v>
      </c>
      <c r="J27" s="95">
        <f t="shared" si="0"/>
        <v>0.13915365136574209</v>
      </c>
      <c r="K27" s="96">
        <f t="shared" si="1"/>
        <v>3.0071013607058331E-2</v>
      </c>
      <c r="P27" s="35">
        <f t="shared" si="2"/>
        <v>-3.1054832258064515E-2</v>
      </c>
      <c r="Q27" s="100">
        <f t="shared" si="3"/>
        <v>3.2389341720063885E-4</v>
      </c>
      <c r="R27" s="100">
        <f t="shared" si="4"/>
        <v>3.244196415192217E-4</v>
      </c>
      <c r="S27" s="100">
        <f t="shared" si="5"/>
        <v>-3.0920000000000003E-2</v>
      </c>
      <c r="T27" s="100">
        <f t="shared" si="6"/>
        <v>2.0000000000000002E-5</v>
      </c>
      <c r="U27" s="39">
        <f t="shared" si="7"/>
        <v>2.2567583341910254E-5</v>
      </c>
      <c r="W27" s="35">
        <f t="shared" si="8"/>
        <v>1.3915365136574209E-4</v>
      </c>
      <c r="X27" s="39">
        <f t="shared" si="9"/>
        <v>3.0071013607058331E-5</v>
      </c>
    </row>
    <row r="28" spans="1:29" s="8" customFormat="1">
      <c r="A28" s="151" t="s">
        <v>206</v>
      </c>
      <c r="B28" s="151" t="s">
        <v>211</v>
      </c>
      <c r="C28" s="151">
        <v>-23.637225806451614</v>
      </c>
      <c r="D28" s="151">
        <v>0.34922131464506834</v>
      </c>
      <c r="E28" s="151">
        <v>155</v>
      </c>
      <c r="F28" s="151">
        <v>-23.24</v>
      </c>
      <c r="G28" s="151">
        <v>0.01</v>
      </c>
      <c r="H28" s="151">
        <v>4</v>
      </c>
      <c r="J28" s="95">
        <f t="shared" si="0"/>
        <v>0.40684243290578515</v>
      </c>
      <c r="K28" s="96">
        <f t="shared" si="1"/>
        <v>2.9319298359145377E-2</v>
      </c>
      <c r="P28" s="35">
        <f t="shared" si="2"/>
        <v>-2.3637225806451615E-2</v>
      </c>
      <c r="Q28" s="100">
        <f t="shared" si="3"/>
        <v>3.4922131464506834E-4</v>
      </c>
      <c r="R28" s="100">
        <f t="shared" si="4"/>
        <v>3.4978868878290042E-4</v>
      </c>
      <c r="S28" s="100">
        <f t="shared" si="5"/>
        <v>-2.3239999999999997E-2</v>
      </c>
      <c r="T28" s="100">
        <f t="shared" si="6"/>
        <v>1.0000000000000001E-5</v>
      </c>
      <c r="U28" s="39">
        <f t="shared" si="7"/>
        <v>1.0854018818374017E-5</v>
      </c>
      <c r="W28" s="35">
        <f t="shared" si="8"/>
        <v>4.0684243290578515E-4</v>
      </c>
      <c r="X28" s="39">
        <f t="shared" si="9"/>
        <v>2.9319298359145378E-5</v>
      </c>
    </row>
    <row r="29" spans="1:29" s="8" customFormat="1">
      <c r="A29" s="151" t="s">
        <v>206</v>
      </c>
      <c r="B29" s="151" t="s">
        <v>212</v>
      </c>
      <c r="C29" s="151">
        <v>-28.266548387096766</v>
      </c>
      <c r="D29" s="151">
        <v>0.28968619819160574</v>
      </c>
      <c r="E29" s="151">
        <v>155</v>
      </c>
      <c r="F29" s="151">
        <v>-28.22</v>
      </c>
      <c r="G29" s="151">
        <v>0.01</v>
      </c>
      <c r="H29" s="151">
        <v>3</v>
      </c>
      <c r="J29" s="95">
        <f t="shared" si="0"/>
        <v>4.7902423261803051E-2</v>
      </c>
      <c r="K29" s="96">
        <f t="shared" si="1"/>
        <v>2.4904396686462181E-2</v>
      </c>
      <c r="P29" s="35">
        <f t="shared" si="2"/>
        <v>-2.8266548387096767E-2</v>
      </c>
      <c r="Q29" s="100">
        <f t="shared" si="3"/>
        <v>2.8968619819160575E-4</v>
      </c>
      <c r="R29" s="100">
        <f t="shared" si="4"/>
        <v>2.901568466029373E-4</v>
      </c>
      <c r="S29" s="100">
        <f t="shared" si="5"/>
        <v>-2.8219999999999999E-2</v>
      </c>
      <c r="T29" s="100">
        <f t="shared" si="6"/>
        <v>1.0000000000000001E-5</v>
      </c>
      <c r="U29" s="39">
        <f t="shared" si="7"/>
        <v>1.1283791670955127E-5</v>
      </c>
      <c r="W29" s="35">
        <f t="shared" si="8"/>
        <v>4.7902423261803051E-5</v>
      </c>
      <c r="X29" s="39">
        <f t="shared" si="9"/>
        <v>2.4904396686462183E-5</v>
      </c>
    </row>
    <row r="30" spans="1:29" s="8" customFormat="1">
      <c r="A30" s="151" t="s">
        <v>206</v>
      </c>
      <c r="B30" s="151" t="s">
        <v>213</v>
      </c>
      <c r="C30" s="151">
        <v>-30.601903225806446</v>
      </c>
      <c r="D30" s="151">
        <v>0.40303194701438005</v>
      </c>
      <c r="E30" s="151">
        <v>155</v>
      </c>
      <c r="F30" s="151">
        <v>-30.68</v>
      </c>
      <c r="G30" s="151">
        <v>0.02</v>
      </c>
      <c r="H30" s="151">
        <v>3</v>
      </c>
      <c r="J30" s="95">
        <f t="shared" si="0"/>
        <v>-8.0562128658479004E-2</v>
      </c>
      <c r="K30" s="96">
        <f t="shared" si="1"/>
        <v>3.604544024056576E-2</v>
      </c>
      <c r="P30" s="35">
        <f t="shared" si="2"/>
        <v>-3.0601903225806446E-2</v>
      </c>
      <c r="Q30" s="100">
        <f t="shared" si="3"/>
        <v>4.0303194701438004E-4</v>
      </c>
      <c r="R30" s="100">
        <f t="shared" si="4"/>
        <v>4.0368674640338202E-4</v>
      </c>
      <c r="S30" s="100">
        <f t="shared" si="5"/>
        <v>-3.0679999999999999E-2</v>
      </c>
      <c r="T30" s="100">
        <f t="shared" si="6"/>
        <v>2.0000000000000002E-5</v>
      </c>
      <c r="U30" s="39">
        <f t="shared" si="7"/>
        <v>2.2567583341910254E-5</v>
      </c>
      <c r="W30" s="35">
        <f t="shared" si="8"/>
        <v>-8.0562128658479004E-5</v>
      </c>
      <c r="X30" s="39">
        <f t="shared" si="9"/>
        <v>3.6045440240565761E-5</v>
      </c>
    </row>
    <row r="31" spans="1:29" s="8" customFormat="1">
      <c r="A31" s="151" t="s">
        <v>206</v>
      </c>
      <c r="B31" s="151" t="s">
        <v>214</v>
      </c>
      <c r="C31" s="151">
        <v>-26.240318181818186</v>
      </c>
      <c r="D31" s="151">
        <v>0.34252130709059775</v>
      </c>
      <c r="E31" s="151">
        <v>154</v>
      </c>
      <c r="F31" s="151">
        <v>-26.1</v>
      </c>
      <c r="G31" s="151">
        <v>0.03</v>
      </c>
      <c r="H31" s="151">
        <v>3</v>
      </c>
      <c r="J31" s="95">
        <f t="shared" si="0"/>
        <v>0.14409939581416786</v>
      </c>
      <c r="K31" s="96">
        <f t="shared" si="1"/>
        <v>3.4772590064944472E-2</v>
      </c>
      <c r="P31" s="35">
        <f t="shared" si="2"/>
        <v>-2.6240318181818184E-2</v>
      </c>
      <c r="Q31" s="100">
        <f t="shared" si="3"/>
        <v>3.4252130709059772E-4</v>
      </c>
      <c r="R31" s="100">
        <f t="shared" si="4"/>
        <v>3.4308143593814904E-4</v>
      </c>
      <c r="S31" s="100">
        <f t="shared" si="5"/>
        <v>-2.6100000000000002E-2</v>
      </c>
      <c r="T31" s="100">
        <f t="shared" si="6"/>
        <v>2.9999999999999997E-5</v>
      </c>
      <c r="U31" s="39">
        <f t="shared" si="7"/>
        <v>3.3851375012865371E-5</v>
      </c>
      <c r="W31" s="35">
        <f t="shared" si="8"/>
        <v>1.4409939581416786E-4</v>
      </c>
      <c r="X31" s="39">
        <f t="shared" si="9"/>
        <v>3.4772590064944475E-5</v>
      </c>
    </row>
    <row r="32" spans="1:29">
      <c r="C32" s="22"/>
      <c r="D32" s="22"/>
      <c r="E32" s="22"/>
    </row>
    <row r="33" spans="1:2">
      <c r="A33" s="148"/>
    </row>
    <row r="34" spans="1:2">
      <c r="A34" s="149"/>
      <c r="B34" s="8"/>
    </row>
    <row r="35" spans="1:2">
      <c r="A35" s="150"/>
      <c r="B35" s="8"/>
    </row>
    <row r="36" spans="1:2">
      <c r="A36" s="150"/>
      <c r="B36" s="8"/>
    </row>
    <row r="37" spans="1:2">
      <c r="A37" s="150"/>
      <c r="B37" s="8"/>
    </row>
    <row r="38" spans="1:2">
      <c r="A38" s="150"/>
      <c r="B38" s="8"/>
    </row>
    <row r="39" spans="1:2">
      <c r="A39" s="150"/>
      <c r="B39" s="8"/>
    </row>
    <row r="40" spans="1:2">
      <c r="A40" s="150"/>
      <c r="B40" s="8"/>
    </row>
    <row r="41" spans="1:2">
      <c r="A41" s="150"/>
      <c r="B41" s="8"/>
    </row>
    <row r="42" spans="1:2">
      <c r="A42" s="150"/>
      <c r="B42" s="8"/>
    </row>
    <row r="43" spans="1:2">
      <c r="B43" s="8"/>
    </row>
    <row r="44" spans="1:2">
      <c r="B44" s="8"/>
    </row>
    <row r="45" spans="1:2">
      <c r="B45" s="8"/>
    </row>
    <row r="46" spans="1:2">
      <c r="B46" s="8"/>
    </row>
  </sheetData>
  <mergeCells count="4">
    <mergeCell ref="J2:K2"/>
    <mergeCell ref="C2:H2"/>
    <mergeCell ref="P2:U2"/>
    <mergeCell ref="W2:X2"/>
  </mergeCells>
  <pageMargins left="0.75" right="0.75" top="1" bottom="1" header="0.5" footer="0.5"/>
  <pageSetup orientation="portrait" horizontalDpi="4294967292" verticalDpi="4294967292"/>
  <ignoredErrors>
    <ignoredError sqref="M5:M7 M4" emptyCellReference="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82"/>
  <sheetViews>
    <sheetView topLeftCell="A423" workbookViewId="0">
      <selection activeCell="I461" sqref="I461"/>
    </sheetView>
  </sheetViews>
  <sheetFormatPr baseColWidth="10" defaultColWidth="10.83203125" defaultRowHeight="15" x14ac:dyDescent="0"/>
  <cols>
    <col min="1" max="1" width="16.33203125" style="8" customWidth="1"/>
    <col min="2" max="2" width="15.1640625" style="8" customWidth="1"/>
    <col min="3" max="3" width="9.83203125" style="156" customWidth="1"/>
    <col min="4" max="4" width="10.83203125" style="186"/>
    <col min="5" max="5" width="9.6640625" style="40" customWidth="1"/>
    <col min="6" max="6" width="3.33203125" style="8" customWidth="1"/>
    <col min="7" max="7" width="10.83203125" style="95"/>
    <col min="8" max="9" width="10.83203125" style="129"/>
    <col min="10" max="10" width="10.83203125" style="96"/>
    <col min="11" max="11" width="13" style="20" customWidth="1"/>
    <col min="12" max="12" width="8.83203125" style="20" customWidth="1"/>
    <col min="13" max="13" width="8.83203125" style="8" customWidth="1"/>
    <col min="14" max="14" width="10.83203125" style="8"/>
    <col min="15" max="15" width="25.83203125" style="8" customWidth="1"/>
    <col min="16" max="18" width="10.83203125" style="8"/>
    <col min="19" max="19" width="10.83203125" style="8" customWidth="1"/>
    <col min="20" max="16384" width="10.83203125" style="8"/>
  </cols>
  <sheetData>
    <row r="1" spans="1:19" s="3" customFormat="1">
      <c r="A1" s="5"/>
      <c r="B1" s="5"/>
      <c r="C1" s="171"/>
      <c r="D1" s="179"/>
      <c r="E1" s="52"/>
      <c r="F1" s="8"/>
      <c r="G1" s="63" t="s">
        <v>28</v>
      </c>
      <c r="H1" s="130"/>
      <c r="I1" s="130"/>
      <c r="J1" s="76"/>
      <c r="K1" s="20"/>
      <c r="L1" s="20"/>
      <c r="M1" s="8"/>
    </row>
    <row r="2" spans="1:19" s="3" customFormat="1">
      <c r="C2" s="159"/>
      <c r="D2" s="244" t="s">
        <v>25</v>
      </c>
      <c r="E2" s="245"/>
      <c r="F2" s="8"/>
      <c r="G2" s="246" t="s">
        <v>26</v>
      </c>
      <c r="H2" s="247"/>
      <c r="I2" s="247"/>
      <c r="J2" s="248"/>
      <c r="K2" s="20"/>
      <c r="L2" s="20"/>
      <c r="M2" s="8"/>
    </row>
    <row r="3" spans="1:19" s="1" customFormat="1" ht="46" thickBot="1">
      <c r="A3" s="51" t="s">
        <v>0</v>
      </c>
      <c r="B3" s="51" t="s">
        <v>63</v>
      </c>
      <c r="C3" s="172" t="s">
        <v>175</v>
      </c>
      <c r="D3" s="180" t="s">
        <v>176</v>
      </c>
      <c r="E3" s="53" t="s">
        <v>58</v>
      </c>
      <c r="F3" s="9"/>
      <c r="G3" s="91" t="s">
        <v>177</v>
      </c>
      <c r="H3" s="93" t="s">
        <v>159</v>
      </c>
      <c r="I3" s="93" t="s">
        <v>114</v>
      </c>
      <c r="J3" s="92" t="s">
        <v>115</v>
      </c>
      <c r="M3" s="9"/>
    </row>
    <row r="4" spans="1:19" ht="45">
      <c r="A4" s="49"/>
      <c r="B4" s="49"/>
      <c r="C4" s="173"/>
      <c r="D4" s="181"/>
      <c r="E4" s="54"/>
      <c r="F4" s="49"/>
      <c r="G4" s="79"/>
      <c r="H4" s="131"/>
      <c r="I4" s="131"/>
      <c r="J4" s="94"/>
      <c r="K4" s="88" t="s">
        <v>178</v>
      </c>
      <c r="L4" s="85">
        <f>SUM(G:G)/SUM(H:H)</f>
        <v>0.335280314656415</v>
      </c>
      <c r="M4" s="84" t="s">
        <v>59</v>
      </c>
    </row>
    <row r="5" spans="1:19" ht="60">
      <c r="A5" s="49"/>
      <c r="B5" s="49"/>
      <c r="C5" s="173"/>
      <c r="D5" s="181"/>
      <c r="E5" s="54"/>
      <c r="F5" s="49"/>
      <c r="G5" s="79"/>
      <c r="H5" s="131"/>
      <c r="I5" s="131"/>
      <c r="J5" s="94"/>
      <c r="K5" s="89" t="s">
        <v>179</v>
      </c>
      <c r="L5" s="86">
        <f>SUM(J:J)/SUM(I:I)</f>
        <v>0.37367918280816953</v>
      </c>
      <c r="M5" s="74" t="s">
        <v>59</v>
      </c>
    </row>
    <row r="6" spans="1:19" ht="16" thickBot="1">
      <c r="A6" s="49"/>
      <c r="B6" s="49"/>
      <c r="C6" s="173"/>
      <c r="D6" s="181"/>
      <c r="E6" s="54"/>
      <c r="F6" s="49"/>
      <c r="G6" s="79"/>
      <c r="H6" s="131"/>
      <c r="I6" s="131"/>
      <c r="J6" s="94"/>
      <c r="K6" s="90" t="s">
        <v>66</v>
      </c>
      <c r="L6" s="87">
        <f>SUM(H:H)</f>
        <v>774</v>
      </c>
      <c r="M6" s="75"/>
    </row>
    <row r="7" spans="1:19" ht="16" thickBot="1">
      <c r="A7" s="138" t="s">
        <v>397</v>
      </c>
      <c r="B7" s="47"/>
      <c r="C7" s="174"/>
      <c r="D7" s="182"/>
      <c r="E7" s="55"/>
      <c r="F7" s="47"/>
      <c r="G7" s="80"/>
      <c r="H7" s="132"/>
      <c r="I7" s="132"/>
      <c r="J7" s="81"/>
      <c r="O7" s="136" t="s">
        <v>180</v>
      </c>
      <c r="P7" s="137"/>
      <c r="Q7" s="137"/>
      <c r="R7" s="137"/>
      <c r="S7" s="137"/>
    </row>
    <row r="8" spans="1:19">
      <c r="A8" s="160"/>
      <c r="B8" s="161"/>
      <c r="C8" s="175"/>
      <c r="D8" s="183"/>
      <c r="E8" s="161"/>
      <c r="F8" s="161"/>
      <c r="G8" s="79"/>
      <c r="H8" s="131"/>
      <c r="I8" s="131"/>
      <c r="J8" s="163"/>
      <c r="O8" s="164"/>
      <c r="P8" s="165"/>
      <c r="Q8" s="165"/>
      <c r="R8" s="165"/>
      <c r="S8" s="165"/>
    </row>
    <row r="9" spans="1:19">
      <c r="A9" s="21" t="s">
        <v>282</v>
      </c>
      <c r="B9" s="22" t="s">
        <v>399</v>
      </c>
      <c r="C9" s="176">
        <v>-34.08475</v>
      </c>
      <c r="D9" s="184">
        <v>0.17976906482113822</v>
      </c>
      <c r="E9" s="155">
        <v>4</v>
      </c>
      <c r="G9" s="95">
        <f t="shared" ref="G9" si="0">D9/IF(E9&lt;200,IF(E9&gt;1,SQRT(2/(E9-1))*EXP(_xlfn.GAMMALN.PRECISE(E9/2))/EXP(_xlfn.GAMMALN.PRECISE((E9-1)/2)),1),1)</f>
        <v>0.19512168125301324</v>
      </c>
      <c r="H9" s="133">
        <f t="shared" ref="H9" si="1">IF(E9&gt;1,1,0)</f>
        <v>1</v>
      </c>
      <c r="I9" s="133">
        <f t="shared" ref="I9" si="2">E9-1</f>
        <v>3</v>
      </c>
      <c r="J9" s="96">
        <f t="shared" ref="J9" si="3">G9*I9</f>
        <v>0.58536504375903975</v>
      </c>
      <c r="O9" s="134" t="str">
        <f t="shared" ref="O9" si="4">A9</f>
        <v>01 B</v>
      </c>
      <c r="P9" s="134" t="str">
        <f t="shared" ref="P9" si="5">B9</f>
        <v>alkane iC31</v>
      </c>
      <c r="Q9" s="134">
        <f t="shared" ref="Q9" si="6">C9</f>
        <v>-34.08475</v>
      </c>
      <c r="R9" s="135">
        <f t="shared" ref="R9:R201" si="7">$L$5</f>
        <v>0.37367918280816953</v>
      </c>
      <c r="S9" s="134">
        <f t="shared" ref="S9" si="8">E9</f>
        <v>4</v>
      </c>
    </row>
    <row r="10" spans="1:19">
      <c r="A10" s="152" t="s">
        <v>282</v>
      </c>
      <c r="B10" s="22" t="s">
        <v>400</v>
      </c>
      <c r="C10" s="156">
        <v>-34.025500000000001</v>
      </c>
      <c r="D10" s="178">
        <v>0.63169269955150542</v>
      </c>
      <c r="E10" s="102">
        <v>4</v>
      </c>
      <c r="G10" s="95">
        <f t="shared" ref="G10:G73" si="9">D10/IF(E10&lt;200,IF(E10&gt;1,SQRT(2/(E10-1))*EXP(_xlfn.GAMMALN.PRECISE(E10/2))/EXP(_xlfn.GAMMALN.PRECISE((E10-1)/2)),1),1)</f>
        <v>0.68564044483615227</v>
      </c>
      <c r="H10" s="133">
        <f t="shared" ref="H10:H73" si="10">IF(E10&gt;1,1,0)</f>
        <v>1</v>
      </c>
      <c r="I10" s="133">
        <f t="shared" ref="I10:I73" si="11">E10-1</f>
        <v>3</v>
      </c>
      <c r="J10" s="96">
        <f t="shared" ref="J10:J73" si="12">G10*I10</f>
        <v>2.0569213345084569</v>
      </c>
      <c r="O10" s="134" t="str">
        <f t="shared" ref="O10:O73" si="13">A10</f>
        <v>01 B</v>
      </c>
      <c r="P10" s="134" t="str">
        <f t="shared" ref="P10:P73" si="14">B10</f>
        <v>alkane iC33</v>
      </c>
      <c r="Q10" s="134">
        <f t="shared" ref="Q10:Q73" si="15">C10</f>
        <v>-34.025500000000001</v>
      </c>
      <c r="R10" s="135">
        <f t="shared" si="7"/>
        <v>0.37367918280816953</v>
      </c>
      <c r="S10" s="134">
        <f t="shared" ref="S10:S73" si="16">E10</f>
        <v>4</v>
      </c>
    </row>
    <row r="11" spans="1:19">
      <c r="A11" s="21" t="s">
        <v>282</v>
      </c>
      <c r="B11" s="22" t="s">
        <v>215</v>
      </c>
      <c r="C11" s="176">
        <v>-35.756500000000003</v>
      </c>
      <c r="D11" s="184">
        <v>0.1451860874877467</v>
      </c>
      <c r="E11" s="155">
        <v>4</v>
      </c>
      <c r="G11" s="95">
        <f t="shared" si="9"/>
        <v>0.15758525257580988</v>
      </c>
      <c r="H11" s="133">
        <f t="shared" si="10"/>
        <v>1</v>
      </c>
      <c r="I11" s="133">
        <f t="shared" si="11"/>
        <v>3</v>
      </c>
      <c r="J11" s="96">
        <f t="shared" si="12"/>
        <v>0.47275575772742962</v>
      </c>
      <c r="O11" s="134" t="str">
        <f t="shared" si="13"/>
        <v>01 B</v>
      </c>
      <c r="P11" s="134" t="str">
        <f t="shared" si="14"/>
        <v>alkane nC31</v>
      </c>
      <c r="Q11" s="134">
        <f t="shared" si="15"/>
        <v>-35.756500000000003</v>
      </c>
      <c r="R11" s="135">
        <f t="shared" si="7"/>
        <v>0.37367918280816953</v>
      </c>
      <c r="S11" s="134">
        <f t="shared" si="16"/>
        <v>4</v>
      </c>
    </row>
    <row r="12" spans="1:19">
      <c r="A12" s="21" t="s">
        <v>282</v>
      </c>
      <c r="B12" s="22" t="s">
        <v>216</v>
      </c>
      <c r="C12" s="176">
        <v>-34.980499999999999</v>
      </c>
      <c r="D12" s="184">
        <v>0.21883707790652454</v>
      </c>
      <c r="E12" s="155">
        <v>4</v>
      </c>
      <c r="G12" s="95">
        <f t="shared" si="9"/>
        <v>0.23752617617553978</v>
      </c>
      <c r="H12" s="133">
        <f t="shared" si="10"/>
        <v>1</v>
      </c>
      <c r="I12" s="133">
        <f t="shared" si="11"/>
        <v>3</v>
      </c>
      <c r="J12" s="96">
        <f t="shared" si="12"/>
        <v>0.71257852852661929</v>
      </c>
      <c r="O12" s="134" t="str">
        <f t="shared" si="13"/>
        <v>01 B</v>
      </c>
      <c r="P12" s="134" t="str">
        <f t="shared" si="14"/>
        <v>alkane nC33</v>
      </c>
      <c r="Q12" s="134">
        <f t="shared" si="15"/>
        <v>-34.980499999999999</v>
      </c>
      <c r="R12" s="135">
        <f t="shared" si="7"/>
        <v>0.37367918280816953</v>
      </c>
      <c r="S12" s="134">
        <f t="shared" si="16"/>
        <v>4</v>
      </c>
    </row>
    <row r="13" spans="1:19">
      <c r="A13" s="21" t="s">
        <v>217</v>
      </c>
      <c r="B13" s="22" t="s">
        <v>399</v>
      </c>
      <c r="C13" s="176">
        <v>-35.917200000000001</v>
      </c>
      <c r="D13" s="184">
        <v>0.54537574203479333</v>
      </c>
      <c r="E13" s="155">
        <v>5</v>
      </c>
      <c r="G13" s="95">
        <f t="shared" si="9"/>
        <v>0.58019584587462381</v>
      </c>
      <c r="H13" s="133">
        <f t="shared" si="10"/>
        <v>1</v>
      </c>
      <c r="I13" s="133">
        <f t="shared" si="11"/>
        <v>4</v>
      </c>
      <c r="J13" s="96">
        <f t="shared" si="12"/>
        <v>2.3207833834984952</v>
      </c>
      <c r="O13" s="134" t="str">
        <f t="shared" si="13"/>
        <v>01 C</v>
      </c>
      <c r="P13" s="134" t="str">
        <f t="shared" si="14"/>
        <v>alkane iC31</v>
      </c>
      <c r="Q13" s="134">
        <f t="shared" si="15"/>
        <v>-35.917200000000001</v>
      </c>
      <c r="R13" s="135">
        <f t="shared" si="7"/>
        <v>0.37367918280816953</v>
      </c>
      <c r="S13" s="134">
        <f t="shared" si="16"/>
        <v>5</v>
      </c>
    </row>
    <row r="14" spans="1:19">
      <c r="A14" s="21" t="s">
        <v>217</v>
      </c>
      <c r="B14" s="22" t="s">
        <v>400</v>
      </c>
      <c r="C14" s="176">
        <v>-35.566999999999993</v>
      </c>
      <c r="D14" s="184">
        <v>0.86053384593518467</v>
      </c>
      <c r="E14" s="155">
        <v>5</v>
      </c>
      <c r="G14" s="95">
        <f t="shared" si="9"/>
        <v>0.9154755596266605</v>
      </c>
      <c r="H14" s="133">
        <f t="shared" si="10"/>
        <v>1</v>
      </c>
      <c r="I14" s="133">
        <f t="shared" si="11"/>
        <v>4</v>
      </c>
      <c r="J14" s="96">
        <f t="shared" si="12"/>
        <v>3.661902238506642</v>
      </c>
      <c r="O14" s="134" t="str">
        <f t="shared" si="13"/>
        <v>01 C</v>
      </c>
      <c r="P14" s="134" t="str">
        <f t="shared" si="14"/>
        <v>alkane iC33</v>
      </c>
      <c r="Q14" s="134">
        <f t="shared" si="15"/>
        <v>-35.566999999999993</v>
      </c>
      <c r="R14" s="135">
        <f t="shared" si="7"/>
        <v>0.37367918280816953</v>
      </c>
      <c r="S14" s="134">
        <f t="shared" si="16"/>
        <v>5</v>
      </c>
    </row>
    <row r="15" spans="1:19">
      <c r="A15" s="21" t="s">
        <v>217</v>
      </c>
      <c r="B15" s="22" t="s">
        <v>215</v>
      </c>
      <c r="C15" s="176">
        <v>-37.153199999999998</v>
      </c>
      <c r="D15" s="184">
        <v>0.7353983274389464</v>
      </c>
      <c r="E15" s="155">
        <v>5</v>
      </c>
      <c r="G15" s="95">
        <f t="shared" si="9"/>
        <v>0.78235062867171401</v>
      </c>
      <c r="H15" s="133">
        <f t="shared" si="10"/>
        <v>1</v>
      </c>
      <c r="I15" s="133">
        <f t="shared" si="11"/>
        <v>4</v>
      </c>
      <c r="J15" s="96">
        <f t="shared" si="12"/>
        <v>3.129402514686856</v>
      </c>
      <c r="O15" s="134" t="str">
        <f t="shared" si="13"/>
        <v>01 C</v>
      </c>
      <c r="P15" s="134" t="str">
        <f t="shared" si="14"/>
        <v>alkane nC31</v>
      </c>
      <c r="Q15" s="134">
        <f t="shared" si="15"/>
        <v>-37.153199999999998</v>
      </c>
      <c r="R15" s="135">
        <f t="shared" si="7"/>
        <v>0.37367918280816953</v>
      </c>
      <c r="S15" s="134">
        <f t="shared" si="16"/>
        <v>5</v>
      </c>
    </row>
    <row r="16" spans="1:19">
      <c r="A16" s="21" t="s">
        <v>217</v>
      </c>
      <c r="B16" s="22" t="s">
        <v>216</v>
      </c>
      <c r="C16" s="176">
        <v>-36.562400000000004</v>
      </c>
      <c r="D16" s="184">
        <v>0.65336842592828215</v>
      </c>
      <c r="E16" s="155">
        <v>5</v>
      </c>
      <c r="G16" s="95">
        <f t="shared" si="9"/>
        <v>0.69508343941899575</v>
      </c>
      <c r="H16" s="133">
        <f t="shared" si="10"/>
        <v>1</v>
      </c>
      <c r="I16" s="133">
        <f t="shared" si="11"/>
        <v>4</v>
      </c>
      <c r="J16" s="96">
        <f t="shared" si="12"/>
        <v>2.780333757675983</v>
      </c>
      <c r="O16" s="134" t="str">
        <f t="shared" si="13"/>
        <v>01 C</v>
      </c>
      <c r="P16" s="134" t="str">
        <f t="shared" si="14"/>
        <v>alkane nC33</v>
      </c>
      <c r="Q16" s="134">
        <f t="shared" si="15"/>
        <v>-36.562400000000004</v>
      </c>
      <c r="R16" s="135">
        <f t="shared" si="7"/>
        <v>0.37367918280816953</v>
      </c>
      <c r="S16" s="134">
        <f t="shared" si="16"/>
        <v>5</v>
      </c>
    </row>
    <row r="17" spans="1:19">
      <c r="A17" s="21" t="s">
        <v>402</v>
      </c>
      <c r="B17" s="22" t="s">
        <v>399</v>
      </c>
      <c r="C17" s="176">
        <v>-35.652666666666669</v>
      </c>
      <c r="D17" s="184">
        <v>0.68855307227063756</v>
      </c>
      <c r="E17" s="155">
        <v>3</v>
      </c>
      <c r="G17" s="95">
        <f t="shared" si="9"/>
        <v>0.77694894218979826</v>
      </c>
      <c r="H17" s="133">
        <f t="shared" si="10"/>
        <v>1</v>
      </c>
      <c r="I17" s="133">
        <f t="shared" si="11"/>
        <v>2</v>
      </c>
      <c r="J17" s="96">
        <f t="shared" si="12"/>
        <v>1.5538978843795965</v>
      </c>
      <c r="O17" s="134" t="str">
        <f t="shared" si="13"/>
        <v>01 D</v>
      </c>
      <c r="P17" s="134" t="str">
        <f t="shared" si="14"/>
        <v>alkane iC31</v>
      </c>
      <c r="Q17" s="134">
        <f t="shared" si="15"/>
        <v>-35.652666666666669</v>
      </c>
      <c r="R17" s="135">
        <f t="shared" si="7"/>
        <v>0.37367918280816953</v>
      </c>
      <c r="S17" s="134">
        <f t="shared" si="16"/>
        <v>3</v>
      </c>
    </row>
    <row r="18" spans="1:19">
      <c r="A18" s="21" t="s">
        <v>402</v>
      </c>
      <c r="B18" s="22" t="s">
        <v>400</v>
      </c>
      <c r="C18" s="176">
        <v>-35.638666666666666</v>
      </c>
      <c r="D18" s="184">
        <v>1.1749997163120247</v>
      </c>
      <c r="E18" s="155">
        <v>3</v>
      </c>
      <c r="G18" s="95">
        <f t="shared" si="9"/>
        <v>1.325845201229626</v>
      </c>
      <c r="H18" s="133">
        <f t="shared" si="10"/>
        <v>1</v>
      </c>
      <c r="I18" s="133">
        <f t="shared" si="11"/>
        <v>2</v>
      </c>
      <c r="J18" s="96">
        <f t="shared" si="12"/>
        <v>2.651690402459252</v>
      </c>
      <c r="O18" s="134" t="str">
        <f t="shared" si="13"/>
        <v>01 D</v>
      </c>
      <c r="P18" s="134" t="str">
        <f t="shared" si="14"/>
        <v>alkane iC33</v>
      </c>
      <c r="Q18" s="134">
        <f t="shared" si="15"/>
        <v>-35.638666666666666</v>
      </c>
      <c r="R18" s="135">
        <f t="shared" si="7"/>
        <v>0.37367918280816953</v>
      </c>
      <c r="S18" s="134">
        <f t="shared" si="16"/>
        <v>3</v>
      </c>
    </row>
    <row r="19" spans="1:19">
      <c r="A19" s="21" t="s">
        <v>402</v>
      </c>
      <c r="B19" s="22" t="s">
        <v>215</v>
      </c>
      <c r="C19" s="176">
        <v>-36.989333333333335</v>
      </c>
      <c r="D19" s="184">
        <v>0.66717638847109251</v>
      </c>
      <c r="E19" s="155">
        <v>3</v>
      </c>
      <c r="G19" s="95">
        <f t="shared" si="9"/>
        <v>0.7528279375288035</v>
      </c>
      <c r="H19" s="133">
        <f t="shared" si="10"/>
        <v>1</v>
      </c>
      <c r="I19" s="133">
        <f t="shared" si="11"/>
        <v>2</v>
      </c>
      <c r="J19" s="96">
        <f t="shared" si="12"/>
        <v>1.505655875057607</v>
      </c>
      <c r="O19" s="134" t="str">
        <f t="shared" si="13"/>
        <v>01 D</v>
      </c>
      <c r="P19" s="134" t="str">
        <f t="shared" si="14"/>
        <v>alkane nC31</v>
      </c>
      <c r="Q19" s="134">
        <f t="shared" si="15"/>
        <v>-36.989333333333335</v>
      </c>
      <c r="R19" s="135">
        <f t="shared" si="7"/>
        <v>0.37367918280816953</v>
      </c>
      <c r="S19" s="134">
        <f t="shared" si="16"/>
        <v>3</v>
      </c>
    </row>
    <row r="20" spans="1:19">
      <c r="A20" s="21" t="s">
        <v>402</v>
      </c>
      <c r="B20" s="22" t="s">
        <v>216</v>
      </c>
      <c r="C20" s="176">
        <v>-37.235333333333337</v>
      </c>
      <c r="D20" s="184">
        <v>1.1734825662673172</v>
      </c>
      <c r="E20" s="155">
        <v>3</v>
      </c>
      <c r="G20" s="95">
        <f t="shared" si="9"/>
        <v>1.3241332807258199</v>
      </c>
      <c r="H20" s="133">
        <f t="shared" si="10"/>
        <v>1</v>
      </c>
      <c r="I20" s="133">
        <f t="shared" si="11"/>
        <v>2</v>
      </c>
      <c r="J20" s="96">
        <f t="shared" si="12"/>
        <v>2.6482665614516399</v>
      </c>
      <c r="O20" s="134" t="str">
        <f t="shared" si="13"/>
        <v>01 D</v>
      </c>
      <c r="P20" s="134" t="str">
        <f t="shared" si="14"/>
        <v>alkane nC33</v>
      </c>
      <c r="Q20" s="134">
        <f t="shared" si="15"/>
        <v>-37.235333333333337</v>
      </c>
      <c r="R20" s="135">
        <f t="shared" si="7"/>
        <v>0.37367918280816953</v>
      </c>
      <c r="S20" s="134">
        <f t="shared" si="16"/>
        <v>3</v>
      </c>
    </row>
    <row r="21" spans="1:19">
      <c r="A21" s="21" t="s">
        <v>283</v>
      </c>
      <c r="B21" s="22" t="s">
        <v>399</v>
      </c>
      <c r="C21" s="176">
        <v>-35.665999999999997</v>
      </c>
      <c r="D21" s="185">
        <v>8.8475985442379904E-2</v>
      </c>
      <c r="E21" s="155">
        <v>3</v>
      </c>
      <c r="G21" s="95">
        <f t="shared" si="9"/>
        <v>9.9834458761427325E-2</v>
      </c>
      <c r="H21" s="133">
        <f t="shared" si="10"/>
        <v>1</v>
      </c>
      <c r="I21" s="133">
        <f t="shared" si="11"/>
        <v>2</v>
      </c>
      <c r="J21" s="96">
        <f t="shared" si="12"/>
        <v>0.19966891752285465</v>
      </c>
      <c r="O21" s="134" t="str">
        <f t="shared" si="13"/>
        <v>02 B</v>
      </c>
      <c r="P21" s="134" t="str">
        <f t="shared" si="14"/>
        <v>alkane iC31</v>
      </c>
      <c r="Q21" s="134">
        <f t="shared" si="15"/>
        <v>-35.665999999999997</v>
      </c>
      <c r="R21" s="135">
        <f t="shared" si="7"/>
        <v>0.37367918280816953</v>
      </c>
      <c r="S21" s="134">
        <f t="shared" si="16"/>
        <v>3</v>
      </c>
    </row>
    <row r="22" spans="1:19">
      <c r="A22" s="21" t="s">
        <v>283</v>
      </c>
      <c r="B22" s="22" t="s">
        <v>400</v>
      </c>
      <c r="C22" s="176">
        <v>-36.200333333333333</v>
      </c>
      <c r="D22" s="185">
        <v>0.73356685675767286</v>
      </c>
      <c r="E22" s="155">
        <v>3</v>
      </c>
      <c r="G22" s="95">
        <f t="shared" si="9"/>
        <v>0.82774155883709599</v>
      </c>
      <c r="H22" s="133">
        <f t="shared" si="10"/>
        <v>1</v>
      </c>
      <c r="I22" s="133">
        <f t="shared" si="11"/>
        <v>2</v>
      </c>
      <c r="J22" s="96">
        <f t="shared" si="12"/>
        <v>1.655483117674192</v>
      </c>
      <c r="O22" s="134" t="str">
        <f t="shared" si="13"/>
        <v>02 B</v>
      </c>
      <c r="P22" s="134" t="str">
        <f t="shared" si="14"/>
        <v>alkane iC33</v>
      </c>
      <c r="Q22" s="134">
        <f t="shared" si="15"/>
        <v>-36.200333333333333</v>
      </c>
      <c r="R22" s="135">
        <f t="shared" si="7"/>
        <v>0.37367918280816953</v>
      </c>
      <c r="S22" s="134">
        <f t="shared" si="16"/>
        <v>3</v>
      </c>
    </row>
    <row r="23" spans="1:19">
      <c r="A23" s="152" t="s">
        <v>283</v>
      </c>
      <c r="B23" s="22" t="s">
        <v>215</v>
      </c>
      <c r="C23" s="156">
        <v>-37.393666666666668</v>
      </c>
      <c r="D23" s="186">
        <v>1.4742229591663207E-2</v>
      </c>
      <c r="E23" s="102">
        <v>3</v>
      </c>
      <c r="G23" s="95">
        <f t="shared" si="9"/>
        <v>1.6634824747771747E-2</v>
      </c>
      <c r="H23" s="133">
        <f t="shared" si="10"/>
        <v>1</v>
      </c>
      <c r="I23" s="133">
        <f t="shared" si="11"/>
        <v>2</v>
      </c>
      <c r="J23" s="96">
        <f t="shared" si="12"/>
        <v>3.3269649495543493E-2</v>
      </c>
      <c r="O23" s="134" t="str">
        <f t="shared" si="13"/>
        <v>02 B</v>
      </c>
      <c r="P23" s="134" t="str">
        <f t="shared" si="14"/>
        <v>alkane nC31</v>
      </c>
      <c r="Q23" s="134">
        <f t="shared" si="15"/>
        <v>-37.393666666666668</v>
      </c>
      <c r="R23" s="135">
        <f t="shared" si="7"/>
        <v>0.37367918280816953</v>
      </c>
      <c r="S23" s="134">
        <f t="shared" si="16"/>
        <v>3</v>
      </c>
    </row>
    <row r="24" spans="1:19">
      <c r="A24" s="152" t="s">
        <v>283</v>
      </c>
      <c r="B24" s="22" t="s">
        <v>216</v>
      </c>
      <c r="C24" s="156">
        <v>-37.088999999999999</v>
      </c>
      <c r="D24" s="186">
        <v>0.23306436879111037</v>
      </c>
      <c r="E24" s="102">
        <v>3</v>
      </c>
      <c r="G24" s="95">
        <f t="shared" si="9"/>
        <v>0.26298497833615447</v>
      </c>
      <c r="H24" s="133">
        <f t="shared" si="10"/>
        <v>1</v>
      </c>
      <c r="I24" s="133">
        <f t="shared" si="11"/>
        <v>2</v>
      </c>
      <c r="J24" s="96">
        <f t="shared" si="12"/>
        <v>0.52596995667230895</v>
      </c>
      <c r="O24" s="134" t="str">
        <f t="shared" si="13"/>
        <v>02 B</v>
      </c>
      <c r="P24" s="134" t="str">
        <f t="shared" si="14"/>
        <v>alkane nC33</v>
      </c>
      <c r="Q24" s="134">
        <f t="shared" si="15"/>
        <v>-37.088999999999999</v>
      </c>
      <c r="R24" s="135">
        <f t="shared" si="7"/>
        <v>0.37367918280816953</v>
      </c>
      <c r="S24" s="134">
        <f t="shared" si="16"/>
        <v>3</v>
      </c>
    </row>
    <row r="25" spans="1:19">
      <c r="A25" s="21" t="s">
        <v>218</v>
      </c>
      <c r="B25" s="22" t="s">
        <v>399</v>
      </c>
      <c r="C25" s="188">
        <v>-33.077800000000003</v>
      </c>
      <c r="D25" s="189">
        <v>0.21843122487409941</v>
      </c>
      <c r="E25" s="192">
        <v>5</v>
      </c>
      <c r="G25" s="95">
        <f t="shared" si="9"/>
        <v>0.23237720256573696</v>
      </c>
      <c r="H25" s="133">
        <f t="shared" si="10"/>
        <v>1</v>
      </c>
      <c r="I25" s="133">
        <f t="shared" si="11"/>
        <v>4</v>
      </c>
      <c r="J25" s="96">
        <f t="shared" si="12"/>
        <v>0.92950881026294785</v>
      </c>
      <c r="O25" s="134" t="str">
        <f t="shared" si="13"/>
        <v>02 C</v>
      </c>
      <c r="P25" s="134" t="str">
        <f t="shared" si="14"/>
        <v>alkane iC31</v>
      </c>
      <c r="Q25" s="134">
        <f t="shared" si="15"/>
        <v>-33.077800000000003</v>
      </c>
      <c r="R25" s="135">
        <f t="shared" si="7"/>
        <v>0.37367918280816953</v>
      </c>
      <c r="S25" s="134">
        <f t="shared" si="16"/>
        <v>5</v>
      </c>
    </row>
    <row r="26" spans="1:19">
      <c r="A26" s="21" t="s">
        <v>218</v>
      </c>
      <c r="B26" s="22" t="s">
        <v>400</v>
      </c>
      <c r="C26" s="188">
        <v>-33.265999999999998</v>
      </c>
      <c r="D26" s="189">
        <v>0.51626834107855302</v>
      </c>
      <c r="E26" s="192">
        <v>3</v>
      </c>
      <c r="G26" s="95">
        <f t="shared" si="9"/>
        <v>0.58254644070399964</v>
      </c>
      <c r="H26" s="133">
        <f t="shared" si="10"/>
        <v>1</v>
      </c>
      <c r="I26" s="133">
        <f t="shared" si="11"/>
        <v>2</v>
      </c>
      <c r="J26" s="96">
        <f t="shared" si="12"/>
        <v>1.1650928814079993</v>
      </c>
      <c r="O26" s="134" t="str">
        <f t="shared" si="13"/>
        <v>02 C</v>
      </c>
      <c r="P26" s="134" t="str">
        <f t="shared" si="14"/>
        <v>alkane iC33</v>
      </c>
      <c r="Q26" s="134">
        <f t="shared" si="15"/>
        <v>-33.265999999999998</v>
      </c>
      <c r="R26" s="135">
        <f t="shared" si="7"/>
        <v>0.37367918280816953</v>
      </c>
      <c r="S26" s="134">
        <f t="shared" si="16"/>
        <v>3</v>
      </c>
    </row>
    <row r="27" spans="1:19">
      <c r="A27" s="21" t="s">
        <v>218</v>
      </c>
      <c r="B27" s="22" t="s">
        <v>215</v>
      </c>
      <c r="C27" s="188">
        <v>-34.725333333333332</v>
      </c>
      <c r="D27" s="189">
        <v>0.26823994234018672</v>
      </c>
      <c r="E27" s="192">
        <v>6</v>
      </c>
      <c r="G27" s="95">
        <f t="shared" si="9"/>
        <v>0.28190297263196878</v>
      </c>
      <c r="H27" s="133">
        <f t="shared" si="10"/>
        <v>1</v>
      </c>
      <c r="I27" s="133">
        <f t="shared" si="11"/>
        <v>5</v>
      </c>
      <c r="J27" s="96">
        <f t="shared" si="12"/>
        <v>1.409514863159844</v>
      </c>
      <c r="O27" s="134" t="str">
        <f t="shared" si="13"/>
        <v>02 C</v>
      </c>
      <c r="P27" s="134" t="str">
        <f t="shared" si="14"/>
        <v>alkane nC31</v>
      </c>
      <c r="Q27" s="134">
        <f t="shared" si="15"/>
        <v>-34.725333333333332</v>
      </c>
      <c r="R27" s="135">
        <f t="shared" si="7"/>
        <v>0.37367918280816953</v>
      </c>
      <c r="S27" s="134">
        <f t="shared" si="16"/>
        <v>6</v>
      </c>
    </row>
    <row r="28" spans="1:19">
      <c r="A28" s="21" t="s">
        <v>218</v>
      </c>
      <c r="B28" s="22" t="s">
        <v>216</v>
      </c>
      <c r="C28" s="188">
        <v>-34.19533333333333</v>
      </c>
      <c r="D28" s="189">
        <v>0.33901307742720826</v>
      </c>
      <c r="E28" s="192">
        <v>6</v>
      </c>
      <c r="G28" s="95">
        <f t="shared" si="9"/>
        <v>0.35628099772941252</v>
      </c>
      <c r="H28" s="133">
        <f t="shared" si="10"/>
        <v>1</v>
      </c>
      <c r="I28" s="133">
        <f t="shared" si="11"/>
        <v>5</v>
      </c>
      <c r="J28" s="96">
        <f t="shared" si="12"/>
        <v>1.7814049886470626</v>
      </c>
      <c r="O28" s="134" t="str">
        <f t="shared" si="13"/>
        <v>02 C</v>
      </c>
      <c r="P28" s="134" t="str">
        <f t="shared" si="14"/>
        <v>alkane nC33</v>
      </c>
      <c r="Q28" s="134">
        <f t="shared" si="15"/>
        <v>-34.19533333333333</v>
      </c>
      <c r="R28" s="135">
        <f t="shared" si="7"/>
        <v>0.37367918280816953</v>
      </c>
      <c r="S28" s="134">
        <f t="shared" si="16"/>
        <v>6</v>
      </c>
    </row>
    <row r="29" spans="1:19">
      <c r="A29" s="21" t="s">
        <v>346</v>
      </c>
      <c r="B29" s="22" t="s">
        <v>399</v>
      </c>
      <c r="C29" s="176">
        <v>-33.839333333333336</v>
      </c>
      <c r="D29" s="185">
        <v>0.24839551794131487</v>
      </c>
      <c r="E29" s="155">
        <v>3</v>
      </c>
      <c r="G29" s="95">
        <f t="shared" si="9"/>
        <v>0.28028432764487932</v>
      </c>
      <c r="H29" s="133">
        <f t="shared" si="10"/>
        <v>1</v>
      </c>
      <c r="I29" s="133">
        <f t="shared" si="11"/>
        <v>2</v>
      </c>
      <c r="J29" s="96">
        <f t="shared" si="12"/>
        <v>0.56056865528975863</v>
      </c>
      <c r="O29" s="134" t="str">
        <f t="shared" si="13"/>
        <v>02 D</v>
      </c>
      <c r="P29" s="134" t="str">
        <f t="shared" si="14"/>
        <v>alkane iC31</v>
      </c>
      <c r="Q29" s="134">
        <f t="shared" si="15"/>
        <v>-33.839333333333336</v>
      </c>
      <c r="R29" s="135">
        <f t="shared" si="7"/>
        <v>0.37367918280816953</v>
      </c>
      <c r="S29" s="134">
        <f t="shared" si="16"/>
        <v>3</v>
      </c>
    </row>
    <row r="30" spans="1:19">
      <c r="A30" s="21" t="s">
        <v>346</v>
      </c>
      <c r="B30" s="22" t="s">
        <v>400</v>
      </c>
      <c r="C30" s="176">
        <v>-33.73833333333333</v>
      </c>
      <c r="D30" s="185">
        <v>0.18948438809921231</v>
      </c>
      <c r="E30" s="155">
        <v>3</v>
      </c>
      <c r="G30" s="95">
        <f t="shared" si="9"/>
        <v>0.21381023602099203</v>
      </c>
      <c r="H30" s="133">
        <f t="shared" si="10"/>
        <v>1</v>
      </c>
      <c r="I30" s="133">
        <f t="shared" si="11"/>
        <v>2</v>
      </c>
      <c r="J30" s="96">
        <f t="shared" si="12"/>
        <v>0.42762047204198406</v>
      </c>
      <c r="O30" s="134" t="str">
        <f t="shared" si="13"/>
        <v>02 D</v>
      </c>
      <c r="P30" s="134" t="str">
        <f t="shared" si="14"/>
        <v>alkane iC33</v>
      </c>
      <c r="Q30" s="134">
        <f t="shared" si="15"/>
        <v>-33.73833333333333</v>
      </c>
      <c r="R30" s="135">
        <f t="shared" si="7"/>
        <v>0.37367918280816953</v>
      </c>
      <c r="S30" s="134">
        <f t="shared" si="16"/>
        <v>3</v>
      </c>
    </row>
    <row r="31" spans="1:19">
      <c r="A31" s="21" t="s">
        <v>346</v>
      </c>
      <c r="B31" s="22" t="s">
        <v>215</v>
      </c>
      <c r="C31" s="176">
        <v>-34.663666666666664</v>
      </c>
      <c r="D31" s="185">
        <v>0.14099763591398684</v>
      </c>
      <c r="E31" s="155">
        <v>3</v>
      </c>
      <c r="G31" s="95">
        <f t="shared" si="9"/>
        <v>0.1590987949750608</v>
      </c>
      <c r="H31" s="133">
        <f t="shared" si="10"/>
        <v>1</v>
      </c>
      <c r="I31" s="133">
        <f t="shared" si="11"/>
        <v>2</v>
      </c>
      <c r="J31" s="96">
        <f t="shared" si="12"/>
        <v>0.3181975899501216</v>
      </c>
      <c r="O31" s="134" t="str">
        <f t="shared" si="13"/>
        <v>02 D</v>
      </c>
      <c r="P31" s="134" t="str">
        <f t="shared" si="14"/>
        <v>alkane nC31</v>
      </c>
      <c r="Q31" s="134">
        <f t="shared" si="15"/>
        <v>-34.663666666666664</v>
      </c>
      <c r="R31" s="135">
        <f t="shared" si="7"/>
        <v>0.37367918280816953</v>
      </c>
      <c r="S31" s="134">
        <f t="shared" si="16"/>
        <v>3</v>
      </c>
    </row>
    <row r="32" spans="1:19">
      <c r="A32" s="21" t="s">
        <v>346</v>
      </c>
      <c r="B32" s="22" t="s">
        <v>216</v>
      </c>
      <c r="C32" s="176">
        <v>-34.035333333333334</v>
      </c>
      <c r="D32" s="185">
        <v>0.14976759774174644</v>
      </c>
      <c r="E32" s="155">
        <v>3</v>
      </c>
      <c r="G32" s="95">
        <f t="shared" si="9"/>
        <v>0.16899463719772762</v>
      </c>
      <c r="H32" s="133">
        <f t="shared" si="10"/>
        <v>1</v>
      </c>
      <c r="I32" s="133">
        <f t="shared" si="11"/>
        <v>2</v>
      </c>
      <c r="J32" s="96">
        <f t="shared" si="12"/>
        <v>0.33798927439545523</v>
      </c>
      <c r="O32" s="134" t="str">
        <f t="shared" si="13"/>
        <v>02 D</v>
      </c>
      <c r="P32" s="134" t="str">
        <f t="shared" si="14"/>
        <v>alkane nC33</v>
      </c>
      <c r="Q32" s="134">
        <f t="shared" si="15"/>
        <v>-34.035333333333334</v>
      </c>
      <c r="R32" s="135">
        <f t="shared" si="7"/>
        <v>0.37367918280816953</v>
      </c>
      <c r="S32" s="134">
        <f t="shared" si="16"/>
        <v>3</v>
      </c>
    </row>
    <row r="33" spans="1:19">
      <c r="A33" s="21" t="s">
        <v>284</v>
      </c>
      <c r="B33" s="22" t="s">
        <v>399</v>
      </c>
      <c r="C33" s="176">
        <v>-34.91225</v>
      </c>
      <c r="D33" s="185">
        <v>0.45706044458036443</v>
      </c>
      <c r="E33" s="155">
        <v>4</v>
      </c>
      <c r="G33" s="95">
        <f t="shared" si="9"/>
        <v>0.4960942666609669</v>
      </c>
      <c r="H33" s="133">
        <f t="shared" si="10"/>
        <v>1</v>
      </c>
      <c r="I33" s="133">
        <f t="shared" si="11"/>
        <v>3</v>
      </c>
      <c r="J33" s="96">
        <f t="shared" si="12"/>
        <v>1.4882827999829007</v>
      </c>
      <c r="O33" s="134" t="str">
        <f t="shared" si="13"/>
        <v>03 B</v>
      </c>
      <c r="P33" s="134" t="str">
        <f t="shared" si="14"/>
        <v>alkane iC31</v>
      </c>
      <c r="Q33" s="134">
        <f t="shared" si="15"/>
        <v>-34.91225</v>
      </c>
      <c r="R33" s="135">
        <f t="shared" si="7"/>
        <v>0.37367918280816953</v>
      </c>
      <c r="S33" s="134">
        <f t="shared" si="16"/>
        <v>4</v>
      </c>
    </row>
    <row r="34" spans="1:19">
      <c r="A34" s="21" t="s">
        <v>284</v>
      </c>
      <c r="B34" s="22" t="s">
        <v>400</v>
      </c>
      <c r="C34" s="176">
        <v>-34.671500000000002</v>
      </c>
      <c r="D34" s="185">
        <v>0.57890039442607644</v>
      </c>
      <c r="E34" s="155">
        <v>4</v>
      </c>
      <c r="G34" s="95">
        <f t="shared" si="9"/>
        <v>0.6283395775064774</v>
      </c>
      <c r="H34" s="133">
        <f t="shared" si="10"/>
        <v>1</v>
      </c>
      <c r="I34" s="133">
        <f t="shared" si="11"/>
        <v>3</v>
      </c>
      <c r="J34" s="96">
        <f t="shared" si="12"/>
        <v>1.8850187325194323</v>
      </c>
      <c r="O34" s="134" t="str">
        <f t="shared" si="13"/>
        <v>03 B</v>
      </c>
      <c r="P34" s="134" t="str">
        <f t="shared" si="14"/>
        <v>alkane iC33</v>
      </c>
      <c r="Q34" s="134">
        <f t="shared" si="15"/>
        <v>-34.671500000000002</v>
      </c>
      <c r="R34" s="135">
        <f t="shared" si="7"/>
        <v>0.37367918280816953</v>
      </c>
      <c r="S34" s="134">
        <f t="shared" si="16"/>
        <v>4</v>
      </c>
    </row>
    <row r="35" spans="1:19">
      <c r="A35" s="21" t="s">
        <v>284</v>
      </c>
      <c r="B35" s="22" t="s">
        <v>215</v>
      </c>
      <c r="C35" s="176">
        <v>-36.135249999999999</v>
      </c>
      <c r="D35" s="185">
        <v>0.35800686678703147</v>
      </c>
      <c r="E35" s="155">
        <v>4</v>
      </c>
      <c r="G35" s="95">
        <f t="shared" si="9"/>
        <v>0.38858132692135589</v>
      </c>
      <c r="H35" s="133">
        <f t="shared" si="10"/>
        <v>1</v>
      </c>
      <c r="I35" s="133">
        <f t="shared" si="11"/>
        <v>3</v>
      </c>
      <c r="J35" s="96">
        <f t="shared" si="12"/>
        <v>1.1657439807640677</v>
      </c>
      <c r="O35" s="134" t="str">
        <f t="shared" si="13"/>
        <v>03 B</v>
      </c>
      <c r="P35" s="134" t="str">
        <f t="shared" si="14"/>
        <v>alkane nC31</v>
      </c>
      <c r="Q35" s="134">
        <f t="shared" si="15"/>
        <v>-36.135249999999999</v>
      </c>
      <c r="R35" s="135">
        <f t="shared" si="7"/>
        <v>0.37367918280816953</v>
      </c>
      <c r="S35" s="134">
        <f t="shared" si="16"/>
        <v>4</v>
      </c>
    </row>
    <row r="36" spans="1:19">
      <c r="A36" s="152" t="s">
        <v>284</v>
      </c>
      <c r="B36" s="22" t="s">
        <v>216</v>
      </c>
      <c r="C36" s="156">
        <v>-35.550750000000001</v>
      </c>
      <c r="D36" s="186">
        <v>0.53727483655946362</v>
      </c>
      <c r="E36" s="102">
        <v>4</v>
      </c>
      <c r="G36" s="95">
        <f t="shared" si="9"/>
        <v>0.58315911866552417</v>
      </c>
      <c r="H36" s="133">
        <f t="shared" si="10"/>
        <v>1</v>
      </c>
      <c r="I36" s="133">
        <f t="shared" si="11"/>
        <v>3</v>
      </c>
      <c r="J36" s="96">
        <f t="shared" si="12"/>
        <v>1.7494773559965724</v>
      </c>
      <c r="O36" s="134" t="str">
        <f t="shared" si="13"/>
        <v>03 B</v>
      </c>
      <c r="P36" s="134" t="str">
        <f t="shared" si="14"/>
        <v>alkane nC33</v>
      </c>
      <c r="Q36" s="134">
        <f t="shared" si="15"/>
        <v>-35.550750000000001</v>
      </c>
      <c r="R36" s="135">
        <f t="shared" si="7"/>
        <v>0.37367918280816953</v>
      </c>
      <c r="S36" s="134">
        <f t="shared" si="16"/>
        <v>4</v>
      </c>
    </row>
    <row r="37" spans="1:19">
      <c r="A37" s="21" t="s">
        <v>347</v>
      </c>
      <c r="B37" s="8" t="s">
        <v>399</v>
      </c>
      <c r="C37" s="176">
        <v>-35.551333333333332</v>
      </c>
      <c r="D37" s="185">
        <v>0.31679383411507894</v>
      </c>
      <c r="E37" s="155">
        <v>3</v>
      </c>
      <c r="G37" s="95">
        <f t="shared" si="9"/>
        <v>0.35746356267976676</v>
      </c>
      <c r="H37" s="133">
        <f t="shared" si="10"/>
        <v>1</v>
      </c>
      <c r="I37" s="133">
        <f t="shared" si="11"/>
        <v>2</v>
      </c>
      <c r="J37" s="96">
        <f t="shared" si="12"/>
        <v>0.71492712535953351</v>
      </c>
      <c r="O37" s="134" t="str">
        <f t="shared" si="13"/>
        <v>03 D</v>
      </c>
      <c r="P37" s="134" t="str">
        <f t="shared" si="14"/>
        <v>alkane iC31</v>
      </c>
      <c r="Q37" s="134">
        <f t="shared" si="15"/>
        <v>-35.551333333333332</v>
      </c>
      <c r="R37" s="135">
        <f t="shared" si="7"/>
        <v>0.37367918280816953</v>
      </c>
      <c r="S37" s="134">
        <f t="shared" si="16"/>
        <v>3</v>
      </c>
    </row>
    <row r="38" spans="1:19">
      <c r="A38" s="21" t="s">
        <v>347</v>
      </c>
      <c r="B38" s="8" t="s">
        <v>400</v>
      </c>
      <c r="C38" s="176">
        <v>-35.298999999999999</v>
      </c>
      <c r="D38" s="185">
        <v>1.3076069745913703</v>
      </c>
      <c r="E38" s="155">
        <v>3</v>
      </c>
      <c r="G38" s="95">
        <f t="shared" si="9"/>
        <v>1.4754764688776933</v>
      </c>
      <c r="H38" s="133">
        <f t="shared" si="10"/>
        <v>1</v>
      </c>
      <c r="I38" s="133">
        <f t="shared" si="11"/>
        <v>2</v>
      </c>
      <c r="J38" s="96">
        <f t="shared" si="12"/>
        <v>2.9509529377553867</v>
      </c>
      <c r="O38" s="134" t="str">
        <f t="shared" si="13"/>
        <v>03 D</v>
      </c>
      <c r="P38" s="134" t="str">
        <f t="shared" si="14"/>
        <v>alkane iC33</v>
      </c>
      <c r="Q38" s="134">
        <f t="shared" si="15"/>
        <v>-35.298999999999999</v>
      </c>
      <c r="R38" s="135">
        <f t="shared" si="7"/>
        <v>0.37367918280816953</v>
      </c>
      <c r="S38" s="134">
        <f t="shared" si="16"/>
        <v>3</v>
      </c>
    </row>
    <row r="39" spans="1:19">
      <c r="A39" s="21" t="s">
        <v>347</v>
      </c>
      <c r="B39" s="8" t="s">
        <v>215</v>
      </c>
      <c r="C39" s="176">
        <v>-37.43099999999999</v>
      </c>
      <c r="D39" s="185">
        <v>0.10582532778120737</v>
      </c>
      <c r="E39" s="155">
        <v>3</v>
      </c>
      <c r="G39" s="95">
        <f t="shared" si="9"/>
        <v>0.11941109521936838</v>
      </c>
      <c r="H39" s="133">
        <f t="shared" si="10"/>
        <v>1</v>
      </c>
      <c r="I39" s="133">
        <f t="shared" si="11"/>
        <v>2</v>
      </c>
      <c r="J39" s="96">
        <f t="shared" si="12"/>
        <v>0.23882219043873676</v>
      </c>
      <c r="O39" s="134" t="str">
        <f t="shared" si="13"/>
        <v>03 D</v>
      </c>
      <c r="P39" s="134" t="str">
        <f t="shared" si="14"/>
        <v>alkane nC31</v>
      </c>
      <c r="Q39" s="134">
        <f t="shared" si="15"/>
        <v>-37.43099999999999</v>
      </c>
      <c r="R39" s="135">
        <f t="shared" si="7"/>
        <v>0.37367918280816953</v>
      </c>
      <c r="S39" s="134">
        <f t="shared" si="16"/>
        <v>3</v>
      </c>
    </row>
    <row r="40" spans="1:19">
      <c r="A40" s="21" t="s">
        <v>347</v>
      </c>
      <c r="B40" s="8" t="s">
        <v>216</v>
      </c>
      <c r="C40" s="176">
        <v>-36.514000000000003</v>
      </c>
      <c r="D40" s="185">
        <v>0.20760780332155143</v>
      </c>
      <c r="E40" s="155">
        <v>3</v>
      </c>
      <c r="G40" s="95">
        <f t="shared" si="9"/>
        <v>0.23426032019450119</v>
      </c>
      <c r="H40" s="133">
        <f t="shared" si="10"/>
        <v>1</v>
      </c>
      <c r="I40" s="133">
        <f t="shared" si="11"/>
        <v>2</v>
      </c>
      <c r="J40" s="96">
        <f t="shared" si="12"/>
        <v>0.46852064038900237</v>
      </c>
      <c r="O40" s="134" t="str">
        <f t="shared" si="13"/>
        <v>03 D</v>
      </c>
      <c r="P40" s="134" t="str">
        <f t="shared" si="14"/>
        <v>alkane nC33</v>
      </c>
      <c r="Q40" s="134">
        <f t="shared" si="15"/>
        <v>-36.514000000000003</v>
      </c>
      <c r="R40" s="135">
        <f t="shared" si="7"/>
        <v>0.37367918280816953</v>
      </c>
      <c r="S40" s="134">
        <f t="shared" si="16"/>
        <v>3</v>
      </c>
    </row>
    <row r="41" spans="1:19">
      <c r="A41" s="21" t="s">
        <v>285</v>
      </c>
      <c r="B41" s="8" t="s">
        <v>399</v>
      </c>
      <c r="C41" s="193">
        <v>-33.22</v>
      </c>
      <c r="D41" s="193">
        <v>0.1091237829256317</v>
      </c>
      <c r="E41" s="192">
        <v>3</v>
      </c>
      <c r="G41" s="95">
        <f t="shared" si="9"/>
        <v>0.1231330032879358</v>
      </c>
      <c r="H41" s="133">
        <f t="shared" si="10"/>
        <v>1</v>
      </c>
      <c r="I41" s="133">
        <f t="shared" si="11"/>
        <v>2</v>
      </c>
      <c r="J41" s="96">
        <f t="shared" si="12"/>
        <v>0.24626600657587161</v>
      </c>
      <c r="O41" s="134" t="str">
        <f t="shared" si="13"/>
        <v>04 B</v>
      </c>
      <c r="P41" s="134" t="str">
        <f t="shared" si="14"/>
        <v>alkane iC31</v>
      </c>
      <c r="Q41" s="134">
        <f t="shared" si="15"/>
        <v>-33.22</v>
      </c>
      <c r="R41" s="135">
        <f t="shared" si="7"/>
        <v>0.37367918280816953</v>
      </c>
      <c r="S41" s="134">
        <f t="shared" si="16"/>
        <v>3</v>
      </c>
    </row>
    <row r="42" spans="1:19">
      <c r="A42" s="152" t="s">
        <v>285</v>
      </c>
      <c r="B42" s="8" t="s">
        <v>400</v>
      </c>
      <c r="C42" s="193">
        <v>-33.088666666666661</v>
      </c>
      <c r="D42" s="193">
        <v>0.14745281731229426</v>
      </c>
      <c r="E42" s="194">
        <v>3</v>
      </c>
      <c r="G42" s="95">
        <f t="shared" si="9"/>
        <v>0.16638268718473337</v>
      </c>
      <c r="H42" s="133">
        <f t="shared" si="10"/>
        <v>1</v>
      </c>
      <c r="I42" s="133">
        <f t="shared" si="11"/>
        <v>2</v>
      </c>
      <c r="J42" s="96">
        <f t="shared" si="12"/>
        <v>0.33276537436946674</v>
      </c>
      <c r="O42" s="134" t="str">
        <f t="shared" si="13"/>
        <v>04 B</v>
      </c>
      <c r="P42" s="134" t="str">
        <f t="shared" si="14"/>
        <v>alkane iC33</v>
      </c>
      <c r="Q42" s="134">
        <f t="shared" si="15"/>
        <v>-33.088666666666661</v>
      </c>
      <c r="R42" s="135">
        <f t="shared" si="7"/>
        <v>0.37367918280816953</v>
      </c>
      <c r="S42" s="134">
        <f t="shared" si="16"/>
        <v>3</v>
      </c>
    </row>
    <row r="43" spans="1:19">
      <c r="A43" s="21" t="s">
        <v>285</v>
      </c>
      <c r="B43" s="8" t="s">
        <v>215</v>
      </c>
      <c r="C43" s="193">
        <v>-34.93633333333333</v>
      </c>
      <c r="D43" s="193">
        <v>5.1675268101226191E-2</v>
      </c>
      <c r="E43" s="192">
        <v>3</v>
      </c>
      <c r="G43" s="95">
        <f t="shared" si="9"/>
        <v>5.8309295979498917E-2</v>
      </c>
      <c r="H43" s="133">
        <f t="shared" si="10"/>
        <v>1</v>
      </c>
      <c r="I43" s="133">
        <f t="shared" si="11"/>
        <v>2</v>
      </c>
      <c r="J43" s="96">
        <f t="shared" si="12"/>
        <v>0.11661859195899783</v>
      </c>
      <c r="O43" s="134" t="str">
        <f t="shared" si="13"/>
        <v>04 B</v>
      </c>
      <c r="P43" s="134" t="str">
        <f t="shared" si="14"/>
        <v>alkane nC31</v>
      </c>
      <c r="Q43" s="134">
        <f t="shared" si="15"/>
        <v>-34.93633333333333</v>
      </c>
      <c r="R43" s="135">
        <f t="shared" si="7"/>
        <v>0.37367918280816953</v>
      </c>
      <c r="S43" s="134">
        <f t="shared" si="16"/>
        <v>3</v>
      </c>
    </row>
    <row r="44" spans="1:19">
      <c r="A44" s="152" t="s">
        <v>285</v>
      </c>
      <c r="B44" s="8" t="s">
        <v>216</v>
      </c>
      <c r="C44" s="193">
        <v>-34.552</v>
      </c>
      <c r="D44" s="193">
        <v>3.2908965343805816E-2</v>
      </c>
      <c r="E44" s="194">
        <v>3</v>
      </c>
      <c r="G44" s="95">
        <f t="shared" si="9"/>
        <v>3.7133790904618692E-2</v>
      </c>
      <c r="H44" s="133">
        <f t="shared" si="10"/>
        <v>1</v>
      </c>
      <c r="I44" s="133">
        <f t="shared" si="11"/>
        <v>2</v>
      </c>
      <c r="J44" s="96">
        <f t="shared" si="12"/>
        <v>7.4267581809237385E-2</v>
      </c>
      <c r="O44" s="134" t="str">
        <f t="shared" si="13"/>
        <v>04 B</v>
      </c>
      <c r="P44" s="134" t="str">
        <f t="shared" si="14"/>
        <v>alkane nC33</v>
      </c>
      <c r="Q44" s="134">
        <f t="shared" si="15"/>
        <v>-34.552</v>
      </c>
      <c r="R44" s="135">
        <f t="shared" si="7"/>
        <v>0.37367918280816953</v>
      </c>
      <c r="S44" s="134">
        <f t="shared" si="16"/>
        <v>3</v>
      </c>
    </row>
    <row r="45" spans="1:19">
      <c r="A45" s="21" t="s">
        <v>219</v>
      </c>
      <c r="B45" s="8" t="s">
        <v>399</v>
      </c>
      <c r="C45" s="177">
        <v>-32.176333333333332</v>
      </c>
      <c r="D45" s="177">
        <v>4.8686069191640736E-2</v>
      </c>
      <c r="E45" s="102">
        <v>3</v>
      </c>
      <c r="G45" s="95">
        <f t="shared" si="9"/>
        <v>5.4936346203618064E-2</v>
      </c>
      <c r="H45" s="133">
        <f t="shared" si="10"/>
        <v>1</v>
      </c>
      <c r="I45" s="133">
        <f t="shared" si="11"/>
        <v>2</v>
      </c>
      <c r="J45" s="96">
        <f t="shared" si="12"/>
        <v>0.10987269240723613</v>
      </c>
      <c r="O45" s="134" t="str">
        <f t="shared" si="13"/>
        <v>04 C</v>
      </c>
      <c r="P45" s="134" t="str">
        <f t="shared" si="14"/>
        <v>alkane iC31</v>
      </c>
      <c r="Q45" s="134">
        <f t="shared" si="15"/>
        <v>-32.176333333333332</v>
      </c>
      <c r="R45" s="135">
        <f t="shared" si="7"/>
        <v>0.37367918280816953</v>
      </c>
      <c r="S45" s="134">
        <f t="shared" si="16"/>
        <v>3</v>
      </c>
    </row>
    <row r="46" spans="1:19">
      <c r="A46" s="21" t="s">
        <v>219</v>
      </c>
      <c r="B46" s="8" t="s">
        <v>400</v>
      </c>
      <c r="C46" s="177">
        <v>-31.840999999999998</v>
      </c>
      <c r="D46" s="177">
        <v>0.18559903016988105</v>
      </c>
      <c r="E46" s="102">
        <v>3</v>
      </c>
      <c r="G46" s="95">
        <f t="shared" si="9"/>
        <v>0.20942607907682528</v>
      </c>
      <c r="H46" s="133">
        <f t="shared" si="10"/>
        <v>1</v>
      </c>
      <c r="I46" s="133">
        <f t="shared" si="11"/>
        <v>2</v>
      </c>
      <c r="J46" s="96">
        <f t="shared" si="12"/>
        <v>0.41885215815365057</v>
      </c>
      <c r="O46" s="134" t="str">
        <f t="shared" si="13"/>
        <v>04 C</v>
      </c>
      <c r="P46" s="134" t="str">
        <f t="shared" si="14"/>
        <v>alkane iC33</v>
      </c>
      <c r="Q46" s="134">
        <f t="shared" si="15"/>
        <v>-31.840999999999998</v>
      </c>
      <c r="R46" s="135">
        <f t="shared" si="7"/>
        <v>0.37367918280816953</v>
      </c>
      <c r="S46" s="134">
        <f t="shared" si="16"/>
        <v>3</v>
      </c>
    </row>
    <row r="47" spans="1:19">
      <c r="A47" s="21" t="s">
        <v>219</v>
      </c>
      <c r="B47" s="8" t="s">
        <v>215</v>
      </c>
      <c r="C47" s="176">
        <v>-33.918666666666667</v>
      </c>
      <c r="D47" s="185">
        <v>0.10104124570358945</v>
      </c>
      <c r="E47" s="155">
        <v>3</v>
      </c>
      <c r="G47" s="95">
        <f t="shared" si="9"/>
        <v>0.11401283666930929</v>
      </c>
      <c r="H47" s="133">
        <f t="shared" si="10"/>
        <v>1</v>
      </c>
      <c r="I47" s="133">
        <f t="shared" si="11"/>
        <v>2</v>
      </c>
      <c r="J47" s="96">
        <f t="shared" si="12"/>
        <v>0.22802567333861859</v>
      </c>
      <c r="O47" s="134" t="str">
        <f t="shared" si="13"/>
        <v>04 C</v>
      </c>
      <c r="P47" s="134" t="str">
        <f t="shared" si="14"/>
        <v>alkane nC31</v>
      </c>
      <c r="Q47" s="134">
        <f t="shared" si="15"/>
        <v>-33.918666666666667</v>
      </c>
      <c r="R47" s="135">
        <f t="shared" si="7"/>
        <v>0.37367918280816953</v>
      </c>
      <c r="S47" s="134">
        <f t="shared" si="16"/>
        <v>3</v>
      </c>
    </row>
    <row r="48" spans="1:19">
      <c r="A48" s="21" t="s">
        <v>219</v>
      </c>
      <c r="B48" s="8" t="s">
        <v>216</v>
      </c>
      <c r="C48" s="176">
        <v>-33.56366666666667</v>
      </c>
      <c r="D48" s="185">
        <v>0.10358249530366426</v>
      </c>
      <c r="E48" s="155">
        <v>3</v>
      </c>
      <c r="G48" s="95">
        <f t="shared" si="9"/>
        <v>0.11688032977642351</v>
      </c>
      <c r="H48" s="133">
        <f t="shared" si="10"/>
        <v>1</v>
      </c>
      <c r="I48" s="133">
        <f t="shared" si="11"/>
        <v>2</v>
      </c>
      <c r="J48" s="96">
        <f t="shared" si="12"/>
        <v>0.23376065955284703</v>
      </c>
      <c r="O48" s="134" t="str">
        <f t="shared" si="13"/>
        <v>04 C</v>
      </c>
      <c r="P48" s="134" t="str">
        <f t="shared" si="14"/>
        <v>alkane nC33</v>
      </c>
      <c r="Q48" s="134">
        <f t="shared" si="15"/>
        <v>-33.56366666666667</v>
      </c>
      <c r="R48" s="135">
        <f t="shared" si="7"/>
        <v>0.37367918280816953</v>
      </c>
      <c r="S48" s="134">
        <f t="shared" si="16"/>
        <v>3</v>
      </c>
    </row>
    <row r="49" spans="1:19">
      <c r="A49" s="21" t="s">
        <v>348</v>
      </c>
      <c r="B49" s="8" t="s">
        <v>399</v>
      </c>
      <c r="C49" s="176">
        <v>-34.251999999999995</v>
      </c>
      <c r="D49" s="185">
        <v>0.50397767807711447</v>
      </c>
      <c r="E49" s="155">
        <v>5</v>
      </c>
      <c r="G49" s="95">
        <f t="shared" si="9"/>
        <v>0.53615467776934178</v>
      </c>
      <c r="H49" s="133">
        <f t="shared" si="10"/>
        <v>1</v>
      </c>
      <c r="I49" s="133">
        <f t="shared" si="11"/>
        <v>4</v>
      </c>
      <c r="J49" s="96">
        <f t="shared" si="12"/>
        <v>2.1446187110773671</v>
      </c>
      <c r="O49" s="134" t="str">
        <f t="shared" si="13"/>
        <v>04 D</v>
      </c>
      <c r="P49" s="134" t="str">
        <f t="shared" si="14"/>
        <v>alkane iC31</v>
      </c>
      <c r="Q49" s="134">
        <f t="shared" si="15"/>
        <v>-34.251999999999995</v>
      </c>
      <c r="R49" s="135">
        <f t="shared" si="7"/>
        <v>0.37367918280816953</v>
      </c>
      <c r="S49" s="134">
        <f t="shared" si="16"/>
        <v>5</v>
      </c>
    </row>
    <row r="50" spans="1:19">
      <c r="A50" s="21" t="s">
        <v>348</v>
      </c>
      <c r="B50" s="8" t="s">
        <v>400</v>
      </c>
      <c r="C50" s="176">
        <v>-34.183999999999997</v>
      </c>
      <c r="D50" s="185">
        <v>0.28845970255826098</v>
      </c>
      <c r="E50" s="155">
        <v>3</v>
      </c>
      <c r="G50" s="95">
        <f t="shared" si="9"/>
        <v>0.32549191891330981</v>
      </c>
      <c r="H50" s="133">
        <f t="shared" si="10"/>
        <v>1</v>
      </c>
      <c r="I50" s="133">
        <f t="shared" si="11"/>
        <v>2</v>
      </c>
      <c r="J50" s="96">
        <f t="shared" si="12"/>
        <v>0.65098383782661962</v>
      </c>
      <c r="O50" s="134" t="str">
        <f t="shared" si="13"/>
        <v>04 D</v>
      </c>
      <c r="P50" s="134" t="str">
        <f t="shared" si="14"/>
        <v>alkane iC33</v>
      </c>
      <c r="Q50" s="134">
        <f t="shared" si="15"/>
        <v>-34.183999999999997</v>
      </c>
      <c r="R50" s="135">
        <f t="shared" si="7"/>
        <v>0.37367918280816953</v>
      </c>
      <c r="S50" s="134">
        <f t="shared" si="16"/>
        <v>3</v>
      </c>
    </row>
    <row r="51" spans="1:19">
      <c r="A51" s="21" t="s">
        <v>348</v>
      </c>
      <c r="B51" s="8" t="s">
        <v>215</v>
      </c>
      <c r="C51" s="176">
        <v>-36.638799999999996</v>
      </c>
      <c r="D51" s="185">
        <v>0.29431139971125847</v>
      </c>
      <c r="E51" s="155">
        <v>5</v>
      </c>
      <c r="G51" s="95">
        <f t="shared" si="9"/>
        <v>0.31310202919719199</v>
      </c>
      <c r="H51" s="133">
        <f t="shared" si="10"/>
        <v>1</v>
      </c>
      <c r="I51" s="133">
        <f t="shared" si="11"/>
        <v>4</v>
      </c>
      <c r="J51" s="96">
        <f t="shared" si="12"/>
        <v>1.252408116788768</v>
      </c>
      <c r="O51" s="134" t="str">
        <f t="shared" si="13"/>
        <v>04 D</v>
      </c>
      <c r="P51" s="134" t="str">
        <f t="shared" si="14"/>
        <v>alkane nC31</v>
      </c>
      <c r="Q51" s="134">
        <f t="shared" si="15"/>
        <v>-36.638799999999996</v>
      </c>
      <c r="R51" s="135">
        <f t="shared" si="7"/>
        <v>0.37367918280816953</v>
      </c>
      <c r="S51" s="134">
        <f t="shared" si="16"/>
        <v>5</v>
      </c>
    </row>
    <row r="52" spans="1:19">
      <c r="A52" s="21" t="s">
        <v>348</v>
      </c>
      <c r="B52" s="8" t="s">
        <v>216</v>
      </c>
      <c r="C52" s="176">
        <v>-36.414000000000001</v>
      </c>
      <c r="D52" s="185">
        <v>0.42351682375083871</v>
      </c>
      <c r="E52" s="155">
        <v>5</v>
      </c>
      <c r="G52" s="95">
        <f t="shared" si="9"/>
        <v>0.45055671321474994</v>
      </c>
      <c r="H52" s="133">
        <f t="shared" si="10"/>
        <v>1</v>
      </c>
      <c r="I52" s="133">
        <f t="shared" si="11"/>
        <v>4</v>
      </c>
      <c r="J52" s="96">
        <f t="shared" si="12"/>
        <v>1.8022268528589998</v>
      </c>
      <c r="O52" s="134" t="str">
        <f t="shared" si="13"/>
        <v>04 D</v>
      </c>
      <c r="P52" s="134" t="str">
        <f t="shared" si="14"/>
        <v>alkane nC33</v>
      </c>
      <c r="Q52" s="134">
        <f t="shared" si="15"/>
        <v>-36.414000000000001</v>
      </c>
      <c r="R52" s="135">
        <f t="shared" si="7"/>
        <v>0.37367918280816953</v>
      </c>
      <c r="S52" s="134">
        <f t="shared" si="16"/>
        <v>5</v>
      </c>
    </row>
    <row r="53" spans="1:19">
      <c r="A53" s="21" t="s">
        <v>220</v>
      </c>
      <c r="B53" s="8" t="s">
        <v>399</v>
      </c>
      <c r="C53" s="188">
        <v>-34.355999999999995</v>
      </c>
      <c r="D53" s="189">
        <v>0.48956102786067507</v>
      </c>
      <c r="E53" s="192">
        <v>4</v>
      </c>
      <c r="G53" s="95">
        <f t="shared" si="9"/>
        <v>0.53137046091422924</v>
      </c>
      <c r="H53" s="133">
        <f t="shared" si="10"/>
        <v>1</v>
      </c>
      <c r="I53" s="133">
        <f t="shared" si="11"/>
        <v>3</v>
      </c>
      <c r="J53" s="96">
        <f t="shared" si="12"/>
        <v>1.5941113827426876</v>
      </c>
      <c r="O53" s="134" t="str">
        <f t="shared" si="13"/>
        <v>05 C</v>
      </c>
      <c r="P53" s="134" t="str">
        <f t="shared" si="14"/>
        <v>alkane iC31</v>
      </c>
      <c r="Q53" s="134">
        <f t="shared" si="15"/>
        <v>-34.355999999999995</v>
      </c>
      <c r="R53" s="135">
        <f t="shared" si="7"/>
        <v>0.37367918280816953</v>
      </c>
      <c r="S53" s="134">
        <f t="shared" si="16"/>
        <v>4</v>
      </c>
    </row>
    <row r="54" spans="1:19">
      <c r="A54" s="21" t="s">
        <v>220</v>
      </c>
      <c r="B54" s="8" t="s">
        <v>400</v>
      </c>
      <c r="C54" s="188">
        <v>-33.607749999999996</v>
      </c>
      <c r="D54" s="189">
        <v>1.0750312786147214</v>
      </c>
      <c r="E54" s="192">
        <v>4</v>
      </c>
      <c r="G54" s="95">
        <f t="shared" si="9"/>
        <v>1.1668409728424864</v>
      </c>
      <c r="H54" s="133">
        <f t="shared" si="10"/>
        <v>1</v>
      </c>
      <c r="I54" s="133">
        <f t="shared" si="11"/>
        <v>3</v>
      </c>
      <c r="J54" s="96">
        <f t="shared" si="12"/>
        <v>3.5005229185274596</v>
      </c>
      <c r="O54" s="134" t="str">
        <f t="shared" si="13"/>
        <v>05 C</v>
      </c>
      <c r="P54" s="134" t="str">
        <f t="shared" si="14"/>
        <v>alkane iC33</v>
      </c>
      <c r="Q54" s="134">
        <f t="shared" si="15"/>
        <v>-33.607749999999996</v>
      </c>
      <c r="R54" s="135">
        <f t="shared" si="7"/>
        <v>0.37367918280816953</v>
      </c>
      <c r="S54" s="134">
        <f t="shared" si="16"/>
        <v>4</v>
      </c>
    </row>
    <row r="55" spans="1:19">
      <c r="A55" s="21" t="s">
        <v>220</v>
      </c>
      <c r="B55" s="8" t="s">
        <v>215</v>
      </c>
      <c r="C55" s="188">
        <v>-36.135750000000002</v>
      </c>
      <c r="D55" s="189">
        <v>0.55696042648169153</v>
      </c>
      <c r="E55" s="192">
        <v>4</v>
      </c>
      <c r="G55" s="95">
        <f t="shared" si="9"/>
        <v>0.60452589501218967</v>
      </c>
      <c r="H55" s="133">
        <f t="shared" si="10"/>
        <v>1</v>
      </c>
      <c r="I55" s="133">
        <f t="shared" si="11"/>
        <v>3</v>
      </c>
      <c r="J55" s="96">
        <f t="shared" si="12"/>
        <v>1.813577685036569</v>
      </c>
      <c r="O55" s="134" t="str">
        <f t="shared" si="13"/>
        <v>05 C</v>
      </c>
      <c r="P55" s="134" t="str">
        <f t="shared" si="14"/>
        <v>alkane nC31</v>
      </c>
      <c r="Q55" s="134">
        <f t="shared" si="15"/>
        <v>-36.135750000000002</v>
      </c>
      <c r="R55" s="135">
        <f t="shared" si="7"/>
        <v>0.37367918280816953</v>
      </c>
      <c r="S55" s="134">
        <f t="shared" si="16"/>
        <v>4</v>
      </c>
    </row>
    <row r="56" spans="1:19">
      <c r="A56" s="21" t="s">
        <v>220</v>
      </c>
      <c r="B56" s="8" t="s">
        <v>216</v>
      </c>
      <c r="C56" s="188">
        <v>-35.569499999999998</v>
      </c>
      <c r="D56" s="189">
        <v>0.49334132876403819</v>
      </c>
      <c r="E56" s="192">
        <v>4</v>
      </c>
      <c r="G56" s="95">
        <f t="shared" si="9"/>
        <v>0.53547360662865118</v>
      </c>
      <c r="H56" s="133">
        <f t="shared" si="10"/>
        <v>1</v>
      </c>
      <c r="I56" s="133">
        <f t="shared" si="11"/>
        <v>3</v>
      </c>
      <c r="J56" s="96">
        <f t="shared" si="12"/>
        <v>1.6064208198859535</v>
      </c>
      <c r="O56" s="134" t="str">
        <f t="shared" si="13"/>
        <v>05 C</v>
      </c>
      <c r="P56" s="134" t="str">
        <f t="shared" si="14"/>
        <v>alkane nC33</v>
      </c>
      <c r="Q56" s="134">
        <f t="shared" si="15"/>
        <v>-35.569499999999998</v>
      </c>
      <c r="R56" s="135">
        <f t="shared" si="7"/>
        <v>0.37367918280816953</v>
      </c>
      <c r="S56" s="134">
        <f t="shared" si="16"/>
        <v>4</v>
      </c>
    </row>
    <row r="57" spans="1:19">
      <c r="A57" s="21" t="s">
        <v>286</v>
      </c>
      <c r="B57" s="8" t="s">
        <v>399</v>
      </c>
      <c r="C57" s="176">
        <v>-34.509</v>
      </c>
      <c r="D57" s="185">
        <v>0.42320444232073057</v>
      </c>
      <c r="E57" s="155">
        <v>4</v>
      </c>
      <c r="G57" s="95">
        <f t="shared" si="9"/>
        <v>0.45934689809686902</v>
      </c>
      <c r="H57" s="133">
        <f t="shared" si="10"/>
        <v>1</v>
      </c>
      <c r="I57" s="133">
        <f t="shared" si="11"/>
        <v>3</v>
      </c>
      <c r="J57" s="96">
        <f t="shared" si="12"/>
        <v>1.3780406942906072</v>
      </c>
      <c r="O57" s="134" t="str">
        <f t="shared" si="13"/>
        <v>06 B</v>
      </c>
      <c r="P57" s="134" t="str">
        <f t="shared" si="14"/>
        <v>alkane iC31</v>
      </c>
      <c r="Q57" s="134">
        <f t="shared" si="15"/>
        <v>-34.509</v>
      </c>
      <c r="R57" s="135">
        <f t="shared" si="7"/>
        <v>0.37367918280816953</v>
      </c>
      <c r="S57" s="134">
        <f t="shared" si="16"/>
        <v>4</v>
      </c>
    </row>
    <row r="58" spans="1:19">
      <c r="A58" s="21" t="s">
        <v>286</v>
      </c>
      <c r="B58" s="8" t="s">
        <v>400</v>
      </c>
      <c r="C58" s="166">
        <v>-34.589749999999995</v>
      </c>
      <c r="D58" s="187">
        <v>0.83638203989963056</v>
      </c>
      <c r="E58" s="56">
        <v>4</v>
      </c>
      <c r="G58" s="95">
        <f t="shared" si="9"/>
        <v>0.90781064004206369</v>
      </c>
      <c r="H58" s="133">
        <f t="shared" si="10"/>
        <v>1</v>
      </c>
      <c r="I58" s="133">
        <f t="shared" si="11"/>
        <v>3</v>
      </c>
      <c r="J58" s="96">
        <f t="shared" si="12"/>
        <v>2.723431920126191</v>
      </c>
      <c r="O58" s="134" t="str">
        <f t="shared" si="13"/>
        <v>06 B</v>
      </c>
      <c r="P58" s="134" t="str">
        <f t="shared" si="14"/>
        <v>alkane iC33</v>
      </c>
      <c r="Q58" s="134">
        <f t="shared" si="15"/>
        <v>-34.589749999999995</v>
      </c>
      <c r="R58" s="135">
        <f t="shared" si="7"/>
        <v>0.37367918280816953</v>
      </c>
      <c r="S58" s="134">
        <f t="shared" si="16"/>
        <v>4</v>
      </c>
    </row>
    <row r="59" spans="1:19">
      <c r="A59" s="21" t="s">
        <v>286</v>
      </c>
      <c r="B59" s="8" t="s">
        <v>215</v>
      </c>
      <c r="C59" s="176">
        <v>-36.132750000000001</v>
      </c>
      <c r="D59" s="185">
        <v>0.21615947045333714</v>
      </c>
      <c r="E59" s="56">
        <v>4</v>
      </c>
      <c r="G59" s="95">
        <f t="shared" si="9"/>
        <v>0.23461989600702832</v>
      </c>
      <c r="H59" s="133">
        <f t="shared" si="10"/>
        <v>1</v>
      </c>
      <c r="I59" s="133">
        <f t="shared" si="11"/>
        <v>3</v>
      </c>
      <c r="J59" s="96">
        <f t="shared" si="12"/>
        <v>0.70385968802108501</v>
      </c>
      <c r="O59" s="134" t="str">
        <f t="shared" si="13"/>
        <v>06 B</v>
      </c>
      <c r="P59" s="134" t="str">
        <f t="shared" si="14"/>
        <v>alkane nC31</v>
      </c>
      <c r="Q59" s="134">
        <f t="shared" si="15"/>
        <v>-36.132750000000001</v>
      </c>
      <c r="R59" s="135">
        <f t="shared" si="7"/>
        <v>0.37367918280816953</v>
      </c>
      <c r="S59" s="134">
        <f t="shared" si="16"/>
        <v>4</v>
      </c>
    </row>
    <row r="60" spans="1:19">
      <c r="A60" s="21" t="s">
        <v>286</v>
      </c>
      <c r="B60" s="8" t="s">
        <v>216</v>
      </c>
      <c r="C60" s="166">
        <v>-35.382000000000005</v>
      </c>
      <c r="D60" s="187">
        <v>0.50930344589448884</v>
      </c>
      <c r="E60" s="155">
        <v>4</v>
      </c>
      <c r="G60" s="95">
        <f t="shared" si="9"/>
        <v>0.5527989186001514</v>
      </c>
      <c r="H60" s="133">
        <f t="shared" si="10"/>
        <v>1</v>
      </c>
      <c r="I60" s="133">
        <f t="shared" si="11"/>
        <v>3</v>
      </c>
      <c r="J60" s="96">
        <f t="shared" si="12"/>
        <v>1.6583967558004542</v>
      </c>
      <c r="O60" s="134" t="str">
        <f t="shared" si="13"/>
        <v>06 B</v>
      </c>
      <c r="P60" s="134" t="str">
        <f t="shared" si="14"/>
        <v>alkane nC33</v>
      </c>
      <c r="Q60" s="134">
        <f t="shared" si="15"/>
        <v>-35.382000000000005</v>
      </c>
      <c r="R60" s="135">
        <f t="shared" si="7"/>
        <v>0.37367918280816953</v>
      </c>
      <c r="S60" s="134">
        <f t="shared" si="16"/>
        <v>4</v>
      </c>
    </row>
    <row r="61" spans="1:19">
      <c r="A61" s="21" t="s">
        <v>221</v>
      </c>
      <c r="B61" s="8" t="s">
        <v>399</v>
      </c>
      <c r="C61" s="176">
        <v>-34.652999999999999</v>
      </c>
      <c r="D61" s="185">
        <v>0.37585502524244657</v>
      </c>
      <c r="E61" s="155">
        <v>3</v>
      </c>
      <c r="G61" s="95">
        <f t="shared" si="9"/>
        <v>0.42410698033173472</v>
      </c>
      <c r="H61" s="133">
        <f t="shared" si="10"/>
        <v>1</v>
      </c>
      <c r="I61" s="133">
        <f t="shared" si="11"/>
        <v>2</v>
      </c>
      <c r="J61" s="96">
        <f t="shared" si="12"/>
        <v>0.84821396066346944</v>
      </c>
      <c r="O61" s="134" t="str">
        <f t="shared" si="13"/>
        <v>06 C</v>
      </c>
      <c r="P61" s="134" t="str">
        <f t="shared" si="14"/>
        <v>alkane iC31</v>
      </c>
      <c r="Q61" s="134">
        <f t="shared" si="15"/>
        <v>-34.652999999999999</v>
      </c>
      <c r="R61" s="135">
        <f t="shared" si="7"/>
        <v>0.37367918280816953</v>
      </c>
      <c r="S61" s="134">
        <f t="shared" si="16"/>
        <v>3</v>
      </c>
    </row>
    <row r="62" spans="1:19">
      <c r="A62" s="21" t="s">
        <v>221</v>
      </c>
      <c r="B62" s="8" t="s">
        <v>400</v>
      </c>
      <c r="C62" s="176">
        <v>-33.062666666666665</v>
      </c>
      <c r="D62" s="185">
        <v>0.44528679896594159</v>
      </c>
      <c r="E62" s="56">
        <v>3</v>
      </c>
      <c r="G62" s="95">
        <f t="shared" si="9"/>
        <v>0.50245234733581612</v>
      </c>
      <c r="H62" s="133">
        <f t="shared" si="10"/>
        <v>1</v>
      </c>
      <c r="I62" s="133">
        <f t="shared" si="11"/>
        <v>2</v>
      </c>
      <c r="J62" s="96">
        <f t="shared" si="12"/>
        <v>1.0049046946716322</v>
      </c>
      <c r="O62" s="134" t="str">
        <f t="shared" si="13"/>
        <v>06 C</v>
      </c>
      <c r="P62" s="134" t="str">
        <f t="shared" si="14"/>
        <v>alkane iC33</v>
      </c>
      <c r="Q62" s="134">
        <f t="shared" si="15"/>
        <v>-33.062666666666665</v>
      </c>
      <c r="R62" s="135">
        <f t="shared" si="7"/>
        <v>0.37367918280816953</v>
      </c>
      <c r="S62" s="134">
        <f t="shared" si="16"/>
        <v>3</v>
      </c>
    </row>
    <row r="63" spans="1:19">
      <c r="A63" s="21" t="s">
        <v>221</v>
      </c>
      <c r="B63" s="8" t="s">
        <v>215</v>
      </c>
      <c r="C63" s="176">
        <v>-36.251333333333328</v>
      </c>
      <c r="D63" s="185">
        <v>0.15789025724639455</v>
      </c>
      <c r="E63" s="56">
        <v>3</v>
      </c>
      <c r="G63" s="95">
        <f t="shared" si="9"/>
        <v>0.1781600769641829</v>
      </c>
      <c r="H63" s="133">
        <f t="shared" si="10"/>
        <v>1</v>
      </c>
      <c r="I63" s="133">
        <f t="shared" si="11"/>
        <v>2</v>
      </c>
      <c r="J63" s="96">
        <f t="shared" si="12"/>
        <v>0.3563201539283658</v>
      </c>
      <c r="O63" s="134" t="str">
        <f t="shared" si="13"/>
        <v>06 C</v>
      </c>
      <c r="P63" s="134" t="str">
        <f t="shared" si="14"/>
        <v>alkane nC31</v>
      </c>
      <c r="Q63" s="134">
        <f t="shared" si="15"/>
        <v>-36.251333333333328</v>
      </c>
      <c r="R63" s="135">
        <f t="shared" si="7"/>
        <v>0.37367918280816953</v>
      </c>
      <c r="S63" s="134">
        <f t="shared" si="16"/>
        <v>3</v>
      </c>
    </row>
    <row r="64" spans="1:19">
      <c r="A64" s="21" t="s">
        <v>221</v>
      </c>
      <c r="B64" s="8" t="s">
        <v>216</v>
      </c>
      <c r="C64" s="176">
        <v>-35.666666666666664</v>
      </c>
      <c r="D64" s="185">
        <v>0.13301253073802077</v>
      </c>
      <c r="E64" s="56">
        <v>3</v>
      </c>
      <c r="G64" s="95">
        <f t="shared" si="9"/>
        <v>0.15008856864743414</v>
      </c>
      <c r="H64" s="133">
        <f t="shared" si="10"/>
        <v>1</v>
      </c>
      <c r="I64" s="133">
        <f t="shared" si="11"/>
        <v>2</v>
      </c>
      <c r="J64" s="96">
        <f t="shared" si="12"/>
        <v>0.30017713729486828</v>
      </c>
      <c r="O64" s="134" t="str">
        <f t="shared" si="13"/>
        <v>06 C</v>
      </c>
      <c r="P64" s="134" t="str">
        <f t="shared" si="14"/>
        <v>alkane nC33</v>
      </c>
      <c r="Q64" s="134">
        <f t="shared" si="15"/>
        <v>-35.666666666666664</v>
      </c>
      <c r="R64" s="135">
        <f t="shared" si="7"/>
        <v>0.37367918280816953</v>
      </c>
      <c r="S64" s="134">
        <f t="shared" si="16"/>
        <v>3</v>
      </c>
    </row>
    <row r="65" spans="1:19">
      <c r="A65" s="21" t="s">
        <v>349</v>
      </c>
      <c r="B65" s="8" t="s">
        <v>399</v>
      </c>
      <c r="C65" s="176">
        <v>-33.784666666666659</v>
      </c>
      <c r="D65" s="185">
        <v>0.25898712966734894</v>
      </c>
      <c r="E65" s="56">
        <v>3</v>
      </c>
      <c r="G65" s="95">
        <f t="shared" si="9"/>
        <v>0.29223568166250069</v>
      </c>
      <c r="H65" s="133">
        <f t="shared" si="10"/>
        <v>1</v>
      </c>
      <c r="I65" s="133">
        <f t="shared" si="11"/>
        <v>2</v>
      </c>
      <c r="J65" s="96">
        <f t="shared" si="12"/>
        <v>0.58447136332500138</v>
      </c>
      <c r="O65" s="134" t="str">
        <f t="shared" si="13"/>
        <v>06 D</v>
      </c>
      <c r="P65" s="134" t="str">
        <f t="shared" si="14"/>
        <v>alkane iC31</v>
      </c>
      <c r="Q65" s="134">
        <f t="shared" si="15"/>
        <v>-33.784666666666659</v>
      </c>
      <c r="R65" s="135">
        <f t="shared" si="7"/>
        <v>0.37367918280816953</v>
      </c>
      <c r="S65" s="134">
        <f t="shared" si="16"/>
        <v>3</v>
      </c>
    </row>
    <row r="66" spans="1:19">
      <c r="A66" s="21" t="s">
        <v>349</v>
      </c>
      <c r="B66" s="8" t="s">
        <v>400</v>
      </c>
      <c r="C66" s="176">
        <v>-33.586000000000006</v>
      </c>
      <c r="D66" s="185">
        <v>0.40229218237495207</v>
      </c>
      <c r="E66" s="56">
        <v>3</v>
      </c>
      <c r="G66" s="95">
        <f t="shared" si="9"/>
        <v>0.45393811767728443</v>
      </c>
      <c r="H66" s="133">
        <f t="shared" si="10"/>
        <v>1</v>
      </c>
      <c r="I66" s="133">
        <f t="shared" si="11"/>
        <v>2</v>
      </c>
      <c r="J66" s="96">
        <f t="shared" si="12"/>
        <v>0.90787623535456885</v>
      </c>
      <c r="O66" s="134" t="str">
        <f t="shared" si="13"/>
        <v>06 D</v>
      </c>
      <c r="P66" s="134" t="str">
        <f t="shared" si="14"/>
        <v>alkane iC33</v>
      </c>
      <c r="Q66" s="134">
        <f t="shared" si="15"/>
        <v>-33.586000000000006</v>
      </c>
      <c r="R66" s="135">
        <f t="shared" si="7"/>
        <v>0.37367918280816953</v>
      </c>
      <c r="S66" s="134">
        <f t="shared" si="16"/>
        <v>3</v>
      </c>
    </row>
    <row r="67" spans="1:19">
      <c r="A67" s="21" t="s">
        <v>349</v>
      </c>
      <c r="B67" s="8" t="s">
        <v>215</v>
      </c>
      <c r="C67" s="176">
        <v>-35.460666666666668</v>
      </c>
      <c r="D67" s="185">
        <v>0.12512527056247785</v>
      </c>
      <c r="E67" s="56">
        <v>3</v>
      </c>
      <c r="G67" s="95">
        <f t="shared" si="9"/>
        <v>0.14118874857988942</v>
      </c>
      <c r="H67" s="133">
        <f t="shared" si="10"/>
        <v>1</v>
      </c>
      <c r="I67" s="133">
        <f t="shared" si="11"/>
        <v>2</v>
      </c>
      <c r="J67" s="96">
        <f t="shared" si="12"/>
        <v>0.28237749715977883</v>
      </c>
      <c r="O67" s="134" t="str">
        <f t="shared" si="13"/>
        <v>06 D</v>
      </c>
      <c r="P67" s="134" t="str">
        <f t="shared" si="14"/>
        <v>alkane nC31</v>
      </c>
      <c r="Q67" s="134">
        <f t="shared" si="15"/>
        <v>-35.460666666666668</v>
      </c>
      <c r="R67" s="135">
        <f t="shared" si="7"/>
        <v>0.37367918280816953</v>
      </c>
      <c r="S67" s="134">
        <f t="shared" si="16"/>
        <v>3</v>
      </c>
    </row>
    <row r="68" spans="1:19">
      <c r="A68" s="21" t="s">
        <v>349</v>
      </c>
      <c r="B68" s="8" t="s">
        <v>216</v>
      </c>
      <c r="C68" s="176">
        <v>-34.80533333333333</v>
      </c>
      <c r="D68" s="185">
        <v>7.6061378723589854E-2</v>
      </c>
      <c r="E68" s="56">
        <v>3</v>
      </c>
      <c r="G68" s="95">
        <f t="shared" si="9"/>
        <v>8.5826075172260652E-2</v>
      </c>
      <c r="H68" s="133">
        <f t="shared" si="10"/>
        <v>1</v>
      </c>
      <c r="I68" s="133">
        <f t="shared" si="11"/>
        <v>2</v>
      </c>
      <c r="J68" s="96">
        <f t="shared" si="12"/>
        <v>0.1716521503445213</v>
      </c>
      <c r="O68" s="134" t="str">
        <f t="shared" si="13"/>
        <v>06 D</v>
      </c>
      <c r="P68" s="134" t="str">
        <f t="shared" si="14"/>
        <v>alkane nC33</v>
      </c>
      <c r="Q68" s="134">
        <f t="shared" si="15"/>
        <v>-34.80533333333333</v>
      </c>
      <c r="R68" s="135">
        <f t="shared" si="7"/>
        <v>0.37367918280816953</v>
      </c>
      <c r="S68" s="134">
        <f t="shared" si="16"/>
        <v>3</v>
      </c>
    </row>
    <row r="69" spans="1:19">
      <c r="A69" s="152" t="s">
        <v>287</v>
      </c>
      <c r="B69" s="8" t="s">
        <v>399</v>
      </c>
      <c r="C69" s="156">
        <v>-36.087249999999997</v>
      </c>
      <c r="D69" s="186">
        <v>0.53836442118698768</v>
      </c>
      <c r="E69" s="40">
        <v>4</v>
      </c>
      <c r="G69" s="95">
        <f t="shared" si="9"/>
        <v>0.58434175587065984</v>
      </c>
      <c r="H69" s="133">
        <f t="shared" si="10"/>
        <v>1</v>
      </c>
      <c r="I69" s="133">
        <f t="shared" si="11"/>
        <v>3</v>
      </c>
      <c r="J69" s="96">
        <f t="shared" si="12"/>
        <v>1.7530252676119795</v>
      </c>
      <c r="O69" s="134" t="str">
        <f t="shared" si="13"/>
        <v>07 B</v>
      </c>
      <c r="P69" s="134" t="str">
        <f t="shared" si="14"/>
        <v>alkane iC31</v>
      </c>
      <c r="Q69" s="134">
        <f t="shared" si="15"/>
        <v>-36.087249999999997</v>
      </c>
      <c r="R69" s="135">
        <f t="shared" si="7"/>
        <v>0.37367918280816953</v>
      </c>
      <c r="S69" s="134">
        <f t="shared" si="16"/>
        <v>4</v>
      </c>
    </row>
    <row r="70" spans="1:19">
      <c r="A70" s="152" t="s">
        <v>287</v>
      </c>
      <c r="B70" s="8" t="s">
        <v>400</v>
      </c>
      <c r="C70" s="156">
        <v>-36.832000000000001</v>
      </c>
      <c r="D70" s="186">
        <v>1.161754133483786</v>
      </c>
      <c r="E70" s="40">
        <v>4</v>
      </c>
      <c r="G70" s="95">
        <f t="shared" si="9"/>
        <v>1.2609701227156811</v>
      </c>
      <c r="H70" s="133">
        <f t="shared" si="10"/>
        <v>1</v>
      </c>
      <c r="I70" s="133">
        <f t="shared" si="11"/>
        <v>3</v>
      </c>
      <c r="J70" s="96">
        <f t="shared" si="12"/>
        <v>3.7829103681470433</v>
      </c>
      <c r="O70" s="134" t="str">
        <f t="shared" si="13"/>
        <v>07 B</v>
      </c>
      <c r="P70" s="134" t="str">
        <f t="shared" si="14"/>
        <v>alkane iC33</v>
      </c>
      <c r="Q70" s="134">
        <f t="shared" si="15"/>
        <v>-36.832000000000001</v>
      </c>
      <c r="R70" s="135">
        <f t="shared" si="7"/>
        <v>0.37367918280816953</v>
      </c>
      <c r="S70" s="134">
        <f t="shared" si="16"/>
        <v>4</v>
      </c>
    </row>
    <row r="71" spans="1:19">
      <c r="A71" s="21" t="s">
        <v>287</v>
      </c>
      <c r="B71" s="8" t="s">
        <v>215</v>
      </c>
      <c r="C71" s="166">
        <v>-38.677999999999997</v>
      </c>
      <c r="D71" s="187">
        <v>0.14880188170853303</v>
      </c>
      <c r="E71" s="56">
        <v>4</v>
      </c>
      <c r="G71" s="95">
        <f t="shared" si="9"/>
        <v>0.16150984242738817</v>
      </c>
      <c r="H71" s="133">
        <f t="shared" si="10"/>
        <v>1</v>
      </c>
      <c r="I71" s="133">
        <f t="shared" si="11"/>
        <v>3</v>
      </c>
      <c r="J71" s="96">
        <f t="shared" si="12"/>
        <v>0.48452952728216447</v>
      </c>
      <c r="O71" s="134" t="str">
        <f t="shared" si="13"/>
        <v>07 B</v>
      </c>
      <c r="P71" s="134" t="str">
        <f t="shared" si="14"/>
        <v>alkane nC31</v>
      </c>
      <c r="Q71" s="134">
        <f t="shared" si="15"/>
        <v>-38.677999999999997</v>
      </c>
      <c r="R71" s="135">
        <f t="shared" si="7"/>
        <v>0.37367918280816953</v>
      </c>
      <c r="S71" s="134">
        <f t="shared" si="16"/>
        <v>4</v>
      </c>
    </row>
    <row r="72" spans="1:19">
      <c r="A72" s="21" t="s">
        <v>287</v>
      </c>
      <c r="B72" s="8" t="s">
        <v>216</v>
      </c>
      <c r="C72" s="166">
        <v>-38.357750000000003</v>
      </c>
      <c r="D72" s="187">
        <v>0.57525494348158568</v>
      </c>
      <c r="E72" s="56">
        <v>4</v>
      </c>
      <c r="G72" s="95">
        <f t="shared" si="9"/>
        <v>0.62438279819118114</v>
      </c>
      <c r="H72" s="133">
        <f t="shared" si="10"/>
        <v>1</v>
      </c>
      <c r="I72" s="133">
        <f t="shared" si="11"/>
        <v>3</v>
      </c>
      <c r="J72" s="96">
        <f t="shared" si="12"/>
        <v>1.8731483945735434</v>
      </c>
      <c r="O72" s="134" t="str">
        <f t="shared" si="13"/>
        <v>07 B</v>
      </c>
      <c r="P72" s="134" t="str">
        <f t="shared" si="14"/>
        <v>alkane nC33</v>
      </c>
      <c r="Q72" s="134">
        <f t="shared" si="15"/>
        <v>-38.357750000000003</v>
      </c>
      <c r="R72" s="135">
        <f t="shared" si="7"/>
        <v>0.37367918280816953</v>
      </c>
      <c r="S72" s="134">
        <f t="shared" si="16"/>
        <v>4</v>
      </c>
    </row>
    <row r="73" spans="1:19">
      <c r="A73" s="21" t="s">
        <v>222</v>
      </c>
      <c r="B73" s="8" t="s">
        <v>399</v>
      </c>
      <c r="C73" s="176">
        <v>-34.481000000000002</v>
      </c>
      <c r="D73" s="185">
        <v>0.32811430934965552</v>
      </c>
      <c r="E73" s="56">
        <v>3</v>
      </c>
      <c r="G73" s="95">
        <f t="shared" si="9"/>
        <v>0.37023735109608363</v>
      </c>
      <c r="H73" s="133">
        <f t="shared" si="10"/>
        <v>1</v>
      </c>
      <c r="I73" s="133">
        <f t="shared" si="11"/>
        <v>2</v>
      </c>
      <c r="J73" s="96">
        <f t="shared" si="12"/>
        <v>0.74047470219216727</v>
      </c>
      <c r="O73" s="134" t="str">
        <f t="shared" si="13"/>
        <v>07 C</v>
      </c>
      <c r="P73" s="134" t="str">
        <f t="shared" si="14"/>
        <v>alkane iC31</v>
      </c>
      <c r="Q73" s="134">
        <f t="shared" si="15"/>
        <v>-34.481000000000002</v>
      </c>
      <c r="R73" s="135">
        <f t="shared" si="7"/>
        <v>0.37367918280816953</v>
      </c>
      <c r="S73" s="134">
        <f t="shared" si="16"/>
        <v>3</v>
      </c>
    </row>
    <row r="74" spans="1:19">
      <c r="A74" s="21" t="s">
        <v>222</v>
      </c>
      <c r="B74" s="8" t="s">
        <v>400</v>
      </c>
      <c r="C74" s="166">
        <v>-31.873666666666669</v>
      </c>
      <c r="D74" s="187">
        <v>0.73491314679582154</v>
      </c>
      <c r="E74" s="56">
        <v>3</v>
      </c>
      <c r="G74" s="95">
        <f t="shared" ref="G74:G141" si="17">D74/IF(E74&lt;200,IF(E74&gt;1,SQRT(2/(E74-1))*EXP(_xlfn.GAMMALN.PRECISE(E74/2))/EXP(_xlfn.GAMMALN.PRECISE((E74-1)/2)),1),1)</f>
        <v>0.82926068446901124</v>
      </c>
      <c r="H74" s="133">
        <f t="shared" ref="H74:H141" si="18">IF(E74&gt;1,1,0)</f>
        <v>1</v>
      </c>
      <c r="I74" s="133">
        <f t="shared" ref="I74:I141" si="19">E74-1</f>
        <v>2</v>
      </c>
      <c r="J74" s="96">
        <f t="shared" ref="J74:J141" si="20">G74*I74</f>
        <v>1.6585213689380225</v>
      </c>
      <c r="O74" s="134" t="str">
        <f t="shared" ref="O74:O141" si="21">A74</f>
        <v>07 C</v>
      </c>
      <c r="P74" s="134" t="str">
        <f t="shared" ref="P74:P141" si="22">B74</f>
        <v>alkane iC33</v>
      </c>
      <c r="Q74" s="134">
        <f t="shared" ref="Q74:Q141" si="23">C74</f>
        <v>-31.873666666666669</v>
      </c>
      <c r="R74" s="135">
        <f t="shared" si="7"/>
        <v>0.37367918280816953</v>
      </c>
      <c r="S74" s="134">
        <f t="shared" ref="S74:S141" si="24">E74</f>
        <v>3</v>
      </c>
    </row>
    <row r="75" spans="1:19">
      <c r="A75" s="21" t="s">
        <v>222</v>
      </c>
      <c r="B75" s="8" t="s">
        <v>215</v>
      </c>
      <c r="C75" s="166">
        <v>-35.900666666666666</v>
      </c>
      <c r="D75" s="187">
        <v>0.10350040257570697</v>
      </c>
      <c r="E75" s="56">
        <v>3</v>
      </c>
      <c r="G75" s="95">
        <f t="shared" si="17"/>
        <v>0.11678769805242648</v>
      </c>
      <c r="H75" s="133">
        <f t="shared" si="18"/>
        <v>1</v>
      </c>
      <c r="I75" s="133">
        <f t="shared" si="19"/>
        <v>2</v>
      </c>
      <c r="J75" s="96">
        <f t="shared" si="20"/>
        <v>0.23357539610485295</v>
      </c>
      <c r="O75" s="134" t="str">
        <f t="shared" si="21"/>
        <v>07 C</v>
      </c>
      <c r="P75" s="134" t="str">
        <f t="shared" si="22"/>
        <v>alkane nC31</v>
      </c>
      <c r="Q75" s="134">
        <f t="shared" si="23"/>
        <v>-35.900666666666666</v>
      </c>
      <c r="R75" s="135">
        <f t="shared" si="7"/>
        <v>0.37367918280816953</v>
      </c>
      <c r="S75" s="134">
        <f t="shared" si="24"/>
        <v>3</v>
      </c>
    </row>
    <row r="76" spans="1:19">
      <c r="A76" s="21" t="s">
        <v>222</v>
      </c>
      <c r="B76" s="8" t="s">
        <v>216</v>
      </c>
      <c r="C76" s="166">
        <v>-34.945999999999998</v>
      </c>
      <c r="D76" s="187">
        <v>0.15680880077342643</v>
      </c>
      <c r="E76" s="56">
        <v>3</v>
      </c>
      <c r="G76" s="95">
        <f t="shared" si="17"/>
        <v>0.17693978400996507</v>
      </c>
      <c r="H76" s="133">
        <f t="shared" si="18"/>
        <v>1</v>
      </c>
      <c r="I76" s="133">
        <f t="shared" si="19"/>
        <v>2</v>
      </c>
      <c r="J76" s="96">
        <f t="shared" si="20"/>
        <v>0.35387956801993015</v>
      </c>
      <c r="O76" s="134" t="str">
        <f t="shared" si="21"/>
        <v>07 C</v>
      </c>
      <c r="P76" s="134" t="str">
        <f t="shared" si="22"/>
        <v>alkane nC33</v>
      </c>
      <c r="Q76" s="134">
        <f t="shared" si="23"/>
        <v>-34.945999999999998</v>
      </c>
      <c r="R76" s="135">
        <f t="shared" si="7"/>
        <v>0.37367918280816953</v>
      </c>
      <c r="S76" s="134">
        <f t="shared" si="24"/>
        <v>3</v>
      </c>
    </row>
    <row r="77" spans="1:19">
      <c r="A77" s="21" t="s">
        <v>350</v>
      </c>
      <c r="B77" s="8" t="s">
        <v>399</v>
      </c>
      <c r="C77" s="176">
        <v>-35.876000000000005</v>
      </c>
      <c r="D77" s="185">
        <v>0.11801271117977291</v>
      </c>
      <c r="E77" s="56">
        <v>3</v>
      </c>
      <c r="G77" s="95">
        <f t="shared" si="17"/>
        <v>0.13316308474771543</v>
      </c>
      <c r="H77" s="133">
        <f t="shared" si="18"/>
        <v>1</v>
      </c>
      <c r="I77" s="133">
        <f t="shared" si="19"/>
        <v>2</v>
      </c>
      <c r="J77" s="96">
        <f t="shared" si="20"/>
        <v>0.26632616949543086</v>
      </c>
      <c r="O77" s="134" t="str">
        <f t="shared" si="21"/>
        <v>07 D</v>
      </c>
      <c r="P77" s="134" t="str">
        <f t="shared" si="22"/>
        <v>alkane iC31</v>
      </c>
      <c r="Q77" s="134">
        <f t="shared" si="23"/>
        <v>-35.876000000000005</v>
      </c>
      <c r="R77" s="135">
        <f t="shared" si="7"/>
        <v>0.37367918280816953</v>
      </c>
      <c r="S77" s="134">
        <f t="shared" si="24"/>
        <v>3</v>
      </c>
    </row>
    <row r="78" spans="1:19">
      <c r="A78" s="21" t="s">
        <v>350</v>
      </c>
      <c r="B78" s="8" t="s">
        <v>400</v>
      </c>
      <c r="C78" s="176">
        <v>-35.806000000000004</v>
      </c>
      <c r="D78" s="185">
        <v>0.72949571623142606</v>
      </c>
      <c r="E78" s="56">
        <v>3</v>
      </c>
      <c r="G78" s="95">
        <f t="shared" si="17"/>
        <v>0.82314776868096085</v>
      </c>
      <c r="H78" s="133">
        <f t="shared" si="18"/>
        <v>1</v>
      </c>
      <c r="I78" s="133">
        <f t="shared" si="19"/>
        <v>2</v>
      </c>
      <c r="J78" s="96">
        <f t="shared" si="20"/>
        <v>1.6462955373619217</v>
      </c>
      <c r="O78" s="134" t="str">
        <f t="shared" si="21"/>
        <v>07 D</v>
      </c>
      <c r="P78" s="134" t="str">
        <f t="shared" si="22"/>
        <v>alkane iC33</v>
      </c>
      <c r="Q78" s="134">
        <f t="shared" si="23"/>
        <v>-35.806000000000004</v>
      </c>
      <c r="R78" s="135">
        <f t="shared" si="7"/>
        <v>0.37367918280816953</v>
      </c>
      <c r="S78" s="134">
        <f t="shared" si="24"/>
        <v>3</v>
      </c>
    </row>
    <row r="79" spans="1:19">
      <c r="A79" s="21" t="s">
        <v>350</v>
      </c>
      <c r="B79" s="8" t="s">
        <v>215</v>
      </c>
      <c r="C79" s="176">
        <v>-38.606999999999999</v>
      </c>
      <c r="D79" s="185">
        <v>0.22414058088619138</v>
      </c>
      <c r="E79" s="56">
        <v>3</v>
      </c>
      <c r="G79" s="95">
        <f t="shared" si="17"/>
        <v>0.25291556197266496</v>
      </c>
      <c r="H79" s="133">
        <f t="shared" si="18"/>
        <v>1</v>
      </c>
      <c r="I79" s="133">
        <f t="shared" si="19"/>
        <v>2</v>
      </c>
      <c r="J79" s="96">
        <f t="shared" si="20"/>
        <v>0.50583112394532992</v>
      </c>
      <c r="O79" s="134" t="str">
        <f t="shared" si="21"/>
        <v>07 D</v>
      </c>
      <c r="P79" s="134" t="str">
        <f t="shared" si="22"/>
        <v>alkane nC31</v>
      </c>
      <c r="Q79" s="134">
        <f t="shared" si="23"/>
        <v>-38.606999999999999</v>
      </c>
      <c r="R79" s="135">
        <f t="shared" si="7"/>
        <v>0.37367918280816953</v>
      </c>
      <c r="S79" s="134">
        <f t="shared" si="24"/>
        <v>3</v>
      </c>
    </row>
    <row r="80" spans="1:19">
      <c r="A80" s="21" t="s">
        <v>350</v>
      </c>
      <c r="B80" s="8" t="s">
        <v>216</v>
      </c>
      <c r="C80" s="176">
        <v>-37.881</v>
      </c>
      <c r="D80" s="185">
        <v>0.17189240820932097</v>
      </c>
      <c r="E80" s="56">
        <v>3</v>
      </c>
      <c r="G80" s="95">
        <f t="shared" si="17"/>
        <v>0.19395981240527543</v>
      </c>
      <c r="H80" s="133">
        <f t="shared" si="18"/>
        <v>1</v>
      </c>
      <c r="I80" s="133">
        <f t="shared" si="19"/>
        <v>2</v>
      </c>
      <c r="J80" s="96">
        <f t="shared" si="20"/>
        <v>0.38791962481055087</v>
      </c>
      <c r="O80" s="134" t="str">
        <f t="shared" si="21"/>
        <v>07 D</v>
      </c>
      <c r="P80" s="134" t="str">
        <f t="shared" si="22"/>
        <v>alkane nC33</v>
      </c>
      <c r="Q80" s="134">
        <f t="shared" si="23"/>
        <v>-37.881</v>
      </c>
      <c r="R80" s="135">
        <f t="shared" si="7"/>
        <v>0.37367918280816953</v>
      </c>
      <c r="S80" s="134">
        <f t="shared" si="24"/>
        <v>3</v>
      </c>
    </row>
    <row r="81" spans="1:19">
      <c r="A81" s="152" t="s">
        <v>288</v>
      </c>
      <c r="B81" s="3" t="s">
        <v>399</v>
      </c>
      <c r="C81" s="156">
        <v>-36.957999999999998</v>
      </c>
      <c r="D81" s="186">
        <v>8.3372657388377944E-2</v>
      </c>
      <c r="E81" s="40">
        <v>3</v>
      </c>
      <c r="G81" s="95">
        <f t="shared" si="17"/>
        <v>9.4075969702437437E-2</v>
      </c>
      <c r="H81" s="133">
        <f t="shared" si="18"/>
        <v>1</v>
      </c>
      <c r="I81" s="133">
        <f t="shared" si="19"/>
        <v>2</v>
      </c>
      <c r="J81" s="96">
        <f t="shared" si="20"/>
        <v>0.18815193940487487</v>
      </c>
      <c r="O81" s="134" t="str">
        <f t="shared" si="21"/>
        <v>08 B</v>
      </c>
      <c r="P81" s="134" t="str">
        <f t="shared" si="22"/>
        <v>alkane iC31</v>
      </c>
      <c r="Q81" s="134">
        <f t="shared" si="23"/>
        <v>-36.957999999999998</v>
      </c>
      <c r="R81" s="135">
        <f t="shared" si="7"/>
        <v>0.37367918280816953</v>
      </c>
      <c r="S81" s="134">
        <f t="shared" si="24"/>
        <v>3</v>
      </c>
    </row>
    <row r="82" spans="1:19">
      <c r="A82" s="21" t="s">
        <v>288</v>
      </c>
      <c r="B82" s="3" t="s">
        <v>400</v>
      </c>
      <c r="C82" s="166">
        <v>-37.120333333333328</v>
      </c>
      <c r="D82" s="187">
        <v>0.27803297166583435</v>
      </c>
      <c r="E82" s="56">
        <v>3</v>
      </c>
      <c r="G82" s="95">
        <f t="shared" si="17"/>
        <v>0.31372661299338439</v>
      </c>
      <c r="H82" s="133">
        <f t="shared" si="18"/>
        <v>1</v>
      </c>
      <c r="I82" s="133">
        <f t="shared" si="19"/>
        <v>2</v>
      </c>
      <c r="J82" s="96">
        <f t="shared" si="20"/>
        <v>0.62745322598676878</v>
      </c>
      <c r="O82" s="134" t="str">
        <f t="shared" si="21"/>
        <v>08 B</v>
      </c>
      <c r="P82" s="134" t="str">
        <f t="shared" si="22"/>
        <v>alkane iC33</v>
      </c>
      <c r="Q82" s="134">
        <f t="shared" si="23"/>
        <v>-37.120333333333328</v>
      </c>
      <c r="R82" s="135">
        <f t="shared" si="7"/>
        <v>0.37367918280816953</v>
      </c>
      <c r="S82" s="134">
        <f t="shared" si="24"/>
        <v>3</v>
      </c>
    </row>
    <row r="83" spans="1:19">
      <c r="A83" s="21" t="s">
        <v>288</v>
      </c>
      <c r="B83" s="3" t="s">
        <v>215</v>
      </c>
      <c r="C83" s="166">
        <v>-39.134999999999998</v>
      </c>
      <c r="D83" s="187">
        <v>8.9286057142200392E-2</v>
      </c>
      <c r="E83" s="56">
        <v>3</v>
      </c>
      <c r="G83" s="95">
        <f t="shared" si="17"/>
        <v>0.10074852679135841</v>
      </c>
      <c r="H83" s="133">
        <f t="shared" si="18"/>
        <v>1</v>
      </c>
      <c r="I83" s="133">
        <f t="shared" si="19"/>
        <v>2</v>
      </c>
      <c r="J83" s="96">
        <f t="shared" si="20"/>
        <v>0.20149705358271683</v>
      </c>
      <c r="O83" s="134" t="str">
        <f t="shared" si="21"/>
        <v>08 B</v>
      </c>
      <c r="P83" s="134" t="str">
        <f t="shared" si="22"/>
        <v>alkane nC31</v>
      </c>
      <c r="Q83" s="134">
        <f t="shared" si="23"/>
        <v>-39.134999999999998</v>
      </c>
      <c r="R83" s="135">
        <f t="shared" si="7"/>
        <v>0.37367918280816953</v>
      </c>
      <c r="S83" s="134">
        <f t="shared" si="24"/>
        <v>3</v>
      </c>
    </row>
    <row r="84" spans="1:19">
      <c r="A84" s="152" t="s">
        <v>288</v>
      </c>
      <c r="B84" s="3" t="s">
        <v>216</v>
      </c>
      <c r="C84" s="156">
        <v>-38.662666666666667</v>
      </c>
      <c r="D84" s="186">
        <v>0.27910989472488057</v>
      </c>
      <c r="E84" s="40">
        <v>3</v>
      </c>
      <c r="G84" s="95">
        <f t="shared" si="17"/>
        <v>0.31494179053777693</v>
      </c>
      <c r="H84" s="133">
        <f t="shared" si="18"/>
        <v>1</v>
      </c>
      <c r="I84" s="133">
        <f t="shared" si="19"/>
        <v>2</v>
      </c>
      <c r="J84" s="96">
        <f t="shared" si="20"/>
        <v>0.62988358107555387</v>
      </c>
      <c r="O84" s="134" t="str">
        <f t="shared" si="21"/>
        <v>08 B</v>
      </c>
      <c r="P84" s="134" t="str">
        <f t="shared" si="22"/>
        <v>alkane nC33</v>
      </c>
      <c r="Q84" s="134">
        <f t="shared" si="23"/>
        <v>-38.662666666666667</v>
      </c>
      <c r="R84" s="135">
        <f t="shared" si="7"/>
        <v>0.37367918280816953</v>
      </c>
      <c r="S84" s="134">
        <f t="shared" si="24"/>
        <v>3</v>
      </c>
    </row>
    <row r="85" spans="1:19">
      <c r="A85" s="21" t="s">
        <v>223</v>
      </c>
      <c r="B85" s="3" t="s">
        <v>399</v>
      </c>
      <c r="C85" s="195">
        <v>-31.227499999999999</v>
      </c>
      <c r="D85" s="196">
        <v>0.30646859545473742</v>
      </c>
      <c r="E85" s="190">
        <v>4</v>
      </c>
      <c r="G85" s="95">
        <f t="shared" si="17"/>
        <v>0.33264159023063733</v>
      </c>
      <c r="H85" s="133">
        <f t="shared" si="18"/>
        <v>1</v>
      </c>
      <c r="I85" s="133">
        <f t="shared" si="19"/>
        <v>3</v>
      </c>
      <c r="J85" s="96">
        <f t="shared" si="20"/>
        <v>0.99792477069191199</v>
      </c>
      <c r="O85" s="134" t="str">
        <f t="shared" si="21"/>
        <v>08 C</v>
      </c>
      <c r="P85" s="134" t="str">
        <f t="shared" si="22"/>
        <v>alkane iC31</v>
      </c>
      <c r="Q85" s="134">
        <f t="shared" si="23"/>
        <v>-31.227499999999999</v>
      </c>
      <c r="R85" s="135">
        <f t="shared" si="7"/>
        <v>0.37367918280816953</v>
      </c>
      <c r="S85" s="134">
        <f t="shared" si="24"/>
        <v>4</v>
      </c>
    </row>
    <row r="86" spans="1:19">
      <c r="A86" s="21" t="s">
        <v>223</v>
      </c>
      <c r="B86" s="3" t="s">
        <v>400</v>
      </c>
      <c r="C86" s="195">
        <v>-31.5685</v>
      </c>
      <c r="D86" s="196">
        <v>0.1906873531901544</v>
      </c>
      <c r="E86" s="190">
        <v>4</v>
      </c>
      <c r="G86" s="95">
        <f t="shared" si="17"/>
        <v>0.20697241199518682</v>
      </c>
      <c r="H86" s="133">
        <f t="shared" si="18"/>
        <v>1</v>
      </c>
      <c r="I86" s="133">
        <f t="shared" si="19"/>
        <v>3</v>
      </c>
      <c r="J86" s="96">
        <f t="shared" si="20"/>
        <v>0.62091723598556048</v>
      </c>
      <c r="O86" s="134" t="str">
        <f t="shared" si="21"/>
        <v>08 C</v>
      </c>
      <c r="P86" s="134" t="str">
        <f t="shared" si="22"/>
        <v>alkane iC33</v>
      </c>
      <c r="Q86" s="134">
        <f t="shared" si="23"/>
        <v>-31.5685</v>
      </c>
      <c r="R86" s="135">
        <f t="shared" si="7"/>
        <v>0.37367918280816953</v>
      </c>
      <c r="S86" s="134">
        <f t="shared" si="24"/>
        <v>4</v>
      </c>
    </row>
    <row r="87" spans="1:19">
      <c r="A87" s="21" t="s">
        <v>223</v>
      </c>
      <c r="B87" s="3" t="s">
        <v>215</v>
      </c>
      <c r="C87" s="195">
        <v>-32.189500000000002</v>
      </c>
      <c r="D87" s="196">
        <v>0.29942222139758823</v>
      </c>
      <c r="E87" s="190">
        <v>4</v>
      </c>
      <c r="G87" s="95">
        <f t="shared" si="17"/>
        <v>0.32499344256887736</v>
      </c>
      <c r="H87" s="133">
        <f t="shared" si="18"/>
        <v>1</v>
      </c>
      <c r="I87" s="133">
        <f t="shared" si="19"/>
        <v>3</v>
      </c>
      <c r="J87" s="96">
        <f t="shared" si="20"/>
        <v>0.97498032770663201</v>
      </c>
      <c r="O87" s="134" t="str">
        <f t="shared" si="21"/>
        <v>08 C</v>
      </c>
      <c r="P87" s="134" t="str">
        <f t="shared" si="22"/>
        <v>alkane nC31</v>
      </c>
      <c r="Q87" s="134">
        <f t="shared" si="23"/>
        <v>-32.189500000000002</v>
      </c>
      <c r="R87" s="135">
        <f t="shared" si="7"/>
        <v>0.37367918280816953</v>
      </c>
      <c r="S87" s="134">
        <f t="shared" si="24"/>
        <v>4</v>
      </c>
    </row>
    <row r="88" spans="1:19">
      <c r="A88" s="21" t="s">
        <v>223</v>
      </c>
      <c r="B88" s="3" t="s">
        <v>216</v>
      </c>
      <c r="C88" s="195">
        <v>-31.888750000000002</v>
      </c>
      <c r="D88" s="196">
        <v>0.29414324741526859</v>
      </c>
      <c r="E88" s="190">
        <v>4</v>
      </c>
      <c r="G88" s="95">
        <f t="shared" si="17"/>
        <v>0.31926363427429694</v>
      </c>
      <c r="H88" s="133">
        <f t="shared" si="18"/>
        <v>1</v>
      </c>
      <c r="I88" s="133">
        <f t="shared" si="19"/>
        <v>3</v>
      </c>
      <c r="J88" s="96">
        <f t="shared" si="20"/>
        <v>0.95779090282289081</v>
      </c>
      <c r="O88" s="134" t="str">
        <f t="shared" si="21"/>
        <v>08 C</v>
      </c>
      <c r="P88" s="134" t="str">
        <f t="shared" si="22"/>
        <v>alkane nC33</v>
      </c>
      <c r="Q88" s="134">
        <f t="shared" si="23"/>
        <v>-31.888750000000002</v>
      </c>
      <c r="R88" s="135">
        <f t="shared" si="7"/>
        <v>0.37367918280816953</v>
      </c>
      <c r="S88" s="134">
        <f t="shared" si="24"/>
        <v>4</v>
      </c>
    </row>
    <row r="89" spans="1:19">
      <c r="A89" s="21" t="s">
        <v>289</v>
      </c>
      <c r="B89" s="3" t="s">
        <v>399</v>
      </c>
      <c r="C89" s="166">
        <v>-33.139333333333333</v>
      </c>
      <c r="D89" s="187">
        <v>0.44605081922728357</v>
      </c>
      <c r="E89" s="56">
        <v>3</v>
      </c>
      <c r="G89" s="95">
        <f t="shared" si="17"/>
        <v>0.50331445188195323</v>
      </c>
      <c r="H89" s="133">
        <f t="shared" si="18"/>
        <v>1</v>
      </c>
      <c r="I89" s="133">
        <f t="shared" si="19"/>
        <v>2</v>
      </c>
      <c r="J89" s="96">
        <f t="shared" si="20"/>
        <v>1.0066289037639065</v>
      </c>
      <c r="O89" s="134" t="str">
        <f t="shared" si="21"/>
        <v>09 B</v>
      </c>
      <c r="P89" s="134" t="str">
        <f t="shared" si="22"/>
        <v>alkane iC31</v>
      </c>
      <c r="Q89" s="134">
        <f t="shared" si="23"/>
        <v>-33.139333333333333</v>
      </c>
      <c r="R89" s="135">
        <f t="shared" si="7"/>
        <v>0.37367918280816953</v>
      </c>
      <c r="S89" s="134">
        <f t="shared" si="24"/>
        <v>3</v>
      </c>
    </row>
    <row r="90" spans="1:19">
      <c r="A90" s="21" t="s">
        <v>289</v>
      </c>
      <c r="B90" s="3" t="s">
        <v>400</v>
      </c>
      <c r="C90" s="166">
        <v>-32.967333333333329</v>
      </c>
      <c r="D90" s="187">
        <v>0.49183364396240115</v>
      </c>
      <c r="E90" s="56">
        <v>3</v>
      </c>
      <c r="G90" s="95">
        <f t="shared" si="17"/>
        <v>0.55497483752384502</v>
      </c>
      <c r="H90" s="133">
        <f t="shared" si="18"/>
        <v>1</v>
      </c>
      <c r="I90" s="133">
        <f t="shared" si="19"/>
        <v>2</v>
      </c>
      <c r="J90" s="96">
        <f t="shared" si="20"/>
        <v>1.10994967504769</v>
      </c>
      <c r="O90" s="134" t="str">
        <f t="shared" si="21"/>
        <v>09 B</v>
      </c>
      <c r="P90" s="134" t="str">
        <f t="shared" si="22"/>
        <v>alkane iC33</v>
      </c>
      <c r="Q90" s="134">
        <f t="shared" si="23"/>
        <v>-32.967333333333329</v>
      </c>
      <c r="R90" s="135">
        <f t="shared" si="7"/>
        <v>0.37367918280816953</v>
      </c>
      <c r="S90" s="134">
        <f t="shared" si="24"/>
        <v>3</v>
      </c>
    </row>
    <row r="91" spans="1:19">
      <c r="A91" s="21" t="s">
        <v>289</v>
      </c>
      <c r="B91" s="3" t="s">
        <v>215</v>
      </c>
      <c r="C91" s="156">
        <v>-35.06066666666667</v>
      </c>
      <c r="D91" s="186">
        <v>0.5586379268661732</v>
      </c>
      <c r="E91" s="40">
        <v>3</v>
      </c>
      <c r="G91" s="95">
        <f t="shared" si="17"/>
        <v>0.63035539862521639</v>
      </c>
      <c r="H91" s="133">
        <f t="shared" si="18"/>
        <v>1</v>
      </c>
      <c r="I91" s="133">
        <f t="shared" si="19"/>
        <v>2</v>
      </c>
      <c r="J91" s="96">
        <f t="shared" si="20"/>
        <v>1.2607107972504328</v>
      </c>
      <c r="O91" s="134" t="str">
        <f t="shared" si="21"/>
        <v>09 B</v>
      </c>
      <c r="P91" s="134" t="str">
        <f t="shared" si="22"/>
        <v>alkane nC31</v>
      </c>
      <c r="Q91" s="134">
        <f t="shared" si="23"/>
        <v>-35.06066666666667</v>
      </c>
      <c r="R91" s="135">
        <f t="shared" si="7"/>
        <v>0.37367918280816953</v>
      </c>
      <c r="S91" s="134">
        <f t="shared" si="24"/>
        <v>3</v>
      </c>
    </row>
    <row r="92" spans="1:19">
      <c r="A92" s="21" t="s">
        <v>289</v>
      </c>
      <c r="B92" s="3" t="s">
        <v>216</v>
      </c>
      <c r="C92" s="176">
        <v>-34.565666666666665</v>
      </c>
      <c r="D92" s="185">
        <v>0.47129749981655261</v>
      </c>
      <c r="E92" s="56">
        <v>3</v>
      </c>
      <c r="G92" s="95">
        <f t="shared" si="17"/>
        <v>0.53180228029719911</v>
      </c>
      <c r="H92" s="133">
        <f t="shared" si="18"/>
        <v>1</v>
      </c>
      <c r="I92" s="133">
        <f t="shared" si="19"/>
        <v>2</v>
      </c>
      <c r="J92" s="96">
        <f t="shared" si="20"/>
        <v>1.0636045605943982</v>
      </c>
      <c r="O92" s="134" t="str">
        <f t="shared" si="21"/>
        <v>09 B</v>
      </c>
      <c r="P92" s="134" t="str">
        <f t="shared" si="22"/>
        <v>alkane nC33</v>
      </c>
      <c r="Q92" s="134">
        <f t="shared" si="23"/>
        <v>-34.565666666666665</v>
      </c>
      <c r="R92" s="135">
        <f t="shared" si="7"/>
        <v>0.37367918280816953</v>
      </c>
      <c r="S92" s="134">
        <f t="shared" si="24"/>
        <v>3</v>
      </c>
    </row>
    <row r="93" spans="1:19">
      <c r="A93" s="21" t="s">
        <v>224</v>
      </c>
      <c r="B93" s="3" t="s">
        <v>399</v>
      </c>
      <c r="C93" s="166">
        <v>-33.403333333333336</v>
      </c>
      <c r="D93" s="187">
        <v>0.14407405503189266</v>
      </c>
      <c r="E93" s="56">
        <v>3</v>
      </c>
      <c r="G93" s="95">
        <f t="shared" si="17"/>
        <v>0.16257016221696008</v>
      </c>
      <c r="H93" s="133">
        <f t="shared" si="18"/>
        <v>1</v>
      </c>
      <c r="I93" s="133">
        <f t="shared" si="19"/>
        <v>2</v>
      </c>
      <c r="J93" s="96">
        <f t="shared" si="20"/>
        <v>0.32514032443392016</v>
      </c>
      <c r="O93" s="134" t="str">
        <f t="shared" si="21"/>
        <v>09 C</v>
      </c>
      <c r="P93" s="134" t="str">
        <f t="shared" si="22"/>
        <v>alkane iC31</v>
      </c>
      <c r="Q93" s="134">
        <f t="shared" si="23"/>
        <v>-33.403333333333336</v>
      </c>
      <c r="R93" s="135">
        <f t="shared" si="7"/>
        <v>0.37367918280816953</v>
      </c>
      <c r="S93" s="134">
        <f t="shared" si="24"/>
        <v>3</v>
      </c>
    </row>
    <row r="94" spans="1:19">
      <c r="A94" s="21" t="s">
        <v>224</v>
      </c>
      <c r="B94" s="3" t="s">
        <v>400</v>
      </c>
      <c r="C94" s="166">
        <v>-33.119</v>
      </c>
      <c r="D94" s="187">
        <v>0.35305948507298335</v>
      </c>
      <c r="E94" s="56">
        <v>3</v>
      </c>
      <c r="G94" s="95">
        <f t="shared" si="17"/>
        <v>0.39838496770182347</v>
      </c>
      <c r="H94" s="133">
        <f t="shared" si="18"/>
        <v>1</v>
      </c>
      <c r="I94" s="133">
        <f t="shared" si="19"/>
        <v>2</v>
      </c>
      <c r="J94" s="96">
        <f t="shared" si="20"/>
        <v>0.79676993540364693</v>
      </c>
      <c r="O94" s="134" t="str">
        <f t="shared" si="21"/>
        <v>09 C</v>
      </c>
      <c r="P94" s="134" t="str">
        <f t="shared" si="22"/>
        <v>alkane iC33</v>
      </c>
      <c r="Q94" s="134">
        <f t="shared" si="23"/>
        <v>-33.119</v>
      </c>
      <c r="R94" s="135">
        <f t="shared" si="7"/>
        <v>0.37367918280816953</v>
      </c>
      <c r="S94" s="134">
        <f t="shared" si="24"/>
        <v>3</v>
      </c>
    </row>
    <row r="95" spans="1:19">
      <c r="A95" s="21" t="s">
        <v>224</v>
      </c>
      <c r="B95" s="3" t="s">
        <v>215</v>
      </c>
      <c r="C95" s="166">
        <v>-34.929333333333339</v>
      </c>
      <c r="D95" s="187">
        <v>0.10874434851215727</v>
      </c>
      <c r="E95" s="56">
        <v>3</v>
      </c>
      <c r="G95" s="95">
        <f t="shared" si="17"/>
        <v>0.12270485740049215</v>
      </c>
      <c r="H95" s="133">
        <f t="shared" si="18"/>
        <v>1</v>
      </c>
      <c r="I95" s="133">
        <f t="shared" si="19"/>
        <v>2</v>
      </c>
      <c r="J95" s="96">
        <f t="shared" si="20"/>
        <v>0.24540971480098431</v>
      </c>
      <c r="O95" s="134" t="str">
        <f t="shared" si="21"/>
        <v>09 C</v>
      </c>
      <c r="P95" s="134" t="str">
        <f t="shared" si="22"/>
        <v>alkane nC31</v>
      </c>
      <c r="Q95" s="134">
        <f t="shared" si="23"/>
        <v>-34.929333333333339</v>
      </c>
      <c r="R95" s="135">
        <f t="shared" si="7"/>
        <v>0.37367918280816953</v>
      </c>
      <c r="S95" s="134">
        <f t="shared" si="24"/>
        <v>3</v>
      </c>
    </row>
    <row r="96" spans="1:19">
      <c r="A96" s="21" t="s">
        <v>224</v>
      </c>
      <c r="B96" s="3" t="s">
        <v>216</v>
      </c>
      <c r="C96" s="166">
        <v>-34.283999999999999</v>
      </c>
      <c r="D96" s="187">
        <v>0.15914458834657377</v>
      </c>
      <c r="E96" s="56">
        <v>3</v>
      </c>
      <c r="G96" s="95">
        <f t="shared" si="17"/>
        <v>0.17957543804626513</v>
      </c>
      <c r="H96" s="133">
        <f t="shared" si="18"/>
        <v>1</v>
      </c>
      <c r="I96" s="133">
        <f t="shared" si="19"/>
        <v>2</v>
      </c>
      <c r="J96" s="96">
        <f t="shared" si="20"/>
        <v>0.35915087609253027</v>
      </c>
      <c r="O96" s="134" t="str">
        <f t="shared" si="21"/>
        <v>09 C</v>
      </c>
      <c r="P96" s="134" t="str">
        <f t="shared" si="22"/>
        <v>alkane nC33</v>
      </c>
      <c r="Q96" s="134">
        <f t="shared" si="23"/>
        <v>-34.283999999999999</v>
      </c>
      <c r="R96" s="135">
        <f t="shared" si="7"/>
        <v>0.37367918280816953</v>
      </c>
      <c r="S96" s="134">
        <f t="shared" si="24"/>
        <v>3</v>
      </c>
    </row>
    <row r="97" spans="1:19">
      <c r="A97" s="21" t="s">
        <v>351</v>
      </c>
      <c r="B97" s="3" t="s">
        <v>399</v>
      </c>
      <c r="C97" s="176">
        <v>-35.633333333333333</v>
      </c>
      <c r="D97" s="185">
        <v>0.12170592973776638</v>
      </c>
      <c r="E97" s="56">
        <v>3</v>
      </c>
      <c r="G97" s="95">
        <f t="shared" si="17"/>
        <v>0.13733043562808581</v>
      </c>
      <c r="H97" s="133">
        <f t="shared" si="18"/>
        <v>1</v>
      </c>
      <c r="I97" s="133">
        <f t="shared" si="19"/>
        <v>2</v>
      </c>
      <c r="J97" s="96">
        <f t="shared" si="20"/>
        <v>0.27466087125617161</v>
      </c>
      <c r="O97" s="134" t="str">
        <f t="shared" si="21"/>
        <v>09 D</v>
      </c>
      <c r="P97" s="134" t="str">
        <f t="shared" si="22"/>
        <v>alkane iC31</v>
      </c>
      <c r="Q97" s="134">
        <f t="shared" si="23"/>
        <v>-35.633333333333333</v>
      </c>
      <c r="R97" s="135">
        <f t="shared" si="7"/>
        <v>0.37367918280816953</v>
      </c>
      <c r="S97" s="134">
        <f t="shared" si="24"/>
        <v>3</v>
      </c>
    </row>
    <row r="98" spans="1:19">
      <c r="A98" s="21" t="s">
        <v>351</v>
      </c>
      <c r="B98" s="3" t="s">
        <v>400</v>
      </c>
      <c r="C98" s="166">
        <v>-35.43266666666667</v>
      </c>
      <c r="D98" s="187">
        <v>0.24545739616751214</v>
      </c>
      <c r="E98" s="56">
        <v>3</v>
      </c>
      <c r="G98" s="95">
        <f t="shared" si="17"/>
        <v>0.27696901224493059</v>
      </c>
      <c r="H98" s="133">
        <f t="shared" si="18"/>
        <v>1</v>
      </c>
      <c r="I98" s="133">
        <f t="shared" si="19"/>
        <v>2</v>
      </c>
      <c r="J98" s="96">
        <f t="shared" si="20"/>
        <v>0.55393802448986118</v>
      </c>
      <c r="O98" s="134" t="str">
        <f t="shared" si="21"/>
        <v>09 D</v>
      </c>
      <c r="P98" s="134" t="str">
        <f t="shared" si="22"/>
        <v>alkane iC33</v>
      </c>
      <c r="Q98" s="134">
        <f t="shared" si="23"/>
        <v>-35.43266666666667</v>
      </c>
      <c r="R98" s="135">
        <f t="shared" si="7"/>
        <v>0.37367918280816953</v>
      </c>
      <c r="S98" s="134">
        <f t="shared" si="24"/>
        <v>3</v>
      </c>
    </row>
    <row r="99" spans="1:19">
      <c r="A99" s="21" t="s">
        <v>351</v>
      </c>
      <c r="B99" s="3" t="s">
        <v>215</v>
      </c>
      <c r="C99" s="166">
        <v>-37.558999999999997</v>
      </c>
      <c r="D99" s="187">
        <v>0.13163586137523287</v>
      </c>
      <c r="E99" s="56">
        <v>3</v>
      </c>
      <c r="G99" s="95">
        <f t="shared" si="17"/>
        <v>0.14853516361848562</v>
      </c>
      <c r="H99" s="133">
        <f t="shared" si="18"/>
        <v>1</v>
      </c>
      <c r="I99" s="133">
        <f t="shared" si="19"/>
        <v>2</v>
      </c>
      <c r="J99" s="96">
        <f t="shared" si="20"/>
        <v>0.29707032723697124</v>
      </c>
      <c r="O99" s="134" t="str">
        <f t="shared" si="21"/>
        <v>09 D</v>
      </c>
      <c r="P99" s="134" t="str">
        <f t="shared" si="22"/>
        <v>alkane nC31</v>
      </c>
      <c r="Q99" s="134">
        <f t="shared" si="23"/>
        <v>-37.558999999999997</v>
      </c>
      <c r="R99" s="135">
        <f t="shared" si="7"/>
        <v>0.37367918280816953</v>
      </c>
      <c r="S99" s="134">
        <f t="shared" si="24"/>
        <v>3</v>
      </c>
    </row>
    <row r="100" spans="1:19">
      <c r="A100" s="21" t="s">
        <v>351</v>
      </c>
      <c r="B100" s="3" t="s">
        <v>216</v>
      </c>
      <c r="C100" s="166">
        <v>-36.898333333333333</v>
      </c>
      <c r="D100" s="187">
        <v>0.12388031858747033</v>
      </c>
      <c r="E100" s="56">
        <v>3</v>
      </c>
      <c r="G100" s="95">
        <f t="shared" si="17"/>
        <v>0.13978397070725651</v>
      </c>
      <c r="H100" s="133">
        <f t="shared" si="18"/>
        <v>1</v>
      </c>
      <c r="I100" s="133">
        <f t="shared" si="19"/>
        <v>2</v>
      </c>
      <c r="J100" s="96">
        <f t="shared" si="20"/>
        <v>0.27956794141451302</v>
      </c>
      <c r="O100" s="134" t="str">
        <f t="shared" si="21"/>
        <v>09 D</v>
      </c>
      <c r="P100" s="134" t="str">
        <f t="shared" si="22"/>
        <v>alkane nC33</v>
      </c>
      <c r="Q100" s="134">
        <f t="shared" si="23"/>
        <v>-36.898333333333333</v>
      </c>
      <c r="R100" s="135">
        <f t="shared" si="7"/>
        <v>0.37367918280816953</v>
      </c>
      <c r="S100" s="134">
        <f t="shared" si="24"/>
        <v>3</v>
      </c>
    </row>
    <row r="101" spans="1:19">
      <c r="A101" s="152" t="s">
        <v>290</v>
      </c>
      <c r="B101" s="3" t="s">
        <v>399</v>
      </c>
      <c r="C101" s="156">
        <v>-36.411000000000001</v>
      </c>
      <c r="D101" s="186">
        <v>0.39936574715416229</v>
      </c>
      <c r="E101" s="40">
        <v>3</v>
      </c>
      <c r="G101" s="95">
        <f t="shared" si="17"/>
        <v>0.45063598914029068</v>
      </c>
      <c r="H101" s="133">
        <f t="shared" si="18"/>
        <v>1</v>
      </c>
      <c r="I101" s="133">
        <f t="shared" si="19"/>
        <v>2</v>
      </c>
      <c r="J101" s="96">
        <f t="shared" si="20"/>
        <v>0.90127197828058137</v>
      </c>
      <c r="O101" s="134" t="str">
        <f t="shared" si="21"/>
        <v>10 B</v>
      </c>
      <c r="P101" s="134" t="str">
        <f t="shared" si="22"/>
        <v>alkane iC31</v>
      </c>
      <c r="Q101" s="134">
        <f t="shared" si="23"/>
        <v>-36.411000000000001</v>
      </c>
      <c r="R101" s="135">
        <f t="shared" si="7"/>
        <v>0.37367918280816953</v>
      </c>
      <c r="S101" s="134">
        <f t="shared" si="24"/>
        <v>3</v>
      </c>
    </row>
    <row r="102" spans="1:19">
      <c r="A102" s="21" t="s">
        <v>290</v>
      </c>
      <c r="B102" s="3" t="s">
        <v>400</v>
      </c>
      <c r="C102" s="166">
        <v>-36.426333333333332</v>
      </c>
      <c r="D102" s="187">
        <v>0.26340336621488425</v>
      </c>
      <c r="E102" s="56">
        <v>3</v>
      </c>
      <c r="G102" s="95">
        <f t="shared" si="17"/>
        <v>0.29721887097970534</v>
      </c>
      <c r="H102" s="133">
        <f t="shared" si="18"/>
        <v>1</v>
      </c>
      <c r="I102" s="133">
        <f t="shared" si="19"/>
        <v>2</v>
      </c>
      <c r="J102" s="96">
        <f t="shared" si="20"/>
        <v>0.59443774195941068</v>
      </c>
      <c r="O102" s="134" t="str">
        <f t="shared" si="21"/>
        <v>10 B</v>
      </c>
      <c r="P102" s="134" t="str">
        <f t="shared" si="22"/>
        <v>alkane iC33</v>
      </c>
      <c r="Q102" s="134">
        <f t="shared" si="23"/>
        <v>-36.426333333333332</v>
      </c>
      <c r="R102" s="135">
        <f t="shared" si="7"/>
        <v>0.37367918280816953</v>
      </c>
      <c r="S102" s="134">
        <f t="shared" si="24"/>
        <v>3</v>
      </c>
    </row>
    <row r="103" spans="1:19">
      <c r="A103" s="21" t="s">
        <v>290</v>
      </c>
      <c r="B103" s="3" t="s">
        <v>215</v>
      </c>
      <c r="C103" s="176">
        <v>-39.885333333333335</v>
      </c>
      <c r="D103" s="185">
        <v>4.670474636836499E-2</v>
      </c>
      <c r="E103" s="56">
        <v>3</v>
      </c>
      <c r="G103" s="95">
        <f t="shared" si="17"/>
        <v>5.2700662806542849E-2</v>
      </c>
      <c r="H103" s="133">
        <f t="shared" si="18"/>
        <v>1</v>
      </c>
      <c r="I103" s="133">
        <f t="shared" si="19"/>
        <v>2</v>
      </c>
      <c r="J103" s="96">
        <f t="shared" si="20"/>
        <v>0.1054013256130857</v>
      </c>
      <c r="O103" s="134" t="str">
        <f t="shared" si="21"/>
        <v>10 B</v>
      </c>
      <c r="P103" s="134" t="str">
        <f t="shared" si="22"/>
        <v>alkane nC31</v>
      </c>
      <c r="Q103" s="134">
        <f t="shared" si="23"/>
        <v>-39.885333333333335</v>
      </c>
      <c r="R103" s="135">
        <f t="shared" si="7"/>
        <v>0.37367918280816953</v>
      </c>
      <c r="S103" s="134">
        <f t="shared" si="24"/>
        <v>3</v>
      </c>
    </row>
    <row r="104" spans="1:19">
      <c r="A104" s="21" t="s">
        <v>290</v>
      </c>
      <c r="B104" s="3" t="s">
        <v>216</v>
      </c>
      <c r="C104" s="166">
        <v>-39.706666666666671</v>
      </c>
      <c r="D104" s="187">
        <v>7.0811957558968963E-2</v>
      </c>
      <c r="E104" s="56">
        <v>3</v>
      </c>
      <c r="G104" s="95">
        <f t="shared" si="17"/>
        <v>7.9902737690792175E-2</v>
      </c>
      <c r="H104" s="133">
        <f t="shared" si="18"/>
        <v>1</v>
      </c>
      <c r="I104" s="133">
        <f t="shared" si="19"/>
        <v>2</v>
      </c>
      <c r="J104" s="96">
        <f t="shared" si="20"/>
        <v>0.15980547538158435</v>
      </c>
      <c r="O104" s="134" t="str">
        <f t="shared" si="21"/>
        <v>10 B</v>
      </c>
      <c r="P104" s="134" t="str">
        <f t="shared" si="22"/>
        <v>alkane nC33</v>
      </c>
      <c r="Q104" s="134">
        <f t="shared" si="23"/>
        <v>-39.706666666666671</v>
      </c>
      <c r="R104" s="135">
        <f t="shared" si="7"/>
        <v>0.37367918280816953</v>
      </c>
      <c r="S104" s="134">
        <f t="shared" si="24"/>
        <v>3</v>
      </c>
    </row>
    <row r="105" spans="1:19">
      <c r="A105" s="21" t="s">
        <v>225</v>
      </c>
      <c r="B105" s="3" t="s">
        <v>399</v>
      </c>
      <c r="C105" s="166">
        <v>-29.079666666666668</v>
      </c>
      <c r="D105" s="187">
        <v>0.57994856093737612</v>
      </c>
      <c r="E105" s="56">
        <v>3</v>
      </c>
      <c r="G105" s="95">
        <f t="shared" si="17"/>
        <v>0.65440187414875761</v>
      </c>
      <c r="H105" s="133">
        <f t="shared" si="18"/>
        <v>1</v>
      </c>
      <c r="I105" s="133">
        <f t="shared" si="19"/>
        <v>2</v>
      </c>
      <c r="J105" s="96">
        <f t="shared" si="20"/>
        <v>1.3088037482975152</v>
      </c>
      <c r="O105" s="134" t="str">
        <f t="shared" si="21"/>
        <v>10 C</v>
      </c>
      <c r="P105" s="134" t="str">
        <f t="shared" si="22"/>
        <v>alkane iC31</v>
      </c>
      <c r="Q105" s="134">
        <f t="shared" si="23"/>
        <v>-29.079666666666668</v>
      </c>
      <c r="R105" s="135">
        <f t="shared" si="7"/>
        <v>0.37367918280816953</v>
      </c>
      <c r="S105" s="134">
        <f t="shared" si="24"/>
        <v>3</v>
      </c>
    </row>
    <row r="106" spans="1:19">
      <c r="A106" s="21" t="s">
        <v>225</v>
      </c>
      <c r="B106" s="3" t="s">
        <v>400</v>
      </c>
      <c r="C106" s="166">
        <v>-29.409999999999997</v>
      </c>
      <c r="D106" s="187">
        <v>0.41053988843960104</v>
      </c>
      <c r="E106" s="56">
        <v>3</v>
      </c>
      <c r="G106" s="95">
        <f t="shared" si="17"/>
        <v>0.46324465737696163</v>
      </c>
      <c r="H106" s="133">
        <f t="shared" si="18"/>
        <v>1</v>
      </c>
      <c r="I106" s="133">
        <f t="shared" si="19"/>
        <v>2</v>
      </c>
      <c r="J106" s="96">
        <f t="shared" si="20"/>
        <v>0.92648931475392327</v>
      </c>
      <c r="O106" s="134" t="str">
        <f t="shared" si="21"/>
        <v>10 C</v>
      </c>
      <c r="P106" s="134" t="str">
        <f t="shared" si="22"/>
        <v>alkane iC33</v>
      </c>
      <c r="Q106" s="134">
        <f t="shared" si="23"/>
        <v>-29.409999999999997</v>
      </c>
      <c r="R106" s="135">
        <f t="shared" si="7"/>
        <v>0.37367918280816953</v>
      </c>
      <c r="S106" s="134">
        <f t="shared" si="24"/>
        <v>3</v>
      </c>
    </row>
    <row r="107" spans="1:19">
      <c r="A107" s="21" t="s">
        <v>225</v>
      </c>
      <c r="B107" s="3" t="s">
        <v>215</v>
      </c>
      <c r="C107" s="166">
        <v>-30.520666666666667</v>
      </c>
      <c r="D107" s="187">
        <v>0.64413068032297138</v>
      </c>
      <c r="E107" s="56">
        <v>3</v>
      </c>
      <c r="G107" s="95">
        <f t="shared" si="17"/>
        <v>0.72682364056350024</v>
      </c>
      <c r="H107" s="133">
        <f t="shared" si="18"/>
        <v>1</v>
      </c>
      <c r="I107" s="133">
        <f t="shared" si="19"/>
        <v>2</v>
      </c>
      <c r="J107" s="96">
        <f t="shared" si="20"/>
        <v>1.4536472811270005</v>
      </c>
      <c r="O107" s="134" t="str">
        <f t="shared" si="21"/>
        <v>10 C</v>
      </c>
      <c r="P107" s="134" t="str">
        <f t="shared" si="22"/>
        <v>alkane nC31</v>
      </c>
      <c r="Q107" s="134">
        <f t="shared" si="23"/>
        <v>-30.520666666666667</v>
      </c>
      <c r="R107" s="135">
        <f t="shared" si="7"/>
        <v>0.37367918280816953</v>
      </c>
      <c r="S107" s="134">
        <f t="shared" si="24"/>
        <v>3</v>
      </c>
    </row>
    <row r="108" spans="1:19">
      <c r="A108" s="21" t="s">
        <v>225</v>
      </c>
      <c r="B108" s="3" t="s">
        <v>216</v>
      </c>
      <c r="C108" s="166">
        <v>-29.939666666666668</v>
      </c>
      <c r="D108" s="187">
        <v>0.71160546184900442</v>
      </c>
      <c r="E108" s="56">
        <v>3</v>
      </c>
      <c r="G108" s="95">
        <f t="shared" si="17"/>
        <v>0.80296077834179713</v>
      </c>
      <c r="H108" s="133">
        <f t="shared" si="18"/>
        <v>1</v>
      </c>
      <c r="I108" s="133">
        <f t="shared" si="19"/>
        <v>2</v>
      </c>
      <c r="J108" s="96">
        <f t="shared" si="20"/>
        <v>1.6059215566835943</v>
      </c>
      <c r="O108" s="134" t="str">
        <f t="shared" si="21"/>
        <v>10 C</v>
      </c>
      <c r="P108" s="134" t="str">
        <f t="shared" si="22"/>
        <v>alkane nC33</v>
      </c>
      <c r="Q108" s="134">
        <f t="shared" si="23"/>
        <v>-29.939666666666668</v>
      </c>
      <c r="R108" s="135">
        <f t="shared" si="7"/>
        <v>0.37367918280816953</v>
      </c>
      <c r="S108" s="134">
        <f t="shared" si="24"/>
        <v>3</v>
      </c>
    </row>
    <row r="109" spans="1:19">
      <c r="A109" s="21" t="s">
        <v>352</v>
      </c>
      <c r="B109" s="3" t="s">
        <v>399</v>
      </c>
      <c r="C109" s="166">
        <v>-35.908333333333339</v>
      </c>
      <c r="D109" s="187">
        <v>0.2351942459613596</v>
      </c>
      <c r="E109" s="56">
        <v>3</v>
      </c>
      <c r="G109" s="95">
        <f t="shared" si="17"/>
        <v>0.26538828736353604</v>
      </c>
      <c r="H109" s="133">
        <f t="shared" si="18"/>
        <v>1</v>
      </c>
      <c r="I109" s="133">
        <f t="shared" si="19"/>
        <v>2</v>
      </c>
      <c r="J109" s="96">
        <f t="shared" si="20"/>
        <v>0.53077657472707207</v>
      </c>
      <c r="O109" s="134" t="str">
        <f t="shared" si="21"/>
        <v>10 D</v>
      </c>
      <c r="P109" s="134" t="str">
        <f t="shared" si="22"/>
        <v>alkane iC31</v>
      </c>
      <c r="Q109" s="134">
        <f t="shared" si="23"/>
        <v>-35.908333333333339</v>
      </c>
      <c r="R109" s="135">
        <f t="shared" si="7"/>
        <v>0.37367918280816953</v>
      </c>
      <c r="S109" s="134">
        <f t="shared" si="24"/>
        <v>3</v>
      </c>
    </row>
    <row r="110" spans="1:19">
      <c r="A110" s="21" t="s">
        <v>352</v>
      </c>
      <c r="B110" s="3" t="s">
        <v>400</v>
      </c>
      <c r="C110" s="166">
        <v>-36.207000000000001</v>
      </c>
      <c r="D110" s="187">
        <v>0.16378949905290016</v>
      </c>
      <c r="E110" s="56">
        <v>3</v>
      </c>
      <c r="G110" s="95">
        <f t="shared" si="17"/>
        <v>0.18481665852030271</v>
      </c>
      <c r="H110" s="133">
        <f t="shared" si="18"/>
        <v>1</v>
      </c>
      <c r="I110" s="133">
        <f t="shared" si="19"/>
        <v>2</v>
      </c>
      <c r="J110" s="96">
        <f t="shared" si="20"/>
        <v>0.36963331704060542</v>
      </c>
      <c r="O110" s="134" t="str">
        <f t="shared" si="21"/>
        <v>10 D</v>
      </c>
      <c r="P110" s="134" t="str">
        <f t="shared" si="22"/>
        <v>alkane iC33</v>
      </c>
      <c r="Q110" s="134">
        <f t="shared" si="23"/>
        <v>-36.207000000000001</v>
      </c>
      <c r="R110" s="135">
        <f t="shared" si="7"/>
        <v>0.37367918280816953</v>
      </c>
      <c r="S110" s="134">
        <f t="shared" si="24"/>
        <v>3</v>
      </c>
    </row>
    <row r="111" spans="1:19">
      <c r="A111" s="21" t="s">
        <v>352</v>
      </c>
      <c r="B111" s="3" t="s">
        <v>215</v>
      </c>
      <c r="C111" s="166">
        <v>-38.955666666666673</v>
      </c>
      <c r="D111" s="187">
        <v>0.19179763641226794</v>
      </c>
      <c r="E111" s="56">
        <v>3</v>
      </c>
      <c r="G111" s="95">
        <f t="shared" si="17"/>
        <v>0.21642045722576284</v>
      </c>
      <c r="H111" s="133">
        <f t="shared" si="18"/>
        <v>1</v>
      </c>
      <c r="I111" s="133">
        <f t="shared" si="19"/>
        <v>2</v>
      </c>
      <c r="J111" s="96">
        <f t="shared" si="20"/>
        <v>0.43284091445152567</v>
      </c>
      <c r="O111" s="134" t="str">
        <f t="shared" si="21"/>
        <v>10 D</v>
      </c>
      <c r="P111" s="134" t="str">
        <f t="shared" si="22"/>
        <v>alkane nC31</v>
      </c>
      <c r="Q111" s="134">
        <f t="shared" si="23"/>
        <v>-38.955666666666673</v>
      </c>
      <c r="R111" s="135">
        <f t="shared" si="7"/>
        <v>0.37367918280816953</v>
      </c>
      <c r="S111" s="134">
        <f t="shared" si="24"/>
        <v>3</v>
      </c>
    </row>
    <row r="112" spans="1:19">
      <c r="A112" s="21" t="s">
        <v>352</v>
      </c>
      <c r="B112" s="3" t="s">
        <v>216</v>
      </c>
      <c r="C112" s="166">
        <v>-38.450333333333333</v>
      </c>
      <c r="D112" s="187">
        <v>0.2268575176919054</v>
      </c>
      <c r="E112" s="56">
        <v>3</v>
      </c>
      <c r="G112" s="95">
        <f t="shared" si="17"/>
        <v>0.25598129686254772</v>
      </c>
      <c r="H112" s="133">
        <f t="shared" si="18"/>
        <v>1</v>
      </c>
      <c r="I112" s="133">
        <f t="shared" si="19"/>
        <v>2</v>
      </c>
      <c r="J112" s="96">
        <f t="shared" si="20"/>
        <v>0.51196259372509545</v>
      </c>
      <c r="O112" s="134" t="str">
        <f t="shared" si="21"/>
        <v>10 D</v>
      </c>
      <c r="P112" s="134" t="str">
        <f t="shared" si="22"/>
        <v>alkane nC33</v>
      </c>
      <c r="Q112" s="134">
        <f t="shared" si="23"/>
        <v>-38.450333333333333</v>
      </c>
      <c r="R112" s="135">
        <f t="shared" si="7"/>
        <v>0.37367918280816953</v>
      </c>
      <c r="S112" s="134">
        <f t="shared" si="24"/>
        <v>3</v>
      </c>
    </row>
    <row r="113" spans="1:19">
      <c r="A113" s="21" t="s">
        <v>291</v>
      </c>
      <c r="B113" s="3" t="s">
        <v>399</v>
      </c>
      <c r="C113" s="176">
        <v>-35.648000000000003</v>
      </c>
      <c r="D113" s="185">
        <v>0.25992498917957219</v>
      </c>
      <c r="E113" s="56">
        <v>3</v>
      </c>
      <c r="G113" s="95">
        <f t="shared" si="17"/>
        <v>0.29329394279775578</v>
      </c>
      <c r="H113" s="133">
        <f t="shared" si="18"/>
        <v>1</v>
      </c>
      <c r="I113" s="133">
        <f t="shared" si="19"/>
        <v>2</v>
      </c>
      <c r="J113" s="96">
        <f t="shared" si="20"/>
        <v>0.58658788559551156</v>
      </c>
      <c r="O113" s="134" t="str">
        <f t="shared" si="21"/>
        <v>11 B</v>
      </c>
      <c r="P113" s="134" t="str">
        <f t="shared" si="22"/>
        <v>alkane iC31</v>
      </c>
      <c r="Q113" s="134">
        <f t="shared" si="23"/>
        <v>-35.648000000000003</v>
      </c>
      <c r="R113" s="135">
        <f t="shared" si="7"/>
        <v>0.37367918280816953</v>
      </c>
      <c r="S113" s="134">
        <f t="shared" si="24"/>
        <v>3</v>
      </c>
    </row>
    <row r="114" spans="1:19">
      <c r="A114" s="152" t="s">
        <v>291</v>
      </c>
      <c r="B114" s="3" t="s">
        <v>400</v>
      </c>
      <c r="C114" s="156">
        <v>-35.692999999999998</v>
      </c>
      <c r="D114" s="186">
        <v>1.3396480881186645</v>
      </c>
      <c r="E114" s="40">
        <v>3</v>
      </c>
      <c r="G114" s="95">
        <f t="shared" si="17"/>
        <v>1.5116309938724344</v>
      </c>
      <c r="H114" s="133">
        <f t="shared" si="18"/>
        <v>1</v>
      </c>
      <c r="I114" s="133">
        <f t="shared" si="19"/>
        <v>2</v>
      </c>
      <c r="J114" s="96">
        <f t="shared" si="20"/>
        <v>3.0232619877448688</v>
      </c>
      <c r="O114" s="134" t="str">
        <f t="shared" si="21"/>
        <v>11 B</v>
      </c>
      <c r="P114" s="134" t="str">
        <f t="shared" si="22"/>
        <v>alkane iC33</v>
      </c>
      <c r="Q114" s="134">
        <f t="shared" si="23"/>
        <v>-35.692999999999998</v>
      </c>
      <c r="R114" s="135">
        <f t="shared" si="7"/>
        <v>0.37367918280816953</v>
      </c>
      <c r="S114" s="134">
        <f t="shared" si="24"/>
        <v>3</v>
      </c>
    </row>
    <row r="115" spans="1:19">
      <c r="A115" s="21" t="s">
        <v>291</v>
      </c>
      <c r="B115" s="3" t="s">
        <v>215</v>
      </c>
      <c r="C115" s="176">
        <v>-37.696666666666665</v>
      </c>
      <c r="D115" s="185">
        <v>7.6487471741019275E-2</v>
      </c>
      <c r="E115" s="56">
        <v>3</v>
      </c>
      <c r="G115" s="95">
        <f t="shared" si="17"/>
        <v>8.6306869656372881E-2</v>
      </c>
      <c r="H115" s="133">
        <f t="shared" si="18"/>
        <v>1</v>
      </c>
      <c r="I115" s="133">
        <f t="shared" si="19"/>
        <v>2</v>
      </c>
      <c r="J115" s="96">
        <f t="shared" si="20"/>
        <v>0.17261373931274576</v>
      </c>
      <c r="O115" s="134" t="str">
        <f t="shared" si="21"/>
        <v>11 B</v>
      </c>
      <c r="P115" s="134" t="str">
        <f t="shared" si="22"/>
        <v>alkane nC31</v>
      </c>
      <c r="Q115" s="134">
        <f t="shared" si="23"/>
        <v>-37.696666666666665</v>
      </c>
      <c r="R115" s="135">
        <f t="shared" si="7"/>
        <v>0.37367918280816953</v>
      </c>
      <c r="S115" s="134">
        <f t="shared" si="24"/>
        <v>3</v>
      </c>
    </row>
    <row r="116" spans="1:19">
      <c r="A116" s="152" t="s">
        <v>291</v>
      </c>
      <c r="B116" s="3" t="s">
        <v>216</v>
      </c>
      <c r="C116" s="156">
        <v>-37.343666666666671</v>
      </c>
      <c r="D116" s="186">
        <v>2.8884828774520362E-2</v>
      </c>
      <c r="E116" s="40">
        <v>3</v>
      </c>
      <c r="G116" s="95">
        <f t="shared" si="17"/>
        <v>3.2593039034289784E-2</v>
      </c>
      <c r="H116" s="133">
        <f t="shared" si="18"/>
        <v>1</v>
      </c>
      <c r="I116" s="133">
        <f t="shared" si="19"/>
        <v>2</v>
      </c>
      <c r="J116" s="96">
        <f t="shared" si="20"/>
        <v>6.5186078068579567E-2</v>
      </c>
      <c r="O116" s="134" t="str">
        <f t="shared" si="21"/>
        <v>11 B</v>
      </c>
      <c r="P116" s="134" t="str">
        <f t="shared" si="22"/>
        <v>alkane nC33</v>
      </c>
      <c r="Q116" s="134">
        <f t="shared" si="23"/>
        <v>-37.343666666666671</v>
      </c>
      <c r="R116" s="135">
        <f t="shared" si="7"/>
        <v>0.37367918280816953</v>
      </c>
      <c r="S116" s="134">
        <f t="shared" si="24"/>
        <v>3</v>
      </c>
    </row>
    <row r="117" spans="1:19">
      <c r="A117" s="21" t="s">
        <v>226</v>
      </c>
      <c r="B117" s="3" t="s">
        <v>399</v>
      </c>
      <c r="C117" s="176">
        <v>-33.050333333333334</v>
      </c>
      <c r="D117" s="185">
        <v>0.55595353522873991</v>
      </c>
      <c r="E117" s="56">
        <v>3</v>
      </c>
      <c r="G117" s="95">
        <f t="shared" si="17"/>
        <v>0.62732638702521126</v>
      </c>
      <c r="H117" s="133">
        <f t="shared" si="18"/>
        <v>1</v>
      </c>
      <c r="I117" s="133">
        <f t="shared" si="19"/>
        <v>2</v>
      </c>
      <c r="J117" s="96">
        <f t="shared" si="20"/>
        <v>1.2546527740504225</v>
      </c>
      <c r="O117" s="134" t="str">
        <f t="shared" si="21"/>
        <v>11 C</v>
      </c>
      <c r="P117" s="134" t="str">
        <f t="shared" si="22"/>
        <v>alkane iC31</v>
      </c>
      <c r="Q117" s="134">
        <f t="shared" si="23"/>
        <v>-33.050333333333334</v>
      </c>
      <c r="R117" s="135">
        <f t="shared" si="7"/>
        <v>0.37367918280816953</v>
      </c>
      <c r="S117" s="134">
        <f t="shared" si="24"/>
        <v>3</v>
      </c>
    </row>
    <row r="118" spans="1:19">
      <c r="A118" s="21" t="s">
        <v>226</v>
      </c>
      <c r="B118" s="3" t="s">
        <v>400</v>
      </c>
      <c r="C118" s="176">
        <v>-32.239333333333335</v>
      </c>
      <c r="D118" s="185">
        <v>0.12888884099615741</v>
      </c>
      <c r="E118" s="56">
        <v>3</v>
      </c>
      <c r="G118" s="95">
        <f t="shared" si="17"/>
        <v>0.14543548305115006</v>
      </c>
      <c r="H118" s="133">
        <f t="shared" si="18"/>
        <v>1</v>
      </c>
      <c r="I118" s="133">
        <f t="shared" si="19"/>
        <v>2</v>
      </c>
      <c r="J118" s="96">
        <f t="shared" si="20"/>
        <v>0.29087096610230012</v>
      </c>
      <c r="O118" s="134" t="str">
        <f t="shared" si="21"/>
        <v>11 C</v>
      </c>
      <c r="P118" s="134" t="str">
        <f t="shared" si="22"/>
        <v>alkane iC33</v>
      </c>
      <c r="Q118" s="134">
        <f t="shared" si="23"/>
        <v>-32.239333333333335</v>
      </c>
      <c r="R118" s="135">
        <f t="shared" si="7"/>
        <v>0.37367918280816953</v>
      </c>
      <c r="S118" s="134">
        <f t="shared" si="24"/>
        <v>3</v>
      </c>
    </row>
    <row r="119" spans="1:19">
      <c r="A119" s="21" t="s">
        <v>226</v>
      </c>
      <c r="B119" s="3" t="s">
        <v>215</v>
      </c>
      <c r="C119" s="176">
        <v>-37.026666666666671</v>
      </c>
      <c r="D119" s="185">
        <v>6.7322606406267346E-2</v>
      </c>
      <c r="E119" s="56">
        <v>3</v>
      </c>
      <c r="G119" s="95">
        <f t="shared" si="17"/>
        <v>7.5965426543402964E-2</v>
      </c>
      <c r="H119" s="133">
        <f t="shared" si="18"/>
        <v>1</v>
      </c>
      <c r="I119" s="133">
        <f t="shared" si="19"/>
        <v>2</v>
      </c>
      <c r="J119" s="96">
        <f t="shared" si="20"/>
        <v>0.15193085308680593</v>
      </c>
      <c r="O119" s="134" t="str">
        <f t="shared" si="21"/>
        <v>11 C</v>
      </c>
      <c r="P119" s="134" t="str">
        <f t="shared" si="22"/>
        <v>alkane nC31</v>
      </c>
      <c r="Q119" s="134">
        <f t="shared" si="23"/>
        <v>-37.026666666666671</v>
      </c>
      <c r="R119" s="135">
        <f t="shared" si="7"/>
        <v>0.37367918280816953</v>
      </c>
      <c r="S119" s="134">
        <f t="shared" si="24"/>
        <v>3</v>
      </c>
    </row>
    <row r="120" spans="1:19">
      <c r="A120" s="21" t="s">
        <v>226</v>
      </c>
      <c r="B120" s="3" t="s">
        <v>216</v>
      </c>
      <c r="C120" s="176">
        <v>-35.330000000000005</v>
      </c>
      <c r="D120" s="185">
        <v>1.1135528725662806E-2</v>
      </c>
      <c r="E120" s="56">
        <v>3</v>
      </c>
      <c r="G120" s="95">
        <f t="shared" si="17"/>
        <v>1.2565098628631552E-2</v>
      </c>
      <c r="H120" s="133">
        <f t="shared" si="18"/>
        <v>1</v>
      </c>
      <c r="I120" s="133">
        <f t="shared" si="19"/>
        <v>2</v>
      </c>
      <c r="J120" s="96">
        <f t="shared" si="20"/>
        <v>2.5130197257263103E-2</v>
      </c>
      <c r="O120" s="134" t="str">
        <f t="shared" si="21"/>
        <v>11 C</v>
      </c>
      <c r="P120" s="134" t="str">
        <f t="shared" si="22"/>
        <v>alkane nC33</v>
      </c>
      <c r="Q120" s="134">
        <f t="shared" si="23"/>
        <v>-35.330000000000005</v>
      </c>
      <c r="R120" s="135">
        <f t="shared" si="7"/>
        <v>0.37367918280816953</v>
      </c>
      <c r="S120" s="134">
        <f t="shared" si="24"/>
        <v>3</v>
      </c>
    </row>
    <row r="121" spans="1:19">
      <c r="A121" s="21" t="s">
        <v>292</v>
      </c>
      <c r="B121" s="3" t="s">
        <v>399</v>
      </c>
      <c r="C121" s="176">
        <v>-33.213666666666676</v>
      </c>
      <c r="D121" s="185">
        <v>0.51532643376148923</v>
      </c>
      <c r="E121" s="56">
        <v>3</v>
      </c>
      <c r="G121" s="95">
        <f t="shared" si="17"/>
        <v>0.58148361211009003</v>
      </c>
      <c r="H121" s="133">
        <f t="shared" si="18"/>
        <v>1</v>
      </c>
      <c r="I121" s="133">
        <f t="shared" si="19"/>
        <v>2</v>
      </c>
      <c r="J121" s="96">
        <f t="shared" si="20"/>
        <v>1.1629672242201801</v>
      </c>
      <c r="O121" s="134" t="str">
        <f t="shared" si="21"/>
        <v>12 B</v>
      </c>
      <c r="P121" s="134" t="str">
        <f t="shared" si="22"/>
        <v>alkane iC31</v>
      </c>
      <c r="Q121" s="134">
        <f t="shared" si="23"/>
        <v>-33.213666666666676</v>
      </c>
      <c r="R121" s="135">
        <f t="shared" si="7"/>
        <v>0.37367918280816953</v>
      </c>
      <c r="S121" s="134">
        <f t="shared" si="24"/>
        <v>3</v>
      </c>
    </row>
    <row r="122" spans="1:19">
      <c r="A122" s="21" t="s">
        <v>292</v>
      </c>
      <c r="B122" s="3" t="s">
        <v>400</v>
      </c>
      <c r="C122" s="176">
        <v>-32.664333333333339</v>
      </c>
      <c r="D122" s="185">
        <v>0.51177566700003663</v>
      </c>
      <c r="E122" s="56">
        <v>3</v>
      </c>
      <c r="G122" s="95">
        <f t="shared" si="17"/>
        <v>0.57747700086925169</v>
      </c>
      <c r="H122" s="133">
        <f t="shared" si="18"/>
        <v>1</v>
      </c>
      <c r="I122" s="133">
        <f t="shared" si="19"/>
        <v>2</v>
      </c>
      <c r="J122" s="96">
        <f t="shared" si="20"/>
        <v>1.1549540017385034</v>
      </c>
      <c r="O122" s="134" t="str">
        <f t="shared" si="21"/>
        <v>12 B</v>
      </c>
      <c r="P122" s="134" t="str">
        <f t="shared" si="22"/>
        <v>alkane iC33</v>
      </c>
      <c r="Q122" s="134">
        <f t="shared" si="23"/>
        <v>-32.664333333333339</v>
      </c>
      <c r="R122" s="135">
        <f t="shared" si="7"/>
        <v>0.37367918280816953</v>
      </c>
      <c r="S122" s="134">
        <f t="shared" si="24"/>
        <v>3</v>
      </c>
    </row>
    <row r="123" spans="1:19">
      <c r="A123" s="21" t="s">
        <v>292</v>
      </c>
      <c r="B123" s="3" t="s">
        <v>215</v>
      </c>
      <c r="C123" s="176">
        <v>-34.407333333333334</v>
      </c>
      <c r="D123" s="185">
        <v>0.54457536974539344</v>
      </c>
      <c r="E123" s="56">
        <v>3</v>
      </c>
      <c r="G123" s="95">
        <f t="shared" si="17"/>
        <v>0.6144875021340378</v>
      </c>
      <c r="H123" s="133">
        <f t="shared" si="18"/>
        <v>1</v>
      </c>
      <c r="I123" s="133">
        <f t="shared" si="19"/>
        <v>2</v>
      </c>
      <c r="J123" s="96">
        <f t="shared" si="20"/>
        <v>1.2289750042680756</v>
      </c>
      <c r="O123" s="134" t="str">
        <f t="shared" si="21"/>
        <v>12 B</v>
      </c>
      <c r="P123" s="134" t="str">
        <f t="shared" si="22"/>
        <v>alkane nC31</v>
      </c>
      <c r="Q123" s="134">
        <f t="shared" si="23"/>
        <v>-34.407333333333334</v>
      </c>
      <c r="R123" s="135">
        <f t="shared" si="7"/>
        <v>0.37367918280816953</v>
      </c>
      <c r="S123" s="134">
        <f t="shared" si="24"/>
        <v>3</v>
      </c>
    </row>
    <row r="124" spans="1:19">
      <c r="A124" s="21" t="s">
        <v>292</v>
      </c>
      <c r="B124" s="3" t="s">
        <v>216</v>
      </c>
      <c r="C124" s="176">
        <v>-33.924666666666667</v>
      </c>
      <c r="D124" s="185">
        <v>0.54922339110177287</v>
      </c>
      <c r="E124" s="56">
        <v>3</v>
      </c>
      <c r="G124" s="95">
        <f t="shared" si="17"/>
        <v>0.61973223260079136</v>
      </c>
      <c r="H124" s="133">
        <f t="shared" si="18"/>
        <v>1</v>
      </c>
      <c r="I124" s="133">
        <f t="shared" si="19"/>
        <v>2</v>
      </c>
      <c r="J124" s="96">
        <f t="shared" si="20"/>
        <v>1.2394644652015827</v>
      </c>
      <c r="O124" s="134" t="str">
        <f t="shared" si="21"/>
        <v>12 B</v>
      </c>
      <c r="P124" s="134" t="str">
        <f t="shared" si="22"/>
        <v>alkane nC33</v>
      </c>
      <c r="Q124" s="134">
        <f t="shared" si="23"/>
        <v>-33.924666666666667</v>
      </c>
      <c r="R124" s="135">
        <f t="shared" si="7"/>
        <v>0.37367918280816953</v>
      </c>
      <c r="S124" s="134">
        <f t="shared" si="24"/>
        <v>3</v>
      </c>
    </row>
    <row r="125" spans="1:19">
      <c r="A125" s="21" t="s">
        <v>227</v>
      </c>
      <c r="B125" s="3" t="s">
        <v>399</v>
      </c>
      <c r="C125" s="188">
        <v>-32.683500000000002</v>
      </c>
      <c r="D125" s="189">
        <v>0.15884898488816365</v>
      </c>
      <c r="E125" s="190">
        <v>4</v>
      </c>
      <c r="G125" s="95">
        <f t="shared" si="17"/>
        <v>0.17241498712557379</v>
      </c>
      <c r="H125" s="133">
        <f t="shared" si="18"/>
        <v>1</v>
      </c>
      <c r="I125" s="133">
        <f t="shared" si="19"/>
        <v>3</v>
      </c>
      <c r="J125" s="96">
        <f t="shared" si="20"/>
        <v>0.51724496137672138</v>
      </c>
      <c r="O125" s="134" t="str">
        <f t="shared" si="21"/>
        <v>12 C</v>
      </c>
      <c r="P125" s="134" t="str">
        <f t="shared" si="22"/>
        <v>alkane iC31</v>
      </c>
      <c r="Q125" s="134">
        <f t="shared" si="23"/>
        <v>-32.683500000000002</v>
      </c>
      <c r="R125" s="135">
        <f t="shared" si="7"/>
        <v>0.37367918280816953</v>
      </c>
      <c r="S125" s="134">
        <f t="shared" si="24"/>
        <v>4</v>
      </c>
    </row>
    <row r="126" spans="1:19">
      <c r="A126" s="21" t="s">
        <v>227</v>
      </c>
      <c r="B126" s="3" t="s">
        <v>400</v>
      </c>
      <c r="C126" s="188">
        <v>-32.023666666666664</v>
      </c>
      <c r="D126" s="189">
        <v>0.29800894841150777</v>
      </c>
      <c r="E126" s="190">
        <v>3</v>
      </c>
      <c r="G126" s="95">
        <f t="shared" si="17"/>
        <v>0.33626708899558672</v>
      </c>
      <c r="H126" s="133">
        <f t="shared" si="18"/>
        <v>1</v>
      </c>
      <c r="I126" s="133">
        <f t="shared" si="19"/>
        <v>2</v>
      </c>
      <c r="J126" s="96">
        <f t="shared" si="20"/>
        <v>0.67253417799117343</v>
      </c>
      <c r="O126" s="134" t="str">
        <f t="shared" si="21"/>
        <v>12 C</v>
      </c>
      <c r="P126" s="134" t="str">
        <f t="shared" si="22"/>
        <v>alkane iC33</v>
      </c>
      <c r="Q126" s="134">
        <f t="shared" si="23"/>
        <v>-32.023666666666664</v>
      </c>
      <c r="R126" s="135">
        <f t="shared" si="7"/>
        <v>0.37367918280816953</v>
      </c>
      <c r="S126" s="134">
        <f t="shared" si="24"/>
        <v>3</v>
      </c>
    </row>
    <row r="127" spans="1:19">
      <c r="A127" s="21" t="s">
        <v>227</v>
      </c>
      <c r="B127" s="3" t="s">
        <v>215</v>
      </c>
      <c r="C127" s="188">
        <v>-33.608750000000001</v>
      </c>
      <c r="D127" s="189">
        <v>5.0294963299853321E-2</v>
      </c>
      <c r="E127" s="190">
        <v>4</v>
      </c>
      <c r="G127" s="95">
        <f t="shared" si="17"/>
        <v>5.459024781260384E-2</v>
      </c>
      <c r="H127" s="133">
        <f t="shared" si="18"/>
        <v>1</v>
      </c>
      <c r="I127" s="133">
        <f t="shared" si="19"/>
        <v>3</v>
      </c>
      <c r="J127" s="96">
        <f t="shared" si="20"/>
        <v>0.16377074343781151</v>
      </c>
      <c r="O127" s="134" t="str">
        <f t="shared" si="21"/>
        <v>12 C</v>
      </c>
      <c r="P127" s="134" t="str">
        <f t="shared" si="22"/>
        <v>alkane nC31</v>
      </c>
      <c r="Q127" s="134">
        <f t="shared" si="23"/>
        <v>-33.608750000000001</v>
      </c>
      <c r="R127" s="135">
        <f t="shared" si="7"/>
        <v>0.37367918280816953</v>
      </c>
      <c r="S127" s="134">
        <f t="shared" si="24"/>
        <v>4</v>
      </c>
    </row>
    <row r="128" spans="1:19">
      <c r="A128" s="21" t="s">
        <v>227</v>
      </c>
      <c r="B128" s="3" t="s">
        <v>216</v>
      </c>
      <c r="C128" s="188">
        <v>-32.636000000000003</v>
      </c>
      <c r="D128" s="189">
        <v>6.5620118866092064E-2</v>
      </c>
      <c r="E128" s="190">
        <v>4</v>
      </c>
      <c r="G128" s="95">
        <f t="shared" si="17"/>
        <v>7.1224200503650303E-2</v>
      </c>
      <c r="H128" s="133">
        <f t="shared" si="18"/>
        <v>1</v>
      </c>
      <c r="I128" s="133">
        <f t="shared" si="19"/>
        <v>3</v>
      </c>
      <c r="J128" s="96">
        <f t="shared" si="20"/>
        <v>0.21367260151095091</v>
      </c>
      <c r="O128" s="134" t="str">
        <f t="shared" si="21"/>
        <v>12 C</v>
      </c>
      <c r="P128" s="134" t="str">
        <f t="shared" si="22"/>
        <v>alkane nC33</v>
      </c>
      <c r="Q128" s="134">
        <f t="shared" si="23"/>
        <v>-32.636000000000003</v>
      </c>
      <c r="R128" s="135">
        <f t="shared" si="7"/>
        <v>0.37367918280816953</v>
      </c>
      <c r="S128" s="134">
        <f t="shared" si="24"/>
        <v>4</v>
      </c>
    </row>
    <row r="129" spans="1:19">
      <c r="A129" s="21" t="s">
        <v>353</v>
      </c>
      <c r="B129" s="3" t="s">
        <v>399</v>
      </c>
      <c r="C129" s="166">
        <v>-34.056333333333335</v>
      </c>
      <c r="D129" s="187">
        <v>0.47160294033575839</v>
      </c>
      <c r="E129" s="56">
        <v>3</v>
      </c>
      <c r="G129" s="95">
        <f t="shared" si="17"/>
        <v>0.53214693301585769</v>
      </c>
      <c r="H129" s="133">
        <f t="shared" si="18"/>
        <v>1</v>
      </c>
      <c r="I129" s="133">
        <f t="shared" si="19"/>
        <v>2</v>
      </c>
      <c r="J129" s="96">
        <f t="shared" si="20"/>
        <v>1.0642938660317154</v>
      </c>
      <c r="O129" s="134" t="str">
        <f t="shared" si="21"/>
        <v>12 D</v>
      </c>
      <c r="P129" s="134" t="str">
        <f t="shared" si="22"/>
        <v>alkane iC31</v>
      </c>
      <c r="Q129" s="134">
        <f t="shared" si="23"/>
        <v>-34.056333333333335</v>
      </c>
      <c r="R129" s="135">
        <f t="shared" si="7"/>
        <v>0.37367918280816953</v>
      </c>
      <c r="S129" s="134">
        <f t="shared" si="24"/>
        <v>3</v>
      </c>
    </row>
    <row r="130" spans="1:19">
      <c r="A130" s="21" t="s">
        <v>353</v>
      </c>
      <c r="B130" s="3" t="s">
        <v>400</v>
      </c>
      <c r="C130" s="166">
        <v>-33.633666666666663</v>
      </c>
      <c r="D130" s="187">
        <v>0.30742858249247496</v>
      </c>
      <c r="E130" s="56">
        <v>3</v>
      </c>
      <c r="G130" s="95">
        <f t="shared" si="17"/>
        <v>0.34689600785421293</v>
      </c>
      <c r="H130" s="133">
        <f t="shared" si="18"/>
        <v>1</v>
      </c>
      <c r="I130" s="133">
        <f t="shared" si="19"/>
        <v>2</v>
      </c>
      <c r="J130" s="96">
        <f t="shared" si="20"/>
        <v>0.69379201570842586</v>
      </c>
      <c r="O130" s="134" t="str">
        <f t="shared" si="21"/>
        <v>12 D</v>
      </c>
      <c r="P130" s="134" t="str">
        <f t="shared" si="22"/>
        <v>alkane iC33</v>
      </c>
      <c r="Q130" s="134">
        <f t="shared" si="23"/>
        <v>-33.633666666666663</v>
      </c>
      <c r="R130" s="135">
        <f t="shared" si="7"/>
        <v>0.37367918280816953</v>
      </c>
      <c r="S130" s="134">
        <f t="shared" si="24"/>
        <v>3</v>
      </c>
    </row>
    <row r="131" spans="1:19">
      <c r="A131" s="21" t="s">
        <v>353</v>
      </c>
      <c r="B131" s="3" t="s">
        <v>215</v>
      </c>
      <c r="C131" s="166">
        <v>-35.703666666666663</v>
      </c>
      <c r="D131" s="187">
        <v>0.2644018406390789</v>
      </c>
      <c r="E131" s="56">
        <v>3</v>
      </c>
      <c r="G131" s="95">
        <f t="shared" si="17"/>
        <v>0.29834552871884429</v>
      </c>
      <c r="H131" s="133">
        <f t="shared" si="18"/>
        <v>1</v>
      </c>
      <c r="I131" s="133">
        <f t="shared" si="19"/>
        <v>2</v>
      </c>
      <c r="J131" s="96">
        <f t="shared" si="20"/>
        <v>0.59669105743768858</v>
      </c>
      <c r="O131" s="134" t="str">
        <f t="shared" si="21"/>
        <v>12 D</v>
      </c>
      <c r="P131" s="134" t="str">
        <f t="shared" si="22"/>
        <v>alkane nC31</v>
      </c>
      <c r="Q131" s="134">
        <f t="shared" si="23"/>
        <v>-35.703666666666663</v>
      </c>
      <c r="R131" s="135">
        <f t="shared" si="7"/>
        <v>0.37367918280816953</v>
      </c>
      <c r="S131" s="134">
        <f t="shared" si="24"/>
        <v>3</v>
      </c>
    </row>
    <row r="132" spans="1:19">
      <c r="A132" s="21" t="s">
        <v>353</v>
      </c>
      <c r="B132" s="3" t="s">
        <v>216</v>
      </c>
      <c r="C132" s="166">
        <v>-34.772333333333336</v>
      </c>
      <c r="D132" s="187">
        <v>0.25459052090235684</v>
      </c>
      <c r="E132" s="56">
        <v>3</v>
      </c>
      <c r="G132" s="95">
        <f t="shared" si="17"/>
        <v>0.2872746399262141</v>
      </c>
      <c r="H132" s="133">
        <f t="shared" si="18"/>
        <v>1</v>
      </c>
      <c r="I132" s="133">
        <f t="shared" si="19"/>
        <v>2</v>
      </c>
      <c r="J132" s="96">
        <f t="shared" si="20"/>
        <v>0.57454927985242821</v>
      </c>
      <c r="O132" s="134" t="str">
        <f t="shared" si="21"/>
        <v>12 D</v>
      </c>
      <c r="P132" s="134" t="str">
        <f t="shared" si="22"/>
        <v>alkane nC33</v>
      </c>
      <c r="Q132" s="134">
        <f t="shared" si="23"/>
        <v>-34.772333333333336</v>
      </c>
      <c r="R132" s="135">
        <f t="shared" si="7"/>
        <v>0.37367918280816953</v>
      </c>
      <c r="S132" s="134">
        <f t="shared" si="24"/>
        <v>3</v>
      </c>
    </row>
    <row r="133" spans="1:19">
      <c r="A133" s="21" t="s">
        <v>414</v>
      </c>
      <c r="B133" s="3" t="s">
        <v>399</v>
      </c>
      <c r="C133" s="176">
        <v>-33.895000000000003</v>
      </c>
      <c r="D133" s="185">
        <v>0.44348055199749198</v>
      </c>
      <c r="E133" s="56">
        <v>3</v>
      </c>
      <c r="G133" s="95">
        <f t="shared" ref="G133:G136" si="25">D133/IF(E133&lt;200,IF(E133&gt;1,SQRT(2/(E133-1))*EXP(_xlfn.GAMMALN.PRECISE(E133/2))/EXP(_xlfn.GAMMALN.PRECISE((E133-1)/2)),1),1)</f>
        <v>0.50041421588598811</v>
      </c>
      <c r="H133" s="133">
        <f t="shared" ref="H133:H136" si="26">IF(E133&gt;1,1,0)</f>
        <v>1</v>
      </c>
      <c r="I133" s="133">
        <f t="shared" ref="I133:I136" si="27">E133-1</f>
        <v>2</v>
      </c>
      <c r="J133" s="96">
        <f t="shared" ref="J133:J136" si="28">G133*I133</f>
        <v>1.0008284317719762</v>
      </c>
      <c r="O133" s="134" t="str">
        <f t="shared" ref="O133:O136" si="29">A133</f>
        <v>14 C</v>
      </c>
      <c r="P133" s="134" t="str">
        <f t="shared" ref="P133:P136" si="30">B133</f>
        <v>alkane iC31</v>
      </c>
      <c r="Q133" s="134">
        <f t="shared" ref="Q133:Q136" si="31">C133</f>
        <v>-33.895000000000003</v>
      </c>
      <c r="R133" s="135">
        <f t="shared" si="7"/>
        <v>0.37367918280816953</v>
      </c>
      <c r="S133" s="134">
        <f t="shared" ref="S133:S136" si="32">E133</f>
        <v>3</v>
      </c>
    </row>
    <row r="134" spans="1:19">
      <c r="A134" s="21" t="s">
        <v>414</v>
      </c>
      <c r="B134" s="3" t="s">
        <v>400</v>
      </c>
      <c r="C134" s="176">
        <v>-33.949000000000005</v>
      </c>
      <c r="D134" s="185">
        <v>0.25547602627252414</v>
      </c>
      <c r="E134" s="56">
        <v>3</v>
      </c>
      <c r="G134" s="95">
        <f t="shared" si="25"/>
        <v>0.28827382573826205</v>
      </c>
      <c r="H134" s="133">
        <f t="shared" si="26"/>
        <v>1</v>
      </c>
      <c r="I134" s="133">
        <f t="shared" si="27"/>
        <v>2</v>
      </c>
      <c r="J134" s="96">
        <f t="shared" si="28"/>
        <v>0.57654765147652409</v>
      </c>
      <c r="O134" s="134" t="str">
        <f t="shared" si="29"/>
        <v>14 C</v>
      </c>
      <c r="P134" s="134" t="str">
        <f t="shared" si="30"/>
        <v>alkane iC33</v>
      </c>
      <c r="Q134" s="134">
        <f t="shared" si="31"/>
        <v>-33.949000000000005</v>
      </c>
      <c r="R134" s="135">
        <f t="shared" si="7"/>
        <v>0.37367918280816953</v>
      </c>
      <c r="S134" s="134">
        <f t="shared" si="32"/>
        <v>3</v>
      </c>
    </row>
    <row r="135" spans="1:19">
      <c r="A135" s="21" t="s">
        <v>414</v>
      </c>
      <c r="B135" s="3" t="s">
        <v>215</v>
      </c>
      <c r="C135" s="176">
        <v>-35.315333333333335</v>
      </c>
      <c r="D135" s="185">
        <v>0.60828639088289205</v>
      </c>
      <c r="E135" s="56">
        <v>3</v>
      </c>
      <c r="G135" s="95">
        <f t="shared" si="25"/>
        <v>0.68637769109997304</v>
      </c>
      <c r="H135" s="133">
        <f t="shared" si="26"/>
        <v>1</v>
      </c>
      <c r="I135" s="133">
        <f t="shared" si="27"/>
        <v>2</v>
      </c>
      <c r="J135" s="96">
        <f t="shared" si="28"/>
        <v>1.3727553821999461</v>
      </c>
      <c r="O135" s="134" t="str">
        <f t="shared" si="29"/>
        <v>14 C</v>
      </c>
      <c r="P135" s="134" t="str">
        <f t="shared" si="30"/>
        <v>alkane nC31</v>
      </c>
      <c r="Q135" s="134">
        <f t="shared" si="31"/>
        <v>-35.315333333333335</v>
      </c>
      <c r="R135" s="135">
        <f t="shared" si="7"/>
        <v>0.37367918280816953</v>
      </c>
      <c r="S135" s="134">
        <f t="shared" si="32"/>
        <v>3</v>
      </c>
    </row>
    <row r="136" spans="1:19">
      <c r="A136" s="21" t="s">
        <v>414</v>
      </c>
      <c r="B136" s="3" t="s">
        <v>216</v>
      </c>
      <c r="C136" s="176">
        <v>-35.015999999999998</v>
      </c>
      <c r="D136" s="185">
        <v>0.59064287010003091</v>
      </c>
      <c r="E136" s="56">
        <v>3</v>
      </c>
      <c r="G136" s="95">
        <f t="shared" si="25"/>
        <v>0.6664691098143759</v>
      </c>
      <c r="H136" s="133">
        <f t="shared" si="26"/>
        <v>1</v>
      </c>
      <c r="I136" s="133">
        <f t="shared" si="27"/>
        <v>2</v>
      </c>
      <c r="J136" s="96">
        <f t="shared" si="28"/>
        <v>1.3329382196287518</v>
      </c>
      <c r="O136" s="134" t="str">
        <f t="shared" si="29"/>
        <v>14 C</v>
      </c>
      <c r="P136" s="134" t="str">
        <f t="shared" si="30"/>
        <v>alkane nC33</v>
      </c>
      <c r="Q136" s="134">
        <f t="shared" si="31"/>
        <v>-35.015999999999998</v>
      </c>
      <c r="R136" s="135">
        <f t="shared" si="7"/>
        <v>0.37367918280816953</v>
      </c>
      <c r="S136" s="134">
        <f t="shared" si="32"/>
        <v>3</v>
      </c>
    </row>
    <row r="137" spans="1:19">
      <c r="A137" s="21" t="s">
        <v>354</v>
      </c>
      <c r="B137" s="3" t="s">
        <v>399</v>
      </c>
      <c r="C137" s="166">
        <v>-33.851666666666667</v>
      </c>
      <c r="D137" s="187">
        <v>0.26183264375041682</v>
      </c>
      <c r="E137" s="56">
        <v>3</v>
      </c>
      <c r="G137" s="95">
        <f t="shared" si="17"/>
        <v>0.2954465004735114</v>
      </c>
      <c r="H137" s="133">
        <f t="shared" si="18"/>
        <v>1</v>
      </c>
      <c r="I137" s="133">
        <f t="shared" si="19"/>
        <v>2</v>
      </c>
      <c r="J137" s="96">
        <f t="shared" si="20"/>
        <v>0.5908930009470228</v>
      </c>
      <c r="O137" s="134" t="str">
        <f t="shared" si="21"/>
        <v>14 D</v>
      </c>
      <c r="P137" s="134" t="str">
        <f t="shared" si="22"/>
        <v>alkane iC31</v>
      </c>
      <c r="Q137" s="134">
        <f t="shared" si="23"/>
        <v>-33.851666666666667</v>
      </c>
      <c r="R137" s="135">
        <f t="shared" si="7"/>
        <v>0.37367918280816953</v>
      </c>
      <c r="S137" s="134">
        <f t="shared" si="24"/>
        <v>3</v>
      </c>
    </row>
    <row r="138" spans="1:19">
      <c r="A138" s="21" t="s">
        <v>354</v>
      </c>
      <c r="B138" s="3" t="s">
        <v>400</v>
      </c>
      <c r="C138" s="166">
        <v>-33.410333333333334</v>
      </c>
      <c r="D138" s="187">
        <v>0.32764971132801718</v>
      </c>
      <c r="E138" s="56">
        <v>3</v>
      </c>
      <c r="G138" s="95">
        <f t="shared" si="17"/>
        <v>0.36971310836739313</v>
      </c>
      <c r="H138" s="133">
        <f t="shared" si="18"/>
        <v>1</v>
      </c>
      <c r="I138" s="133">
        <f t="shared" si="19"/>
        <v>2</v>
      </c>
      <c r="J138" s="96">
        <f t="shared" si="20"/>
        <v>0.73942621673478626</v>
      </c>
      <c r="O138" s="134" t="str">
        <f t="shared" si="21"/>
        <v>14 D</v>
      </c>
      <c r="P138" s="134" t="str">
        <f t="shared" si="22"/>
        <v>alkane iC33</v>
      </c>
      <c r="Q138" s="134">
        <f t="shared" si="23"/>
        <v>-33.410333333333334</v>
      </c>
      <c r="R138" s="135">
        <f t="shared" si="7"/>
        <v>0.37367918280816953</v>
      </c>
      <c r="S138" s="134">
        <f t="shared" si="24"/>
        <v>3</v>
      </c>
    </row>
    <row r="139" spans="1:19">
      <c r="A139" s="21" t="s">
        <v>354</v>
      </c>
      <c r="B139" s="3" t="s">
        <v>215</v>
      </c>
      <c r="C139" s="166">
        <v>-35.689</v>
      </c>
      <c r="D139" s="187">
        <v>0.23437363332935141</v>
      </c>
      <c r="E139" s="56">
        <v>3</v>
      </c>
      <c r="G139" s="95">
        <f t="shared" si="17"/>
        <v>0.26446232516532259</v>
      </c>
      <c r="H139" s="133">
        <f t="shared" si="18"/>
        <v>1</v>
      </c>
      <c r="I139" s="133">
        <f t="shared" si="19"/>
        <v>2</v>
      </c>
      <c r="J139" s="96">
        <f t="shared" si="20"/>
        <v>0.52892465033064517</v>
      </c>
      <c r="O139" s="134" t="str">
        <f t="shared" si="21"/>
        <v>14 D</v>
      </c>
      <c r="P139" s="134" t="str">
        <f t="shared" si="22"/>
        <v>alkane nC31</v>
      </c>
      <c r="Q139" s="134">
        <f t="shared" si="23"/>
        <v>-35.689</v>
      </c>
      <c r="R139" s="135">
        <f t="shared" si="7"/>
        <v>0.37367918280816953</v>
      </c>
      <c r="S139" s="134">
        <f t="shared" si="24"/>
        <v>3</v>
      </c>
    </row>
    <row r="140" spans="1:19">
      <c r="A140" s="21" t="s">
        <v>354</v>
      </c>
      <c r="B140" s="3" t="s">
        <v>216</v>
      </c>
      <c r="C140" s="166">
        <v>-35.020000000000003</v>
      </c>
      <c r="D140" s="187">
        <v>0.32921269720349322</v>
      </c>
      <c r="E140" s="56">
        <v>3</v>
      </c>
      <c r="G140" s="95">
        <f t="shared" si="17"/>
        <v>0.37147674906774486</v>
      </c>
      <c r="H140" s="133">
        <f t="shared" si="18"/>
        <v>1</v>
      </c>
      <c r="I140" s="133">
        <f t="shared" si="19"/>
        <v>2</v>
      </c>
      <c r="J140" s="96">
        <f t="shared" si="20"/>
        <v>0.74295349813548972</v>
      </c>
      <c r="O140" s="134" t="str">
        <f t="shared" si="21"/>
        <v>14 D</v>
      </c>
      <c r="P140" s="134" t="str">
        <f t="shared" si="22"/>
        <v>alkane nC33</v>
      </c>
      <c r="Q140" s="134">
        <f t="shared" si="23"/>
        <v>-35.020000000000003</v>
      </c>
      <c r="R140" s="135">
        <f t="shared" si="7"/>
        <v>0.37367918280816953</v>
      </c>
      <c r="S140" s="134">
        <f t="shared" si="24"/>
        <v>3</v>
      </c>
    </row>
    <row r="141" spans="1:19">
      <c r="A141" s="21" t="s">
        <v>228</v>
      </c>
      <c r="B141" s="3" t="s">
        <v>399</v>
      </c>
      <c r="C141" s="176">
        <v>-36.853666666666669</v>
      </c>
      <c r="D141" s="185">
        <v>0.91824851392928153</v>
      </c>
      <c r="E141" s="56">
        <v>3</v>
      </c>
      <c r="G141" s="95">
        <f t="shared" si="17"/>
        <v>1.0361324933342149</v>
      </c>
      <c r="H141" s="133">
        <f t="shared" si="18"/>
        <v>1</v>
      </c>
      <c r="I141" s="133">
        <f t="shared" si="19"/>
        <v>2</v>
      </c>
      <c r="J141" s="96">
        <f t="shared" si="20"/>
        <v>2.0722649866684297</v>
      </c>
      <c r="O141" s="134" t="str">
        <f t="shared" si="21"/>
        <v>15 C</v>
      </c>
      <c r="P141" s="134" t="str">
        <f t="shared" si="22"/>
        <v>alkane iC31</v>
      </c>
      <c r="Q141" s="134">
        <f t="shared" si="23"/>
        <v>-36.853666666666669</v>
      </c>
      <c r="R141" s="135">
        <f t="shared" si="7"/>
        <v>0.37367918280816953</v>
      </c>
      <c r="S141" s="134">
        <f t="shared" si="24"/>
        <v>3</v>
      </c>
    </row>
    <row r="142" spans="1:19">
      <c r="A142" s="21" t="s">
        <v>228</v>
      </c>
      <c r="B142" s="3" t="s">
        <v>400</v>
      </c>
      <c r="C142" s="176">
        <v>-37.402000000000001</v>
      </c>
      <c r="D142" s="185">
        <v>0.31843523674367652</v>
      </c>
      <c r="E142" s="56">
        <v>3</v>
      </c>
      <c r="G142" s="95">
        <f t="shared" ref="G142:G206" si="33">D142/IF(E142&lt;200,IF(E142&gt;1,SQRT(2/(E142-1))*EXP(_xlfn.GAMMALN.PRECISE(E142/2))/EXP(_xlfn.GAMMALN.PRECISE((E142-1)/2)),1),1)</f>
        <v>0.35931568721069207</v>
      </c>
      <c r="H142" s="133">
        <f t="shared" ref="H142:H206" si="34">IF(E142&gt;1,1,0)</f>
        <v>1</v>
      </c>
      <c r="I142" s="133">
        <f t="shared" ref="I142:I206" si="35">E142-1</f>
        <v>2</v>
      </c>
      <c r="J142" s="96">
        <f t="shared" ref="J142:J206" si="36">G142*I142</f>
        <v>0.71863137442138414</v>
      </c>
      <c r="O142" s="134" t="str">
        <f t="shared" ref="O142:O206" si="37">A142</f>
        <v>15 C</v>
      </c>
      <c r="P142" s="134" t="str">
        <f t="shared" ref="P142:P206" si="38">B142</f>
        <v>alkane iC33</v>
      </c>
      <c r="Q142" s="134">
        <f t="shared" ref="Q142:Q206" si="39">C142</f>
        <v>-37.402000000000001</v>
      </c>
      <c r="R142" s="135">
        <f t="shared" si="7"/>
        <v>0.37367918280816953</v>
      </c>
      <c r="S142" s="134">
        <f t="shared" ref="S142:S206" si="40">E142</f>
        <v>3</v>
      </c>
    </row>
    <row r="143" spans="1:19">
      <c r="A143" s="21" t="s">
        <v>228</v>
      </c>
      <c r="B143" s="3" t="s">
        <v>215</v>
      </c>
      <c r="C143" s="176">
        <v>-38.389999999999993</v>
      </c>
      <c r="D143" s="185">
        <v>0.23039748262513657</v>
      </c>
      <c r="E143" s="56">
        <v>3</v>
      </c>
      <c r="G143" s="95">
        <f t="shared" si="33"/>
        <v>0.2599757195454544</v>
      </c>
      <c r="H143" s="133">
        <f t="shared" si="34"/>
        <v>1</v>
      </c>
      <c r="I143" s="133">
        <f t="shared" si="35"/>
        <v>2</v>
      </c>
      <c r="J143" s="96">
        <f t="shared" si="36"/>
        <v>0.5199514390909088</v>
      </c>
      <c r="O143" s="134" t="str">
        <f t="shared" si="37"/>
        <v>15 C</v>
      </c>
      <c r="P143" s="134" t="str">
        <f t="shared" si="38"/>
        <v>alkane nC31</v>
      </c>
      <c r="Q143" s="134">
        <f t="shared" si="39"/>
        <v>-38.389999999999993</v>
      </c>
      <c r="R143" s="135">
        <f t="shared" si="7"/>
        <v>0.37367918280816953</v>
      </c>
      <c r="S143" s="134">
        <f t="shared" si="40"/>
        <v>3</v>
      </c>
    </row>
    <row r="144" spans="1:19">
      <c r="A144" s="21" t="s">
        <v>228</v>
      </c>
      <c r="B144" s="3" t="s">
        <v>216</v>
      </c>
      <c r="C144" s="176">
        <v>-38.204999999999998</v>
      </c>
      <c r="D144" s="185">
        <v>0.14136477637657791</v>
      </c>
      <c r="E144" s="56">
        <v>3</v>
      </c>
      <c r="G144" s="95">
        <f t="shared" si="33"/>
        <v>0.15951306862444636</v>
      </c>
      <c r="H144" s="133">
        <f t="shared" si="34"/>
        <v>1</v>
      </c>
      <c r="I144" s="133">
        <f t="shared" si="35"/>
        <v>2</v>
      </c>
      <c r="J144" s="96">
        <f t="shared" si="36"/>
        <v>0.31902613724889273</v>
      </c>
      <c r="O144" s="134" t="str">
        <f t="shared" si="37"/>
        <v>15 C</v>
      </c>
      <c r="P144" s="134" t="str">
        <f t="shared" si="38"/>
        <v>alkane nC33</v>
      </c>
      <c r="Q144" s="134">
        <f t="shared" si="39"/>
        <v>-38.204999999999998</v>
      </c>
      <c r="R144" s="135">
        <f t="shared" si="7"/>
        <v>0.37367918280816953</v>
      </c>
      <c r="S144" s="134">
        <f t="shared" si="40"/>
        <v>3</v>
      </c>
    </row>
    <row r="145" spans="1:19">
      <c r="A145" s="21" t="s">
        <v>355</v>
      </c>
      <c r="B145" s="3" t="s">
        <v>399</v>
      </c>
      <c r="C145" s="176">
        <v>-35.755499999999998</v>
      </c>
      <c r="D145" s="185">
        <v>0.39979202926855317</v>
      </c>
      <c r="E145" s="56">
        <v>4</v>
      </c>
      <c r="G145" s="95">
        <f t="shared" si="33"/>
        <v>0.43393502091168112</v>
      </c>
      <c r="H145" s="133">
        <f t="shared" si="34"/>
        <v>1</v>
      </c>
      <c r="I145" s="133">
        <f t="shared" si="35"/>
        <v>3</v>
      </c>
      <c r="J145" s="96">
        <f t="shared" si="36"/>
        <v>1.3018050627350433</v>
      </c>
      <c r="O145" s="134" t="str">
        <f t="shared" si="37"/>
        <v>15 D</v>
      </c>
      <c r="P145" s="134" t="str">
        <f t="shared" si="38"/>
        <v>alkane iC31</v>
      </c>
      <c r="Q145" s="134">
        <f t="shared" si="39"/>
        <v>-35.755499999999998</v>
      </c>
      <c r="R145" s="135">
        <f t="shared" si="7"/>
        <v>0.37367918280816953</v>
      </c>
      <c r="S145" s="134">
        <f t="shared" si="40"/>
        <v>4</v>
      </c>
    </row>
    <row r="146" spans="1:19">
      <c r="A146" s="21" t="s">
        <v>355</v>
      </c>
      <c r="B146" s="3" t="s">
        <v>400</v>
      </c>
      <c r="C146" s="176">
        <v>-35.323250000000002</v>
      </c>
      <c r="D146" s="185">
        <v>0.40749100194564819</v>
      </c>
      <c r="E146" s="56">
        <v>4</v>
      </c>
      <c r="G146" s="95">
        <f t="shared" si="33"/>
        <v>0.44229150034361481</v>
      </c>
      <c r="H146" s="133">
        <f t="shared" si="34"/>
        <v>1</v>
      </c>
      <c r="I146" s="133">
        <f t="shared" si="35"/>
        <v>3</v>
      </c>
      <c r="J146" s="96">
        <f t="shared" si="36"/>
        <v>1.3268745010308445</v>
      </c>
      <c r="O146" s="134" t="str">
        <f t="shared" si="37"/>
        <v>15 D</v>
      </c>
      <c r="P146" s="134" t="str">
        <f t="shared" si="38"/>
        <v>alkane iC33</v>
      </c>
      <c r="Q146" s="134">
        <f t="shared" si="39"/>
        <v>-35.323250000000002</v>
      </c>
      <c r="R146" s="135">
        <f t="shared" si="7"/>
        <v>0.37367918280816953</v>
      </c>
      <c r="S146" s="134">
        <f t="shared" si="40"/>
        <v>4</v>
      </c>
    </row>
    <row r="147" spans="1:19">
      <c r="A147" s="21" t="s">
        <v>355</v>
      </c>
      <c r="B147" s="3" t="s">
        <v>215</v>
      </c>
      <c r="C147" s="176">
        <v>-37.556000000000004</v>
      </c>
      <c r="D147" s="185">
        <v>0.45070389392593546</v>
      </c>
      <c r="E147" s="56">
        <v>4</v>
      </c>
      <c r="G147" s="95">
        <f t="shared" si="33"/>
        <v>0.48919485461865497</v>
      </c>
      <c r="H147" s="133">
        <f t="shared" si="34"/>
        <v>1</v>
      </c>
      <c r="I147" s="133">
        <f t="shared" si="35"/>
        <v>3</v>
      </c>
      <c r="J147" s="96">
        <f t="shared" si="36"/>
        <v>1.467584563855965</v>
      </c>
      <c r="O147" s="134" t="str">
        <f t="shared" si="37"/>
        <v>15 D</v>
      </c>
      <c r="P147" s="134" t="str">
        <f t="shared" si="38"/>
        <v>alkane nC31</v>
      </c>
      <c r="Q147" s="134">
        <f t="shared" si="39"/>
        <v>-37.556000000000004</v>
      </c>
      <c r="R147" s="135">
        <f t="shared" si="7"/>
        <v>0.37367918280816953</v>
      </c>
      <c r="S147" s="134">
        <f t="shared" si="40"/>
        <v>4</v>
      </c>
    </row>
    <row r="148" spans="1:19">
      <c r="A148" s="21" t="s">
        <v>355</v>
      </c>
      <c r="B148" s="3" t="s">
        <v>216</v>
      </c>
      <c r="C148" s="176">
        <v>-37.010750000000002</v>
      </c>
      <c r="D148" s="185">
        <v>0.47205252179533258</v>
      </c>
      <c r="E148" s="56">
        <v>4</v>
      </c>
      <c r="G148" s="95">
        <f t="shared" si="33"/>
        <v>0.51236669548274494</v>
      </c>
      <c r="H148" s="133">
        <f t="shared" si="34"/>
        <v>1</v>
      </c>
      <c r="I148" s="133">
        <f t="shared" si="35"/>
        <v>3</v>
      </c>
      <c r="J148" s="96">
        <f t="shared" si="36"/>
        <v>1.5371000864482349</v>
      </c>
      <c r="O148" s="134" t="str">
        <f t="shared" si="37"/>
        <v>15 D</v>
      </c>
      <c r="P148" s="134" t="str">
        <f t="shared" si="38"/>
        <v>alkane nC33</v>
      </c>
      <c r="Q148" s="134">
        <f t="shared" si="39"/>
        <v>-37.010750000000002</v>
      </c>
      <c r="R148" s="135">
        <f t="shared" si="7"/>
        <v>0.37367918280816953</v>
      </c>
      <c r="S148" s="134">
        <f t="shared" si="40"/>
        <v>4</v>
      </c>
    </row>
    <row r="149" spans="1:19">
      <c r="A149" s="152" t="s">
        <v>293</v>
      </c>
      <c r="B149" s="3" t="s">
        <v>399</v>
      </c>
      <c r="C149" s="156">
        <v>-35.973666666666666</v>
      </c>
      <c r="D149" s="186">
        <v>0.46544208375837226</v>
      </c>
      <c r="E149" s="40">
        <v>3</v>
      </c>
      <c r="G149" s="95">
        <f t="shared" si="33"/>
        <v>0.52519515080247192</v>
      </c>
      <c r="H149" s="133">
        <f t="shared" si="34"/>
        <v>1</v>
      </c>
      <c r="I149" s="133">
        <f t="shared" si="35"/>
        <v>2</v>
      </c>
      <c r="J149" s="96">
        <f t="shared" si="36"/>
        <v>1.0503903016049438</v>
      </c>
      <c r="O149" s="134" t="str">
        <f t="shared" si="37"/>
        <v>16 B</v>
      </c>
      <c r="P149" s="134" t="str">
        <f t="shared" si="38"/>
        <v>alkane iC31</v>
      </c>
      <c r="Q149" s="134">
        <f t="shared" si="39"/>
        <v>-35.973666666666666</v>
      </c>
      <c r="R149" s="135">
        <f t="shared" si="7"/>
        <v>0.37367918280816953</v>
      </c>
      <c r="S149" s="134">
        <f t="shared" si="40"/>
        <v>3</v>
      </c>
    </row>
    <row r="150" spans="1:19">
      <c r="A150" s="21" t="s">
        <v>293</v>
      </c>
      <c r="B150" s="3" t="s">
        <v>400</v>
      </c>
      <c r="C150" s="176">
        <v>-35.870000000000005</v>
      </c>
      <c r="D150" s="185">
        <v>0.9390532466266226</v>
      </c>
      <c r="E150" s="56">
        <v>3</v>
      </c>
      <c r="G150" s="95">
        <f t="shared" si="33"/>
        <v>1.0596081202868852</v>
      </c>
      <c r="H150" s="133">
        <f t="shared" si="34"/>
        <v>1</v>
      </c>
      <c r="I150" s="133">
        <f t="shared" si="35"/>
        <v>2</v>
      </c>
      <c r="J150" s="96">
        <f t="shared" si="36"/>
        <v>2.1192162405737704</v>
      </c>
      <c r="O150" s="134" t="str">
        <f t="shared" si="37"/>
        <v>16 B</v>
      </c>
      <c r="P150" s="134" t="str">
        <f t="shared" si="38"/>
        <v>alkane iC33</v>
      </c>
      <c r="Q150" s="134">
        <f t="shared" si="39"/>
        <v>-35.870000000000005</v>
      </c>
      <c r="R150" s="135">
        <f t="shared" si="7"/>
        <v>0.37367918280816953</v>
      </c>
      <c r="S150" s="134">
        <f t="shared" si="40"/>
        <v>3</v>
      </c>
    </row>
    <row r="151" spans="1:19">
      <c r="A151" s="152" t="s">
        <v>293</v>
      </c>
      <c r="B151" s="3" t="s">
        <v>215</v>
      </c>
      <c r="C151" s="156">
        <v>-38.067333333333337</v>
      </c>
      <c r="D151" s="186">
        <v>0.10119453213159994</v>
      </c>
      <c r="E151" s="40">
        <v>3</v>
      </c>
      <c r="G151" s="95">
        <f t="shared" si="33"/>
        <v>0.11418580188127482</v>
      </c>
      <c r="H151" s="133">
        <f t="shared" si="34"/>
        <v>1</v>
      </c>
      <c r="I151" s="133">
        <f t="shared" si="35"/>
        <v>2</v>
      </c>
      <c r="J151" s="96">
        <f t="shared" si="36"/>
        <v>0.22837160376254964</v>
      </c>
      <c r="O151" s="134" t="str">
        <f t="shared" si="37"/>
        <v>16 B</v>
      </c>
      <c r="P151" s="134" t="str">
        <f t="shared" si="38"/>
        <v>alkane nC31</v>
      </c>
      <c r="Q151" s="134">
        <f t="shared" si="39"/>
        <v>-38.067333333333337</v>
      </c>
      <c r="R151" s="135">
        <f t="shared" si="7"/>
        <v>0.37367918280816953</v>
      </c>
      <c r="S151" s="134">
        <f t="shared" si="40"/>
        <v>3</v>
      </c>
    </row>
    <row r="152" spans="1:19">
      <c r="A152" s="21" t="s">
        <v>293</v>
      </c>
      <c r="B152" s="3" t="s">
        <v>216</v>
      </c>
      <c r="C152" s="176">
        <v>-37.590333333333334</v>
      </c>
      <c r="D152" s="185">
        <v>0.19064452085840902</v>
      </c>
      <c r="E152" s="56">
        <v>3</v>
      </c>
      <c r="G152" s="95">
        <f t="shared" si="33"/>
        <v>0.21511930565753465</v>
      </c>
      <c r="H152" s="133">
        <f t="shared" si="34"/>
        <v>1</v>
      </c>
      <c r="I152" s="133">
        <f t="shared" si="35"/>
        <v>2</v>
      </c>
      <c r="J152" s="96">
        <f t="shared" si="36"/>
        <v>0.4302386113150693</v>
      </c>
      <c r="O152" s="134" t="str">
        <f t="shared" si="37"/>
        <v>16 B</v>
      </c>
      <c r="P152" s="134" t="str">
        <f t="shared" si="38"/>
        <v>alkane nC33</v>
      </c>
      <c r="Q152" s="134">
        <f t="shared" si="39"/>
        <v>-37.590333333333334</v>
      </c>
      <c r="R152" s="135">
        <f t="shared" si="7"/>
        <v>0.37367918280816953</v>
      </c>
      <c r="S152" s="134">
        <f t="shared" si="40"/>
        <v>3</v>
      </c>
    </row>
    <row r="153" spans="1:19">
      <c r="A153" s="21" t="s">
        <v>229</v>
      </c>
      <c r="B153" s="3" t="s">
        <v>399</v>
      </c>
      <c r="C153" s="188">
        <v>-34.65775</v>
      </c>
      <c r="D153" s="189">
        <v>0.87727205016459864</v>
      </c>
      <c r="E153" s="190">
        <v>4</v>
      </c>
      <c r="G153" s="95">
        <f t="shared" si="33"/>
        <v>0.95219273413201067</v>
      </c>
      <c r="H153" s="133">
        <f t="shared" si="34"/>
        <v>1</v>
      </c>
      <c r="I153" s="133">
        <f t="shared" si="35"/>
        <v>3</v>
      </c>
      <c r="J153" s="96">
        <f t="shared" si="36"/>
        <v>2.8565782023960322</v>
      </c>
      <c r="O153" s="134" t="str">
        <f t="shared" si="37"/>
        <v>16 C</v>
      </c>
      <c r="P153" s="134" t="str">
        <f t="shared" si="38"/>
        <v>alkane iC31</v>
      </c>
      <c r="Q153" s="134">
        <f t="shared" si="39"/>
        <v>-34.65775</v>
      </c>
      <c r="R153" s="135">
        <f t="shared" si="7"/>
        <v>0.37367918280816953</v>
      </c>
      <c r="S153" s="134">
        <f t="shared" si="40"/>
        <v>4</v>
      </c>
    </row>
    <row r="154" spans="1:19">
      <c r="A154" s="21" t="s">
        <v>229</v>
      </c>
      <c r="B154" s="3" t="s">
        <v>400</v>
      </c>
      <c r="C154" s="188">
        <v>-34.532499999999999</v>
      </c>
      <c r="D154" s="189">
        <v>0.90981481632253081</v>
      </c>
      <c r="E154" s="190">
        <v>4</v>
      </c>
      <c r="G154" s="95">
        <f t="shared" si="33"/>
        <v>0.98751471376002475</v>
      </c>
      <c r="H154" s="133">
        <f t="shared" si="34"/>
        <v>1</v>
      </c>
      <c r="I154" s="133">
        <f t="shared" si="35"/>
        <v>3</v>
      </c>
      <c r="J154" s="96">
        <f t="shared" si="36"/>
        <v>2.9625441412800742</v>
      </c>
      <c r="O154" s="134" t="str">
        <f t="shared" si="37"/>
        <v>16 C</v>
      </c>
      <c r="P154" s="134" t="str">
        <f t="shared" si="38"/>
        <v>alkane iC33</v>
      </c>
      <c r="Q154" s="134">
        <f t="shared" si="39"/>
        <v>-34.532499999999999</v>
      </c>
      <c r="R154" s="135">
        <f t="shared" si="7"/>
        <v>0.37367918280816953</v>
      </c>
      <c r="S154" s="134">
        <f t="shared" si="40"/>
        <v>4</v>
      </c>
    </row>
    <row r="155" spans="1:19">
      <c r="A155" s="21" t="s">
        <v>229</v>
      </c>
      <c r="B155" s="3" t="s">
        <v>215</v>
      </c>
      <c r="C155" s="188">
        <v>-36.335749999999997</v>
      </c>
      <c r="D155" s="191">
        <v>0.68971026525636203</v>
      </c>
      <c r="E155" s="192">
        <v>4</v>
      </c>
      <c r="G155" s="95">
        <f t="shared" si="33"/>
        <v>0.7486128198318287</v>
      </c>
      <c r="H155" s="133">
        <f t="shared" si="34"/>
        <v>1</v>
      </c>
      <c r="I155" s="133">
        <f t="shared" si="35"/>
        <v>3</v>
      </c>
      <c r="J155" s="96">
        <f t="shared" si="36"/>
        <v>2.2458384594954861</v>
      </c>
      <c r="O155" s="134" t="str">
        <f t="shared" si="37"/>
        <v>16 C</v>
      </c>
      <c r="P155" s="134" t="str">
        <f t="shared" si="38"/>
        <v>alkane nC31</v>
      </c>
      <c r="Q155" s="134">
        <f t="shared" si="39"/>
        <v>-36.335749999999997</v>
      </c>
      <c r="R155" s="135">
        <f t="shared" si="7"/>
        <v>0.37367918280816953</v>
      </c>
      <c r="S155" s="134">
        <f t="shared" si="40"/>
        <v>4</v>
      </c>
    </row>
    <row r="156" spans="1:19">
      <c r="A156" s="21" t="s">
        <v>229</v>
      </c>
      <c r="B156" s="3" t="s">
        <v>216</v>
      </c>
      <c r="C156" s="188">
        <v>-36.029499999999999</v>
      </c>
      <c r="D156" s="191">
        <v>0.79455417268637629</v>
      </c>
      <c r="E156" s="192">
        <v>4</v>
      </c>
      <c r="G156" s="95">
        <f t="shared" si="33"/>
        <v>0.86241059425555255</v>
      </c>
      <c r="H156" s="133">
        <f t="shared" si="34"/>
        <v>1</v>
      </c>
      <c r="I156" s="133">
        <f t="shared" si="35"/>
        <v>3</v>
      </c>
      <c r="J156" s="96">
        <f t="shared" si="36"/>
        <v>2.5872317827666578</v>
      </c>
      <c r="O156" s="134" t="str">
        <f t="shared" si="37"/>
        <v>16 C</v>
      </c>
      <c r="P156" s="134" t="str">
        <f t="shared" si="38"/>
        <v>alkane nC33</v>
      </c>
      <c r="Q156" s="134">
        <f t="shared" si="39"/>
        <v>-36.029499999999999</v>
      </c>
      <c r="R156" s="135">
        <f t="shared" si="7"/>
        <v>0.37367918280816953</v>
      </c>
      <c r="S156" s="134">
        <f t="shared" si="40"/>
        <v>4</v>
      </c>
    </row>
    <row r="157" spans="1:19">
      <c r="A157" s="21" t="s">
        <v>356</v>
      </c>
      <c r="B157" s="3" t="s">
        <v>399</v>
      </c>
      <c r="C157" s="176">
        <v>-34.465333333333326</v>
      </c>
      <c r="D157" s="185">
        <v>0.17216368180697544</v>
      </c>
      <c r="E157" s="56">
        <v>3</v>
      </c>
      <c r="G157" s="95">
        <f t="shared" si="33"/>
        <v>0.19426591188145179</v>
      </c>
      <c r="H157" s="133">
        <f t="shared" si="34"/>
        <v>1</v>
      </c>
      <c r="I157" s="133">
        <f t="shared" si="35"/>
        <v>2</v>
      </c>
      <c r="J157" s="96">
        <f t="shared" si="36"/>
        <v>0.38853182376290357</v>
      </c>
      <c r="O157" s="134" t="str">
        <f t="shared" si="37"/>
        <v>16 D</v>
      </c>
      <c r="P157" s="134" t="str">
        <f t="shared" si="38"/>
        <v>alkane iC31</v>
      </c>
      <c r="Q157" s="134">
        <f t="shared" si="39"/>
        <v>-34.465333333333326</v>
      </c>
      <c r="R157" s="135">
        <f t="shared" si="7"/>
        <v>0.37367918280816953</v>
      </c>
      <c r="S157" s="134">
        <f t="shared" si="40"/>
        <v>3</v>
      </c>
    </row>
    <row r="158" spans="1:19">
      <c r="A158" s="21" t="s">
        <v>356</v>
      </c>
      <c r="B158" s="3" t="s">
        <v>400</v>
      </c>
      <c r="C158" s="176">
        <v>-34.37166666666667</v>
      </c>
      <c r="D158" s="185">
        <v>0.29919948752184122</v>
      </c>
      <c r="E158" s="56">
        <v>3</v>
      </c>
      <c r="G158" s="95">
        <f t="shared" si="33"/>
        <v>0.33761046852529941</v>
      </c>
      <c r="H158" s="133">
        <f t="shared" si="34"/>
        <v>1</v>
      </c>
      <c r="I158" s="133">
        <f t="shared" si="35"/>
        <v>2</v>
      </c>
      <c r="J158" s="96">
        <f t="shared" si="36"/>
        <v>0.67522093705059882</v>
      </c>
      <c r="O158" s="134" t="str">
        <f t="shared" si="37"/>
        <v>16 D</v>
      </c>
      <c r="P158" s="134" t="str">
        <f t="shared" si="38"/>
        <v>alkane iC33</v>
      </c>
      <c r="Q158" s="134">
        <f t="shared" si="39"/>
        <v>-34.37166666666667</v>
      </c>
      <c r="R158" s="135">
        <f t="shared" si="7"/>
        <v>0.37367918280816953</v>
      </c>
      <c r="S158" s="134">
        <f t="shared" si="40"/>
        <v>3</v>
      </c>
    </row>
    <row r="159" spans="1:19">
      <c r="A159" s="21" t="s">
        <v>356</v>
      </c>
      <c r="B159" s="3" t="s">
        <v>215</v>
      </c>
      <c r="C159" s="176">
        <v>-36.154666666666664</v>
      </c>
      <c r="D159" s="185">
        <v>0.16042859263028431</v>
      </c>
      <c r="E159" s="56">
        <v>3</v>
      </c>
      <c r="G159" s="95">
        <f t="shared" si="33"/>
        <v>0.18102428173046547</v>
      </c>
      <c r="H159" s="133">
        <f t="shared" si="34"/>
        <v>1</v>
      </c>
      <c r="I159" s="133">
        <f t="shared" si="35"/>
        <v>2</v>
      </c>
      <c r="J159" s="96">
        <f t="shared" si="36"/>
        <v>0.36204856346093095</v>
      </c>
      <c r="O159" s="134" t="str">
        <f t="shared" si="37"/>
        <v>16 D</v>
      </c>
      <c r="P159" s="134" t="str">
        <f t="shared" si="38"/>
        <v>alkane nC31</v>
      </c>
      <c r="Q159" s="134">
        <f t="shared" si="39"/>
        <v>-36.154666666666664</v>
      </c>
      <c r="R159" s="135">
        <f t="shared" si="7"/>
        <v>0.37367918280816953</v>
      </c>
      <c r="S159" s="134">
        <f t="shared" si="40"/>
        <v>3</v>
      </c>
    </row>
    <row r="160" spans="1:19">
      <c r="A160" s="21" t="s">
        <v>356</v>
      </c>
      <c r="B160" s="3" t="s">
        <v>216</v>
      </c>
      <c r="C160" s="176">
        <v>-35.522666666666673</v>
      </c>
      <c r="D160" s="185">
        <v>0.24033587608456269</v>
      </c>
      <c r="E160" s="56">
        <v>3</v>
      </c>
      <c r="G160" s="95">
        <f t="shared" si="33"/>
        <v>0.27118999567946916</v>
      </c>
      <c r="H160" s="133">
        <f t="shared" si="34"/>
        <v>1</v>
      </c>
      <c r="I160" s="133">
        <f t="shared" si="35"/>
        <v>2</v>
      </c>
      <c r="J160" s="96">
        <f t="shared" si="36"/>
        <v>0.54237999135893833</v>
      </c>
      <c r="O160" s="134" t="str">
        <f t="shared" si="37"/>
        <v>16 D</v>
      </c>
      <c r="P160" s="134" t="str">
        <f t="shared" si="38"/>
        <v>alkane nC33</v>
      </c>
      <c r="Q160" s="134">
        <f t="shared" si="39"/>
        <v>-35.522666666666673</v>
      </c>
      <c r="R160" s="135">
        <f t="shared" si="7"/>
        <v>0.37367918280816953</v>
      </c>
      <c r="S160" s="134">
        <f t="shared" si="40"/>
        <v>3</v>
      </c>
    </row>
    <row r="161" spans="1:19">
      <c r="A161" s="152" t="s">
        <v>294</v>
      </c>
      <c r="B161" s="3" t="s">
        <v>399</v>
      </c>
      <c r="C161" s="156">
        <v>-32.497</v>
      </c>
      <c r="D161" s="186">
        <v>0.41654411531073071</v>
      </c>
      <c r="E161" s="40">
        <v>3</v>
      </c>
      <c r="G161" s="95">
        <f t="shared" si="33"/>
        <v>0.47001970189285946</v>
      </c>
      <c r="H161" s="133">
        <f t="shared" si="34"/>
        <v>1</v>
      </c>
      <c r="I161" s="133">
        <f t="shared" si="35"/>
        <v>2</v>
      </c>
      <c r="J161" s="96">
        <f t="shared" si="36"/>
        <v>0.94003940378571893</v>
      </c>
      <c r="O161" s="134" t="str">
        <f t="shared" si="37"/>
        <v>17 B</v>
      </c>
      <c r="P161" s="134" t="str">
        <f t="shared" si="38"/>
        <v>alkane iC31</v>
      </c>
      <c r="Q161" s="134">
        <f t="shared" si="39"/>
        <v>-32.497</v>
      </c>
      <c r="R161" s="135">
        <f t="shared" si="7"/>
        <v>0.37367918280816953</v>
      </c>
      <c r="S161" s="134">
        <f t="shared" si="40"/>
        <v>3</v>
      </c>
    </row>
    <row r="162" spans="1:19">
      <c r="A162" s="152" t="s">
        <v>294</v>
      </c>
      <c r="B162" s="3" t="s">
        <v>400</v>
      </c>
      <c r="C162" s="156">
        <v>-32.37766666666667</v>
      </c>
      <c r="D162" s="186">
        <v>0.43353239017786649</v>
      </c>
      <c r="E162" s="40">
        <v>3</v>
      </c>
      <c r="G162" s="95">
        <f t="shared" ref="G162:G164" si="41">D162/IF(E162&lt;200,IF(E162&gt;1,SQRT(2/(E162-1))*EXP(_xlfn.GAMMALN.PRECISE(E162/2))/EXP(_xlfn.GAMMALN.PRECISE((E162-1)/2)),1),1)</f>
        <v>0.48918891733782777</v>
      </c>
      <c r="H162" s="133">
        <f t="shared" ref="H162:H164" si="42">IF(E162&gt;1,1,0)</f>
        <v>1</v>
      </c>
      <c r="I162" s="133">
        <f t="shared" ref="I162:I164" si="43">E162-1</f>
        <v>2</v>
      </c>
      <c r="J162" s="96">
        <f t="shared" ref="J162:J164" si="44">G162*I162</f>
        <v>0.97837783467565553</v>
      </c>
      <c r="O162" s="134" t="str">
        <f t="shared" ref="O162:O164" si="45">A162</f>
        <v>17 B</v>
      </c>
      <c r="P162" s="134" t="str">
        <f t="shared" ref="P162:P164" si="46">B162</f>
        <v>alkane iC33</v>
      </c>
      <c r="Q162" s="134">
        <f t="shared" ref="Q162:Q164" si="47">C162</f>
        <v>-32.37766666666667</v>
      </c>
      <c r="R162" s="135">
        <f t="shared" si="7"/>
        <v>0.37367918280816953</v>
      </c>
      <c r="S162" s="134">
        <f t="shared" ref="S162:S164" si="48">E162</f>
        <v>3</v>
      </c>
    </row>
    <row r="163" spans="1:19">
      <c r="A163" s="152" t="s">
        <v>294</v>
      </c>
      <c r="B163" s="3" t="s">
        <v>215</v>
      </c>
      <c r="C163" s="156">
        <v>-34.422333333333334</v>
      </c>
      <c r="D163" s="186">
        <v>0.48012533085990411</v>
      </c>
      <c r="E163" s="40">
        <v>3</v>
      </c>
      <c r="G163" s="95">
        <f t="shared" si="41"/>
        <v>0.54176342093715602</v>
      </c>
      <c r="H163" s="133">
        <f t="shared" si="42"/>
        <v>1</v>
      </c>
      <c r="I163" s="133">
        <f t="shared" si="43"/>
        <v>2</v>
      </c>
      <c r="J163" s="96">
        <f t="shared" si="44"/>
        <v>1.083526841874312</v>
      </c>
      <c r="O163" s="134" t="str">
        <f t="shared" si="45"/>
        <v>17 B</v>
      </c>
      <c r="P163" s="134" t="str">
        <f t="shared" si="46"/>
        <v>alkane nC31</v>
      </c>
      <c r="Q163" s="134">
        <f t="shared" si="47"/>
        <v>-34.422333333333334</v>
      </c>
      <c r="R163" s="135">
        <f t="shared" si="7"/>
        <v>0.37367918280816953</v>
      </c>
      <c r="S163" s="134">
        <f t="shared" si="48"/>
        <v>3</v>
      </c>
    </row>
    <row r="164" spans="1:19">
      <c r="A164" s="152" t="s">
        <v>294</v>
      </c>
      <c r="B164" s="3" t="s">
        <v>216</v>
      </c>
      <c r="C164" s="156">
        <v>-34.32566666666667</v>
      </c>
      <c r="D164" s="186">
        <v>0.38014514771772834</v>
      </c>
      <c r="E164" s="40">
        <v>3</v>
      </c>
      <c r="G164" s="95">
        <f t="shared" si="41"/>
        <v>0.4289478651571309</v>
      </c>
      <c r="H164" s="133">
        <f t="shared" si="42"/>
        <v>1</v>
      </c>
      <c r="I164" s="133">
        <f t="shared" si="43"/>
        <v>2</v>
      </c>
      <c r="J164" s="96">
        <f t="shared" si="44"/>
        <v>0.85789573031426181</v>
      </c>
      <c r="O164" s="134" t="str">
        <f t="shared" si="45"/>
        <v>17 B</v>
      </c>
      <c r="P164" s="134" t="str">
        <f t="shared" si="46"/>
        <v>alkane nC33</v>
      </c>
      <c r="Q164" s="134">
        <f t="shared" si="47"/>
        <v>-34.32566666666667</v>
      </c>
      <c r="R164" s="135">
        <f t="shared" si="7"/>
        <v>0.37367918280816953</v>
      </c>
      <c r="S164" s="134">
        <f t="shared" si="48"/>
        <v>3</v>
      </c>
    </row>
    <row r="165" spans="1:19">
      <c r="A165" s="21" t="s">
        <v>230</v>
      </c>
      <c r="B165" s="3" t="s">
        <v>399</v>
      </c>
      <c r="C165" s="188">
        <v>-33.149000000000001</v>
      </c>
      <c r="D165" s="189">
        <v>0.62881555324275829</v>
      </c>
      <c r="E165" s="190">
        <v>3</v>
      </c>
      <c r="G165" s="95">
        <f t="shared" si="33"/>
        <v>0.70954237022476752</v>
      </c>
      <c r="H165" s="133">
        <f t="shared" si="34"/>
        <v>1</v>
      </c>
      <c r="I165" s="133">
        <f t="shared" si="35"/>
        <v>2</v>
      </c>
      <c r="J165" s="96">
        <f t="shared" si="36"/>
        <v>1.419084740449535</v>
      </c>
      <c r="O165" s="134" t="str">
        <f t="shared" si="37"/>
        <v>17 C</v>
      </c>
      <c r="P165" s="134" t="str">
        <f t="shared" si="38"/>
        <v>alkane iC31</v>
      </c>
      <c r="Q165" s="134">
        <f t="shared" si="39"/>
        <v>-33.149000000000001</v>
      </c>
      <c r="R165" s="135">
        <f t="shared" si="7"/>
        <v>0.37367918280816953</v>
      </c>
      <c r="S165" s="134">
        <f t="shared" si="40"/>
        <v>3</v>
      </c>
    </row>
    <row r="166" spans="1:19">
      <c r="A166" s="21" t="s">
        <v>230</v>
      </c>
      <c r="B166" s="3" t="s">
        <v>215</v>
      </c>
      <c r="C166" s="188">
        <v>-35.091000000000001</v>
      </c>
      <c r="D166" s="189">
        <v>0.54613459879410464</v>
      </c>
      <c r="E166" s="190">
        <v>3</v>
      </c>
      <c r="G166" s="95">
        <f t="shared" si="33"/>
        <v>0.61624690370933366</v>
      </c>
      <c r="H166" s="133">
        <f t="shared" si="34"/>
        <v>1</v>
      </c>
      <c r="I166" s="133">
        <f t="shared" si="35"/>
        <v>2</v>
      </c>
      <c r="J166" s="96">
        <f t="shared" si="36"/>
        <v>1.2324938074186673</v>
      </c>
      <c r="O166" s="134" t="str">
        <f t="shared" si="37"/>
        <v>17 C</v>
      </c>
      <c r="P166" s="134" t="str">
        <f t="shared" si="38"/>
        <v>alkane nC31</v>
      </c>
      <c r="Q166" s="134">
        <f t="shared" si="39"/>
        <v>-35.091000000000001</v>
      </c>
      <c r="R166" s="135">
        <f t="shared" si="7"/>
        <v>0.37367918280816953</v>
      </c>
      <c r="S166" s="134">
        <f t="shared" si="40"/>
        <v>3</v>
      </c>
    </row>
    <row r="167" spans="1:19">
      <c r="A167" s="21" t="s">
        <v>230</v>
      </c>
      <c r="B167" s="3" t="s">
        <v>216</v>
      </c>
      <c r="C167" s="188">
        <v>-35.00533333333334</v>
      </c>
      <c r="D167" s="189">
        <v>0.55010392957452547</v>
      </c>
      <c r="E167" s="190">
        <v>3</v>
      </c>
      <c r="G167" s="95">
        <f t="shared" si="33"/>
        <v>0.6207258138692715</v>
      </c>
      <c r="H167" s="133">
        <f t="shared" si="34"/>
        <v>1</v>
      </c>
      <c r="I167" s="133">
        <f t="shared" si="35"/>
        <v>2</v>
      </c>
      <c r="J167" s="96">
        <f t="shared" si="36"/>
        <v>1.241451627738543</v>
      </c>
      <c r="O167" s="134" t="str">
        <f t="shared" si="37"/>
        <v>17 C</v>
      </c>
      <c r="P167" s="134" t="str">
        <f t="shared" si="38"/>
        <v>alkane nC33</v>
      </c>
      <c r="Q167" s="134">
        <f t="shared" si="39"/>
        <v>-35.00533333333334</v>
      </c>
      <c r="R167" s="135">
        <f t="shared" si="7"/>
        <v>0.37367918280816953</v>
      </c>
      <c r="S167" s="134">
        <f t="shared" si="40"/>
        <v>3</v>
      </c>
    </row>
    <row r="168" spans="1:19">
      <c r="A168" s="21" t="s">
        <v>357</v>
      </c>
      <c r="B168" s="3" t="s">
        <v>399</v>
      </c>
      <c r="C168" s="176">
        <v>-33.592000000000006</v>
      </c>
      <c r="D168" s="185">
        <v>0.17527407110009363</v>
      </c>
      <c r="E168" s="56">
        <v>3</v>
      </c>
      <c r="G168" s="95">
        <f t="shared" si="33"/>
        <v>0.19777561036136329</v>
      </c>
      <c r="H168" s="133">
        <f t="shared" si="34"/>
        <v>1</v>
      </c>
      <c r="I168" s="133">
        <f t="shared" si="35"/>
        <v>2</v>
      </c>
      <c r="J168" s="96">
        <f t="shared" si="36"/>
        <v>0.39555122072272658</v>
      </c>
      <c r="O168" s="134" t="str">
        <f t="shared" si="37"/>
        <v>17 D</v>
      </c>
      <c r="P168" s="134" t="str">
        <f t="shared" si="38"/>
        <v>alkane iC31</v>
      </c>
      <c r="Q168" s="134">
        <f t="shared" si="39"/>
        <v>-33.592000000000006</v>
      </c>
      <c r="R168" s="135">
        <f t="shared" si="7"/>
        <v>0.37367918280816953</v>
      </c>
      <c r="S168" s="134">
        <f t="shared" si="40"/>
        <v>3</v>
      </c>
    </row>
    <row r="169" spans="1:19">
      <c r="A169" s="21" t="s">
        <v>357</v>
      </c>
      <c r="B169" s="3" t="s">
        <v>400</v>
      </c>
      <c r="C169" s="176">
        <v>-33.306333333333335</v>
      </c>
      <c r="D169" s="185">
        <v>0.29110879982119103</v>
      </c>
      <c r="E169" s="56">
        <v>3</v>
      </c>
      <c r="G169" s="95">
        <f t="shared" si="33"/>
        <v>0.32848110507640982</v>
      </c>
      <c r="H169" s="133">
        <f t="shared" si="34"/>
        <v>1</v>
      </c>
      <c r="I169" s="133">
        <f t="shared" si="35"/>
        <v>2</v>
      </c>
      <c r="J169" s="96">
        <f t="shared" si="36"/>
        <v>0.65696221015281964</v>
      </c>
      <c r="O169" s="134" t="str">
        <f t="shared" si="37"/>
        <v>17 D</v>
      </c>
      <c r="P169" s="134" t="str">
        <f t="shared" si="38"/>
        <v>alkane iC33</v>
      </c>
      <c r="Q169" s="134">
        <f t="shared" si="39"/>
        <v>-33.306333333333335</v>
      </c>
      <c r="R169" s="135">
        <f t="shared" si="7"/>
        <v>0.37367918280816953</v>
      </c>
      <c r="S169" s="134">
        <f t="shared" si="40"/>
        <v>3</v>
      </c>
    </row>
    <row r="170" spans="1:19">
      <c r="A170" s="21" t="s">
        <v>357</v>
      </c>
      <c r="B170" s="3" t="s">
        <v>215</v>
      </c>
      <c r="C170" s="176">
        <v>-35.239333333333335</v>
      </c>
      <c r="D170" s="185">
        <v>0.15647790046307977</v>
      </c>
      <c r="E170" s="56">
        <v>3</v>
      </c>
      <c r="G170" s="95">
        <f t="shared" si="33"/>
        <v>0.17656640299338447</v>
      </c>
      <c r="H170" s="133">
        <f t="shared" si="34"/>
        <v>1</v>
      </c>
      <c r="I170" s="133">
        <f t="shared" si="35"/>
        <v>2</v>
      </c>
      <c r="J170" s="96">
        <f t="shared" si="36"/>
        <v>0.35313280598676894</v>
      </c>
      <c r="O170" s="134" t="str">
        <f t="shared" si="37"/>
        <v>17 D</v>
      </c>
      <c r="P170" s="134" t="str">
        <f t="shared" si="38"/>
        <v>alkane nC31</v>
      </c>
      <c r="Q170" s="134">
        <f t="shared" si="39"/>
        <v>-35.239333333333335</v>
      </c>
      <c r="R170" s="135">
        <f t="shared" si="7"/>
        <v>0.37367918280816953</v>
      </c>
      <c r="S170" s="134">
        <f t="shared" si="40"/>
        <v>3</v>
      </c>
    </row>
    <row r="171" spans="1:19">
      <c r="A171" s="21" t="s">
        <v>357</v>
      </c>
      <c r="B171" s="3" t="s">
        <v>216</v>
      </c>
      <c r="C171" s="176">
        <v>-34.893666666666668</v>
      </c>
      <c r="D171" s="185">
        <v>0.31148408199028782</v>
      </c>
      <c r="E171" s="56">
        <v>3</v>
      </c>
      <c r="G171" s="95">
        <f t="shared" si="33"/>
        <v>0.3514721489997113</v>
      </c>
      <c r="H171" s="133">
        <f t="shared" si="34"/>
        <v>1</v>
      </c>
      <c r="I171" s="133">
        <f t="shared" si="35"/>
        <v>2</v>
      </c>
      <c r="J171" s="96">
        <f t="shared" si="36"/>
        <v>0.7029442979994226</v>
      </c>
      <c r="O171" s="134" t="str">
        <f t="shared" si="37"/>
        <v>17 D</v>
      </c>
      <c r="P171" s="134" t="str">
        <f t="shared" si="38"/>
        <v>alkane nC33</v>
      </c>
      <c r="Q171" s="134">
        <f t="shared" si="39"/>
        <v>-34.893666666666668</v>
      </c>
      <c r="R171" s="135">
        <f t="shared" si="7"/>
        <v>0.37367918280816953</v>
      </c>
      <c r="S171" s="134">
        <f t="shared" si="40"/>
        <v>3</v>
      </c>
    </row>
    <row r="172" spans="1:19">
      <c r="A172" s="152" t="s">
        <v>295</v>
      </c>
      <c r="B172" s="3" t="s">
        <v>399</v>
      </c>
      <c r="C172" s="188">
        <v>-32.991166666666665</v>
      </c>
      <c r="D172" s="189">
        <v>0.26463364613492874</v>
      </c>
      <c r="E172" s="190">
        <v>6</v>
      </c>
      <c r="G172" s="95">
        <f t="shared" si="33"/>
        <v>0.27811298665305623</v>
      </c>
      <c r="H172" s="133">
        <f t="shared" si="34"/>
        <v>1</v>
      </c>
      <c r="I172" s="133">
        <f t="shared" si="35"/>
        <v>5</v>
      </c>
      <c r="J172" s="96">
        <f t="shared" si="36"/>
        <v>1.3905649332652812</v>
      </c>
      <c r="O172" s="134" t="str">
        <f t="shared" si="37"/>
        <v>18 B</v>
      </c>
      <c r="P172" s="134" t="str">
        <f t="shared" si="38"/>
        <v>alkane iC31</v>
      </c>
      <c r="Q172" s="134">
        <f t="shared" si="39"/>
        <v>-32.991166666666665</v>
      </c>
      <c r="R172" s="135">
        <f t="shared" si="7"/>
        <v>0.37367918280816953</v>
      </c>
      <c r="S172" s="134">
        <f t="shared" si="40"/>
        <v>6</v>
      </c>
    </row>
    <row r="173" spans="1:19">
      <c r="A173" s="152" t="s">
        <v>295</v>
      </c>
      <c r="B173" s="3" t="s">
        <v>400</v>
      </c>
      <c r="C173" s="188">
        <v>-32.647599999999997</v>
      </c>
      <c r="D173" s="189">
        <v>0.22049671199362619</v>
      </c>
      <c r="E173" s="190">
        <v>5</v>
      </c>
      <c r="G173" s="95">
        <f t="shared" si="33"/>
        <v>0.23457456294334708</v>
      </c>
      <c r="H173" s="133">
        <f t="shared" si="34"/>
        <v>1</v>
      </c>
      <c r="I173" s="133">
        <f t="shared" si="35"/>
        <v>4</v>
      </c>
      <c r="J173" s="96">
        <f t="shared" si="36"/>
        <v>0.93829825177338833</v>
      </c>
      <c r="O173" s="134" t="str">
        <f t="shared" si="37"/>
        <v>18 B</v>
      </c>
      <c r="P173" s="134" t="str">
        <f t="shared" si="38"/>
        <v>alkane iC33</v>
      </c>
      <c r="Q173" s="134">
        <f t="shared" si="39"/>
        <v>-32.647599999999997</v>
      </c>
      <c r="R173" s="135">
        <f t="shared" si="7"/>
        <v>0.37367918280816953</v>
      </c>
      <c r="S173" s="134">
        <f t="shared" si="40"/>
        <v>5</v>
      </c>
    </row>
    <row r="174" spans="1:19">
      <c r="A174" s="21" t="s">
        <v>295</v>
      </c>
      <c r="B174" s="3" t="s">
        <v>215</v>
      </c>
      <c r="C174" s="188">
        <v>-34.580833333333338</v>
      </c>
      <c r="D174" s="189">
        <v>0.12095026526083699</v>
      </c>
      <c r="E174" s="190">
        <v>6</v>
      </c>
      <c r="G174" s="95">
        <f t="shared" si="33"/>
        <v>0.12711097020149828</v>
      </c>
      <c r="H174" s="133">
        <f t="shared" si="34"/>
        <v>1</v>
      </c>
      <c r="I174" s="133">
        <f t="shared" si="35"/>
        <v>5</v>
      </c>
      <c r="J174" s="96">
        <f t="shared" si="36"/>
        <v>0.63555485100749143</v>
      </c>
      <c r="O174" s="134" t="str">
        <f t="shared" si="37"/>
        <v>18 B</v>
      </c>
      <c r="P174" s="134" t="str">
        <f t="shared" si="38"/>
        <v>alkane nC31</v>
      </c>
      <c r="Q174" s="134">
        <f t="shared" si="39"/>
        <v>-34.580833333333338</v>
      </c>
      <c r="R174" s="135">
        <f t="shared" si="7"/>
        <v>0.37367918280816953</v>
      </c>
      <c r="S174" s="134">
        <f t="shared" si="40"/>
        <v>6</v>
      </c>
    </row>
    <row r="175" spans="1:19">
      <c r="A175" s="152" t="s">
        <v>295</v>
      </c>
      <c r="B175" s="3" t="s">
        <v>216</v>
      </c>
      <c r="C175" s="158">
        <v>-34.085166666666659</v>
      </c>
      <c r="D175" s="197">
        <v>0.20471972710676065</v>
      </c>
      <c r="E175" s="198">
        <v>6</v>
      </c>
      <c r="G175" s="95">
        <f t="shared" si="33"/>
        <v>0.2151473010481452</v>
      </c>
      <c r="H175" s="133">
        <f t="shared" si="34"/>
        <v>1</v>
      </c>
      <c r="I175" s="133">
        <f t="shared" si="35"/>
        <v>5</v>
      </c>
      <c r="J175" s="96">
        <f t="shared" si="36"/>
        <v>1.0757365052407259</v>
      </c>
      <c r="O175" s="134" t="str">
        <f t="shared" si="37"/>
        <v>18 B</v>
      </c>
      <c r="P175" s="134" t="str">
        <f t="shared" si="38"/>
        <v>alkane nC33</v>
      </c>
      <c r="Q175" s="134">
        <f t="shared" si="39"/>
        <v>-34.085166666666659</v>
      </c>
      <c r="R175" s="135">
        <f t="shared" si="7"/>
        <v>0.37367918280816953</v>
      </c>
      <c r="S175" s="134">
        <f t="shared" si="40"/>
        <v>6</v>
      </c>
    </row>
    <row r="176" spans="1:19">
      <c r="A176" s="21" t="s">
        <v>231</v>
      </c>
      <c r="B176" s="3" t="s">
        <v>399</v>
      </c>
      <c r="C176" s="176">
        <v>-33.687999999999995</v>
      </c>
      <c r="D176" s="185">
        <v>0.1516805854419101</v>
      </c>
      <c r="E176" s="56">
        <v>3</v>
      </c>
      <c r="G176" s="95">
        <f t="shared" si="33"/>
        <v>0.17115321266550224</v>
      </c>
      <c r="H176" s="133">
        <f t="shared" si="34"/>
        <v>1</v>
      </c>
      <c r="I176" s="133">
        <f t="shared" si="35"/>
        <v>2</v>
      </c>
      <c r="J176" s="96">
        <f t="shared" si="36"/>
        <v>0.34230642533100447</v>
      </c>
      <c r="O176" s="134" t="str">
        <f t="shared" si="37"/>
        <v>18 C</v>
      </c>
      <c r="P176" s="134" t="str">
        <f t="shared" si="38"/>
        <v>alkane iC31</v>
      </c>
      <c r="Q176" s="134">
        <f t="shared" si="39"/>
        <v>-33.687999999999995</v>
      </c>
      <c r="R176" s="135">
        <f t="shared" si="7"/>
        <v>0.37367918280816953</v>
      </c>
      <c r="S176" s="134">
        <f t="shared" si="40"/>
        <v>3</v>
      </c>
    </row>
    <row r="177" spans="1:19">
      <c r="A177" s="21" t="s">
        <v>231</v>
      </c>
      <c r="B177" s="3" t="s">
        <v>400</v>
      </c>
      <c r="C177" s="176">
        <v>-33.798000000000002</v>
      </c>
      <c r="D177" s="185">
        <v>0.63795062504867917</v>
      </c>
      <c r="E177" s="56">
        <v>3</v>
      </c>
      <c r="G177" s="95">
        <f t="shared" si="33"/>
        <v>0.71985019494049018</v>
      </c>
      <c r="H177" s="133">
        <f t="shared" si="34"/>
        <v>1</v>
      </c>
      <c r="I177" s="133">
        <f t="shared" si="35"/>
        <v>2</v>
      </c>
      <c r="J177" s="96">
        <f t="shared" si="36"/>
        <v>1.4397003898809804</v>
      </c>
      <c r="O177" s="134" t="str">
        <f t="shared" si="37"/>
        <v>18 C</v>
      </c>
      <c r="P177" s="134" t="str">
        <f t="shared" si="38"/>
        <v>alkane iC33</v>
      </c>
      <c r="Q177" s="134">
        <f t="shared" si="39"/>
        <v>-33.798000000000002</v>
      </c>
      <c r="R177" s="135">
        <f t="shared" si="7"/>
        <v>0.37367918280816953</v>
      </c>
      <c r="S177" s="134">
        <f t="shared" si="40"/>
        <v>3</v>
      </c>
    </row>
    <row r="178" spans="1:19">
      <c r="A178" s="21" t="s">
        <v>231</v>
      </c>
      <c r="B178" s="3" t="s">
        <v>215</v>
      </c>
      <c r="C178" s="176">
        <v>-35.389999999999993</v>
      </c>
      <c r="D178" s="185">
        <v>0.15719096666157129</v>
      </c>
      <c r="E178" s="56">
        <v>3</v>
      </c>
      <c r="G178" s="95">
        <f t="shared" si="33"/>
        <v>0.17737101203652228</v>
      </c>
      <c r="H178" s="133">
        <f t="shared" si="34"/>
        <v>1</v>
      </c>
      <c r="I178" s="133">
        <f t="shared" si="35"/>
        <v>2</v>
      </c>
      <c r="J178" s="96">
        <f t="shared" si="36"/>
        <v>0.35474202407304456</v>
      </c>
      <c r="O178" s="134" t="str">
        <f t="shared" si="37"/>
        <v>18 C</v>
      </c>
      <c r="P178" s="134" t="str">
        <f t="shared" si="38"/>
        <v>alkane nC31</v>
      </c>
      <c r="Q178" s="134">
        <f t="shared" si="39"/>
        <v>-35.389999999999993</v>
      </c>
      <c r="R178" s="135">
        <f t="shared" si="7"/>
        <v>0.37367918280816953</v>
      </c>
      <c r="S178" s="134">
        <f t="shared" si="40"/>
        <v>3</v>
      </c>
    </row>
    <row r="179" spans="1:19">
      <c r="A179" s="21" t="s">
        <v>231</v>
      </c>
      <c r="B179" s="3" t="s">
        <v>216</v>
      </c>
      <c r="C179" s="176">
        <v>-34.914333333333332</v>
      </c>
      <c r="D179" s="185">
        <v>0.38289598239382561</v>
      </c>
      <c r="E179" s="56">
        <v>3</v>
      </c>
      <c r="G179" s="95">
        <f t="shared" si="33"/>
        <v>0.43205184969776295</v>
      </c>
      <c r="H179" s="133">
        <f t="shared" si="34"/>
        <v>1</v>
      </c>
      <c r="I179" s="133">
        <f t="shared" si="35"/>
        <v>2</v>
      </c>
      <c r="J179" s="96">
        <f t="shared" si="36"/>
        <v>0.86410369939552589</v>
      </c>
      <c r="O179" s="134" t="str">
        <f t="shared" si="37"/>
        <v>18 C</v>
      </c>
      <c r="P179" s="134" t="str">
        <f t="shared" si="38"/>
        <v>alkane nC33</v>
      </c>
      <c r="Q179" s="134">
        <f t="shared" si="39"/>
        <v>-34.914333333333332</v>
      </c>
      <c r="R179" s="135">
        <f t="shared" si="7"/>
        <v>0.37367918280816953</v>
      </c>
      <c r="S179" s="134">
        <f t="shared" si="40"/>
        <v>3</v>
      </c>
    </row>
    <row r="180" spans="1:19">
      <c r="A180" s="21" t="s">
        <v>358</v>
      </c>
      <c r="B180" s="3" t="s">
        <v>399</v>
      </c>
      <c r="C180" s="176">
        <v>-33.041000000000004</v>
      </c>
      <c r="D180" s="185">
        <v>0.17061359852016439</v>
      </c>
      <c r="E180" s="56">
        <v>3</v>
      </c>
      <c r="G180" s="95">
        <f t="shared" si="33"/>
        <v>0.19251683019335125</v>
      </c>
      <c r="H180" s="133">
        <f t="shared" si="34"/>
        <v>1</v>
      </c>
      <c r="I180" s="133">
        <f t="shared" si="35"/>
        <v>2</v>
      </c>
      <c r="J180" s="96">
        <f t="shared" si="36"/>
        <v>0.3850336603867025</v>
      </c>
      <c r="O180" s="134" t="str">
        <f t="shared" si="37"/>
        <v>18 D</v>
      </c>
      <c r="P180" s="134" t="str">
        <f t="shared" si="38"/>
        <v>alkane iC31</v>
      </c>
      <c r="Q180" s="134">
        <f t="shared" si="39"/>
        <v>-33.041000000000004</v>
      </c>
      <c r="R180" s="135">
        <f t="shared" si="7"/>
        <v>0.37367918280816953</v>
      </c>
      <c r="S180" s="134">
        <f t="shared" si="40"/>
        <v>3</v>
      </c>
    </row>
    <row r="181" spans="1:19">
      <c r="A181" s="21" t="s">
        <v>358</v>
      </c>
      <c r="B181" s="3" t="s">
        <v>400</v>
      </c>
      <c r="C181" s="176">
        <v>-33.390666666666668</v>
      </c>
      <c r="D181" s="185">
        <v>0.26791851995211841</v>
      </c>
      <c r="E181" s="56">
        <v>3</v>
      </c>
      <c r="G181" s="95">
        <f t="shared" si="33"/>
        <v>0.3023136763930338</v>
      </c>
      <c r="H181" s="133">
        <f t="shared" si="34"/>
        <v>1</v>
      </c>
      <c r="I181" s="133">
        <f t="shared" si="35"/>
        <v>2</v>
      </c>
      <c r="J181" s="96">
        <f t="shared" si="36"/>
        <v>0.60462735278606761</v>
      </c>
      <c r="O181" s="134" t="str">
        <f t="shared" si="37"/>
        <v>18 D</v>
      </c>
      <c r="P181" s="134" t="str">
        <f t="shared" si="38"/>
        <v>alkane iC33</v>
      </c>
      <c r="Q181" s="134">
        <f t="shared" si="39"/>
        <v>-33.390666666666668</v>
      </c>
      <c r="R181" s="135">
        <f t="shared" si="7"/>
        <v>0.37367918280816953</v>
      </c>
      <c r="S181" s="134">
        <f t="shared" si="40"/>
        <v>3</v>
      </c>
    </row>
    <row r="182" spans="1:19">
      <c r="A182" s="21" t="s">
        <v>358</v>
      </c>
      <c r="B182" s="3" t="s">
        <v>215</v>
      </c>
      <c r="C182" s="176">
        <v>-34.909333333333336</v>
      </c>
      <c r="D182" s="185">
        <v>0.12821986325578943</v>
      </c>
      <c r="E182" s="56">
        <v>3</v>
      </c>
      <c r="G182" s="95">
        <f t="shared" si="33"/>
        <v>0.14468062250566818</v>
      </c>
      <c r="H182" s="133">
        <f t="shared" si="34"/>
        <v>1</v>
      </c>
      <c r="I182" s="133">
        <f t="shared" si="35"/>
        <v>2</v>
      </c>
      <c r="J182" s="96">
        <f t="shared" si="36"/>
        <v>0.28936124501133637</v>
      </c>
      <c r="O182" s="134" t="str">
        <f t="shared" si="37"/>
        <v>18 D</v>
      </c>
      <c r="P182" s="134" t="str">
        <f t="shared" si="38"/>
        <v>alkane nC31</v>
      </c>
      <c r="Q182" s="134">
        <f t="shared" si="39"/>
        <v>-34.909333333333336</v>
      </c>
      <c r="R182" s="135">
        <f t="shared" si="7"/>
        <v>0.37367918280816953</v>
      </c>
      <c r="S182" s="134">
        <f t="shared" si="40"/>
        <v>3</v>
      </c>
    </row>
    <row r="183" spans="1:19">
      <c r="A183" s="21" t="s">
        <v>358</v>
      </c>
      <c r="B183" s="3" t="s">
        <v>216</v>
      </c>
      <c r="C183" s="176">
        <v>-34.213999999999999</v>
      </c>
      <c r="D183" s="185">
        <v>0.14098226838861597</v>
      </c>
      <c r="E183" s="56">
        <v>3</v>
      </c>
      <c r="G183" s="95">
        <f t="shared" si="33"/>
        <v>0.15908145457958248</v>
      </c>
      <c r="H183" s="133">
        <f t="shared" si="34"/>
        <v>1</v>
      </c>
      <c r="I183" s="133">
        <f t="shared" si="35"/>
        <v>2</v>
      </c>
      <c r="J183" s="96">
        <f t="shared" si="36"/>
        <v>0.31816290915916495</v>
      </c>
      <c r="O183" s="134" t="str">
        <f t="shared" si="37"/>
        <v>18 D</v>
      </c>
      <c r="P183" s="134" t="str">
        <f t="shared" si="38"/>
        <v>alkane nC33</v>
      </c>
      <c r="Q183" s="134">
        <f t="shared" si="39"/>
        <v>-34.213999999999999</v>
      </c>
      <c r="R183" s="135">
        <f t="shared" si="7"/>
        <v>0.37367918280816953</v>
      </c>
      <c r="S183" s="134">
        <f t="shared" si="40"/>
        <v>3</v>
      </c>
    </row>
    <row r="184" spans="1:19">
      <c r="A184" s="21" t="s">
        <v>296</v>
      </c>
      <c r="B184" s="3" t="s">
        <v>399</v>
      </c>
      <c r="C184" s="176">
        <v>-35.741999999999997</v>
      </c>
      <c r="D184" s="185">
        <v>0.1041585330157829</v>
      </c>
      <c r="E184" s="56">
        <v>3</v>
      </c>
      <c r="G184" s="95">
        <f t="shared" si="33"/>
        <v>0.11753031873023956</v>
      </c>
      <c r="H184" s="133">
        <f t="shared" si="34"/>
        <v>1</v>
      </c>
      <c r="I184" s="133">
        <f t="shared" si="35"/>
        <v>2</v>
      </c>
      <c r="J184" s="96">
        <f t="shared" si="36"/>
        <v>0.23506063746047912</v>
      </c>
      <c r="O184" s="134" t="str">
        <f t="shared" si="37"/>
        <v>19 B</v>
      </c>
      <c r="P184" s="134" t="str">
        <f t="shared" si="38"/>
        <v>alkane iC31</v>
      </c>
      <c r="Q184" s="134">
        <f t="shared" si="39"/>
        <v>-35.741999999999997</v>
      </c>
      <c r="R184" s="135">
        <f t="shared" si="7"/>
        <v>0.37367918280816953</v>
      </c>
      <c r="S184" s="134">
        <f t="shared" si="40"/>
        <v>3</v>
      </c>
    </row>
    <row r="185" spans="1:19">
      <c r="A185" s="21" t="s">
        <v>296</v>
      </c>
      <c r="B185" s="3" t="s">
        <v>400</v>
      </c>
      <c r="C185" s="176">
        <v>-35.775666666666666</v>
      </c>
      <c r="D185" s="185">
        <v>0.25006865723903227</v>
      </c>
      <c r="E185" s="56">
        <v>3</v>
      </c>
      <c r="G185" s="95">
        <f t="shared" si="33"/>
        <v>0.28217226317207245</v>
      </c>
      <c r="H185" s="133">
        <f t="shared" si="34"/>
        <v>1</v>
      </c>
      <c r="I185" s="133">
        <f t="shared" si="35"/>
        <v>2</v>
      </c>
      <c r="J185" s="96">
        <f t="shared" si="36"/>
        <v>0.56434452634414489</v>
      </c>
      <c r="O185" s="134" t="str">
        <f t="shared" si="37"/>
        <v>19 B</v>
      </c>
      <c r="P185" s="134" t="str">
        <f t="shared" si="38"/>
        <v>alkane iC33</v>
      </c>
      <c r="Q185" s="134">
        <f t="shared" si="39"/>
        <v>-35.775666666666666</v>
      </c>
      <c r="R185" s="135">
        <f t="shared" si="7"/>
        <v>0.37367918280816953</v>
      </c>
      <c r="S185" s="134">
        <f t="shared" si="40"/>
        <v>3</v>
      </c>
    </row>
    <row r="186" spans="1:19">
      <c r="A186" s="21" t="s">
        <v>296</v>
      </c>
      <c r="B186" s="3" t="s">
        <v>215</v>
      </c>
      <c r="C186" s="176">
        <v>-37.514666666666663</v>
      </c>
      <c r="D186" s="185">
        <v>4.4970360609332058E-2</v>
      </c>
      <c r="E186" s="56">
        <v>3</v>
      </c>
      <c r="G186" s="95">
        <f t="shared" si="33"/>
        <v>5.0743618048342952E-2</v>
      </c>
      <c r="H186" s="133">
        <f t="shared" si="34"/>
        <v>1</v>
      </c>
      <c r="I186" s="133">
        <f t="shared" si="35"/>
        <v>2</v>
      </c>
      <c r="J186" s="96">
        <f t="shared" si="36"/>
        <v>0.1014872360966859</v>
      </c>
      <c r="O186" s="134" t="str">
        <f t="shared" si="37"/>
        <v>19 B</v>
      </c>
      <c r="P186" s="134" t="str">
        <f t="shared" si="38"/>
        <v>alkane nC31</v>
      </c>
      <c r="Q186" s="134">
        <f t="shared" si="39"/>
        <v>-37.514666666666663</v>
      </c>
      <c r="R186" s="135">
        <f t="shared" si="7"/>
        <v>0.37367918280816953</v>
      </c>
      <c r="S186" s="134">
        <f t="shared" si="40"/>
        <v>3</v>
      </c>
    </row>
    <row r="187" spans="1:19">
      <c r="A187" s="21" t="s">
        <v>296</v>
      </c>
      <c r="B187" s="3" t="s">
        <v>216</v>
      </c>
      <c r="C187" s="176">
        <v>-36.538333333333334</v>
      </c>
      <c r="D187" s="185">
        <v>0.22803800852781952</v>
      </c>
      <c r="E187" s="56">
        <v>3</v>
      </c>
      <c r="G187" s="95">
        <f t="shared" si="33"/>
        <v>0.25731333812874035</v>
      </c>
      <c r="H187" s="133">
        <f t="shared" si="34"/>
        <v>1</v>
      </c>
      <c r="I187" s="133">
        <f t="shared" si="35"/>
        <v>2</v>
      </c>
      <c r="J187" s="96">
        <f t="shared" si="36"/>
        <v>0.51462667625748071</v>
      </c>
      <c r="O187" s="134" t="str">
        <f t="shared" si="37"/>
        <v>19 B</v>
      </c>
      <c r="P187" s="134" t="str">
        <f t="shared" si="38"/>
        <v>alkane nC33</v>
      </c>
      <c r="Q187" s="134">
        <f t="shared" si="39"/>
        <v>-36.538333333333334</v>
      </c>
      <c r="R187" s="135">
        <f t="shared" si="7"/>
        <v>0.37367918280816953</v>
      </c>
      <c r="S187" s="134">
        <f t="shared" si="40"/>
        <v>3</v>
      </c>
    </row>
    <row r="188" spans="1:19">
      <c r="A188" s="21" t="s">
        <v>232</v>
      </c>
      <c r="B188" s="3" t="s">
        <v>399</v>
      </c>
      <c r="C188" s="176">
        <v>-33.902999999999999</v>
      </c>
      <c r="D188" s="185">
        <v>0.12743233498606332</v>
      </c>
      <c r="E188" s="56">
        <v>3</v>
      </c>
      <c r="G188" s="95">
        <f t="shared" si="33"/>
        <v>0.14379199201261048</v>
      </c>
      <c r="H188" s="133">
        <f t="shared" si="34"/>
        <v>1</v>
      </c>
      <c r="I188" s="133">
        <f t="shared" si="35"/>
        <v>2</v>
      </c>
      <c r="J188" s="96">
        <f t="shared" si="36"/>
        <v>0.28758398402522095</v>
      </c>
      <c r="O188" s="134" t="str">
        <f t="shared" si="37"/>
        <v>19 C</v>
      </c>
      <c r="P188" s="134" t="str">
        <f t="shared" si="38"/>
        <v>alkane iC31</v>
      </c>
      <c r="Q188" s="134">
        <f t="shared" si="39"/>
        <v>-33.902999999999999</v>
      </c>
      <c r="R188" s="135">
        <f t="shared" si="7"/>
        <v>0.37367918280816953</v>
      </c>
      <c r="S188" s="134">
        <f t="shared" si="40"/>
        <v>3</v>
      </c>
    </row>
    <row r="189" spans="1:19">
      <c r="A189" s="21" t="s">
        <v>232</v>
      </c>
      <c r="B189" s="3" t="s">
        <v>400</v>
      </c>
      <c r="C189" s="176">
        <v>-33.484000000000002</v>
      </c>
      <c r="D189" s="185">
        <v>5.5244909267732269E-2</v>
      </c>
      <c r="E189" s="56">
        <v>3</v>
      </c>
      <c r="G189" s="95">
        <f t="shared" si="33"/>
        <v>6.2337204705790898E-2</v>
      </c>
      <c r="H189" s="133">
        <f t="shared" si="34"/>
        <v>1</v>
      </c>
      <c r="I189" s="133">
        <f t="shared" si="35"/>
        <v>2</v>
      </c>
      <c r="J189" s="96">
        <f t="shared" si="36"/>
        <v>0.1246744094115818</v>
      </c>
      <c r="O189" s="134" t="str">
        <f t="shared" si="37"/>
        <v>19 C</v>
      </c>
      <c r="P189" s="134" t="str">
        <f t="shared" si="38"/>
        <v>alkane iC33</v>
      </c>
      <c r="Q189" s="134">
        <f t="shared" si="39"/>
        <v>-33.484000000000002</v>
      </c>
      <c r="R189" s="135">
        <f t="shared" si="7"/>
        <v>0.37367918280816953</v>
      </c>
      <c r="S189" s="134">
        <f t="shared" si="40"/>
        <v>3</v>
      </c>
    </row>
    <row r="190" spans="1:19">
      <c r="A190" s="21" t="s">
        <v>232</v>
      </c>
      <c r="B190" s="3" t="s">
        <v>215</v>
      </c>
      <c r="C190" s="176">
        <v>-34.425666666666665</v>
      </c>
      <c r="D190" s="185">
        <v>7.7468273075713689E-2</v>
      </c>
      <c r="E190" s="56">
        <v>3</v>
      </c>
      <c r="G190" s="95">
        <f t="shared" si="33"/>
        <v>8.7413585449501535E-2</v>
      </c>
      <c r="H190" s="133">
        <f t="shared" si="34"/>
        <v>1</v>
      </c>
      <c r="I190" s="133">
        <f t="shared" si="35"/>
        <v>2</v>
      </c>
      <c r="J190" s="96">
        <f t="shared" si="36"/>
        <v>0.17482717089900307</v>
      </c>
      <c r="O190" s="134" t="str">
        <f t="shared" si="37"/>
        <v>19 C</v>
      </c>
      <c r="P190" s="134" t="str">
        <f t="shared" si="38"/>
        <v>alkane nC31</v>
      </c>
      <c r="Q190" s="134">
        <f t="shared" si="39"/>
        <v>-34.425666666666665</v>
      </c>
      <c r="R190" s="135">
        <f t="shared" si="7"/>
        <v>0.37367918280816953</v>
      </c>
      <c r="S190" s="134">
        <f t="shared" si="40"/>
        <v>3</v>
      </c>
    </row>
    <row r="191" spans="1:19">
      <c r="A191" s="21" t="s">
        <v>232</v>
      </c>
      <c r="B191" s="3" t="s">
        <v>216</v>
      </c>
      <c r="C191" s="176">
        <v>-34.071333333333335</v>
      </c>
      <c r="D191" s="185">
        <v>3.9374272480050175E-2</v>
      </c>
      <c r="E191" s="56">
        <v>3</v>
      </c>
      <c r="G191" s="95">
        <f t="shared" si="33"/>
        <v>4.4429108786030777E-2</v>
      </c>
      <c r="H191" s="133">
        <f t="shared" si="34"/>
        <v>1</v>
      </c>
      <c r="I191" s="133">
        <f t="shared" si="35"/>
        <v>2</v>
      </c>
      <c r="J191" s="96">
        <f t="shared" si="36"/>
        <v>8.8858217572061554E-2</v>
      </c>
      <c r="O191" s="134" t="str">
        <f t="shared" si="37"/>
        <v>19 C</v>
      </c>
      <c r="P191" s="134" t="str">
        <f t="shared" si="38"/>
        <v>alkane nC33</v>
      </c>
      <c r="Q191" s="134">
        <f t="shared" si="39"/>
        <v>-34.071333333333335</v>
      </c>
      <c r="R191" s="135">
        <f t="shared" si="7"/>
        <v>0.37367918280816953</v>
      </c>
      <c r="S191" s="134">
        <f t="shared" si="40"/>
        <v>3</v>
      </c>
    </row>
    <row r="192" spans="1:19">
      <c r="A192" s="21" t="s">
        <v>359</v>
      </c>
      <c r="B192" s="3" t="s">
        <v>399</v>
      </c>
      <c r="C192" s="176">
        <v>-35.600999999999999</v>
      </c>
      <c r="D192" s="185">
        <v>0.26873592986424366</v>
      </c>
      <c r="E192" s="56">
        <v>3</v>
      </c>
      <c r="G192" s="95">
        <f t="shared" si="33"/>
        <v>0.30323602470885336</v>
      </c>
      <c r="H192" s="133">
        <f t="shared" si="34"/>
        <v>1</v>
      </c>
      <c r="I192" s="133">
        <f t="shared" si="35"/>
        <v>2</v>
      </c>
      <c r="J192" s="96">
        <f t="shared" si="36"/>
        <v>0.60647204941770672</v>
      </c>
      <c r="O192" s="134" t="str">
        <f t="shared" si="37"/>
        <v>19 D</v>
      </c>
      <c r="P192" s="134" t="str">
        <f t="shared" si="38"/>
        <v>alkane iC31</v>
      </c>
      <c r="Q192" s="134">
        <f t="shared" si="39"/>
        <v>-35.600999999999999</v>
      </c>
      <c r="R192" s="135">
        <f t="shared" si="7"/>
        <v>0.37367918280816953</v>
      </c>
      <c r="S192" s="134">
        <f t="shared" si="40"/>
        <v>3</v>
      </c>
    </row>
    <row r="193" spans="1:19">
      <c r="A193" s="21" t="s">
        <v>359</v>
      </c>
      <c r="B193" s="3" t="s">
        <v>400</v>
      </c>
      <c r="C193" s="176">
        <v>-35.232666666666667</v>
      </c>
      <c r="D193" s="185">
        <v>0.10870755876815902</v>
      </c>
      <c r="E193" s="56">
        <v>3</v>
      </c>
      <c r="G193" s="95">
        <f t="shared" si="33"/>
        <v>0.12266334461980176</v>
      </c>
      <c r="H193" s="133">
        <f t="shared" si="34"/>
        <v>1</v>
      </c>
      <c r="I193" s="133">
        <f t="shared" si="35"/>
        <v>2</v>
      </c>
      <c r="J193" s="96">
        <f t="shared" si="36"/>
        <v>0.24532668923960352</v>
      </c>
      <c r="O193" s="134" t="str">
        <f t="shared" si="37"/>
        <v>19 D</v>
      </c>
      <c r="P193" s="134" t="str">
        <f t="shared" si="38"/>
        <v>alkane iC33</v>
      </c>
      <c r="Q193" s="134">
        <f t="shared" si="39"/>
        <v>-35.232666666666667</v>
      </c>
      <c r="R193" s="135">
        <f t="shared" si="7"/>
        <v>0.37367918280816953</v>
      </c>
      <c r="S193" s="134">
        <f t="shared" si="40"/>
        <v>3</v>
      </c>
    </row>
    <row r="194" spans="1:19">
      <c r="A194" s="21" t="s">
        <v>359</v>
      </c>
      <c r="B194" s="3" t="s">
        <v>215</v>
      </c>
      <c r="C194" s="176">
        <v>-36.707999999999998</v>
      </c>
      <c r="D194" s="185">
        <v>0.25913124087998513</v>
      </c>
      <c r="E194" s="56">
        <v>3</v>
      </c>
      <c r="G194" s="95">
        <f t="shared" si="33"/>
        <v>0.29239829375258425</v>
      </c>
      <c r="H194" s="133">
        <f t="shared" si="34"/>
        <v>1</v>
      </c>
      <c r="I194" s="133">
        <f t="shared" si="35"/>
        <v>2</v>
      </c>
      <c r="J194" s="96">
        <f t="shared" si="36"/>
        <v>0.5847965875051685</v>
      </c>
      <c r="O194" s="134" t="str">
        <f t="shared" si="37"/>
        <v>19 D</v>
      </c>
      <c r="P194" s="134" t="str">
        <f t="shared" si="38"/>
        <v>alkane nC31</v>
      </c>
      <c r="Q194" s="134">
        <f t="shared" si="39"/>
        <v>-36.707999999999998</v>
      </c>
      <c r="R194" s="135">
        <f t="shared" si="7"/>
        <v>0.37367918280816953</v>
      </c>
      <c r="S194" s="134">
        <f t="shared" si="40"/>
        <v>3</v>
      </c>
    </row>
    <row r="195" spans="1:19">
      <c r="A195" s="21" t="s">
        <v>359</v>
      </c>
      <c r="B195" s="3" t="s">
        <v>216</v>
      </c>
      <c r="C195" s="176">
        <v>-35.97</v>
      </c>
      <c r="D195" s="185">
        <v>0.32013122309453013</v>
      </c>
      <c r="E195" s="56">
        <v>3</v>
      </c>
      <c r="G195" s="95">
        <f t="shared" si="33"/>
        <v>0.3612294028766736</v>
      </c>
      <c r="H195" s="133">
        <f t="shared" si="34"/>
        <v>1</v>
      </c>
      <c r="I195" s="133">
        <f t="shared" si="35"/>
        <v>2</v>
      </c>
      <c r="J195" s="96">
        <f t="shared" si="36"/>
        <v>0.7224588057533472</v>
      </c>
      <c r="O195" s="134" t="str">
        <f t="shared" si="37"/>
        <v>19 D</v>
      </c>
      <c r="P195" s="134" t="str">
        <f t="shared" si="38"/>
        <v>alkane nC33</v>
      </c>
      <c r="Q195" s="134">
        <f t="shared" si="39"/>
        <v>-35.97</v>
      </c>
      <c r="R195" s="135">
        <f t="shared" si="7"/>
        <v>0.37367918280816953</v>
      </c>
      <c r="S195" s="134">
        <f t="shared" si="40"/>
        <v>3</v>
      </c>
    </row>
    <row r="196" spans="1:19">
      <c r="A196" s="21" t="s">
        <v>297</v>
      </c>
      <c r="B196" s="3" t="s">
        <v>399</v>
      </c>
      <c r="C196" s="188">
        <v>-32.528857142857142</v>
      </c>
      <c r="D196" s="189">
        <v>0.82080538265198777</v>
      </c>
      <c r="E196" s="190">
        <v>7</v>
      </c>
      <c r="G196" s="95">
        <f t="shared" si="33"/>
        <v>0.85556815306069045</v>
      </c>
      <c r="H196" s="133">
        <f t="shared" si="34"/>
        <v>1</v>
      </c>
      <c r="I196" s="133">
        <f t="shared" si="35"/>
        <v>6</v>
      </c>
      <c r="J196" s="96">
        <f t="shared" si="36"/>
        <v>5.1334089183641431</v>
      </c>
      <c r="O196" s="134" t="str">
        <f t="shared" si="37"/>
        <v>20 B</v>
      </c>
      <c r="P196" s="134" t="str">
        <f t="shared" si="38"/>
        <v>alkane iC31</v>
      </c>
      <c r="Q196" s="134">
        <f t="shared" si="39"/>
        <v>-32.528857142857142</v>
      </c>
      <c r="R196" s="135">
        <f t="shared" si="7"/>
        <v>0.37367918280816953</v>
      </c>
      <c r="S196" s="134">
        <f t="shared" si="40"/>
        <v>7</v>
      </c>
    </row>
    <row r="197" spans="1:19">
      <c r="A197" s="152" t="s">
        <v>297</v>
      </c>
      <c r="B197" s="3" t="s">
        <v>400</v>
      </c>
      <c r="C197" s="188">
        <v>-32.091999999999999</v>
      </c>
      <c r="D197" s="189">
        <v>0.56163184857460957</v>
      </c>
      <c r="E197" s="190">
        <v>7</v>
      </c>
      <c r="G197" s="95">
        <f t="shared" si="33"/>
        <v>0.58541809488690055</v>
      </c>
      <c r="H197" s="133">
        <f t="shared" si="34"/>
        <v>1</v>
      </c>
      <c r="I197" s="133">
        <f t="shared" si="35"/>
        <v>6</v>
      </c>
      <c r="J197" s="96">
        <f t="shared" si="36"/>
        <v>3.5125085693214033</v>
      </c>
      <c r="O197" s="134" t="str">
        <f t="shared" si="37"/>
        <v>20 B</v>
      </c>
      <c r="P197" s="134" t="str">
        <f t="shared" si="38"/>
        <v>alkane iC33</v>
      </c>
      <c r="Q197" s="134">
        <f t="shared" si="39"/>
        <v>-32.091999999999999</v>
      </c>
      <c r="R197" s="135">
        <f t="shared" si="7"/>
        <v>0.37367918280816953</v>
      </c>
      <c r="S197" s="134">
        <f t="shared" si="40"/>
        <v>7</v>
      </c>
    </row>
    <row r="198" spans="1:19">
      <c r="A198" s="21" t="s">
        <v>297</v>
      </c>
      <c r="B198" s="3" t="s">
        <v>215</v>
      </c>
      <c r="C198" s="188">
        <v>-33.533625000000001</v>
      </c>
      <c r="D198" s="189">
        <v>0.76427910711429869</v>
      </c>
      <c r="E198" s="190">
        <v>8</v>
      </c>
      <c r="G198" s="95">
        <f t="shared" si="33"/>
        <v>0.7919740794145298</v>
      </c>
      <c r="H198" s="133">
        <f t="shared" si="34"/>
        <v>1</v>
      </c>
      <c r="I198" s="133">
        <f t="shared" si="35"/>
        <v>7</v>
      </c>
      <c r="J198" s="96">
        <f t="shared" si="36"/>
        <v>5.5438185559017086</v>
      </c>
      <c r="O198" s="134" t="str">
        <f t="shared" si="37"/>
        <v>20 B</v>
      </c>
      <c r="P198" s="134" t="str">
        <f t="shared" si="38"/>
        <v>alkane nC31</v>
      </c>
      <c r="Q198" s="134">
        <f t="shared" si="39"/>
        <v>-33.533625000000001</v>
      </c>
      <c r="R198" s="135">
        <f t="shared" si="7"/>
        <v>0.37367918280816953</v>
      </c>
      <c r="S198" s="134">
        <f t="shared" si="40"/>
        <v>8</v>
      </c>
    </row>
    <row r="199" spans="1:19">
      <c r="A199" s="21" t="s">
        <v>297</v>
      </c>
      <c r="B199" s="3" t="s">
        <v>216</v>
      </c>
      <c r="C199" s="188">
        <v>-33.153571428571432</v>
      </c>
      <c r="D199" s="189">
        <v>0.56901489644907499</v>
      </c>
      <c r="E199" s="190">
        <v>7</v>
      </c>
      <c r="G199" s="95">
        <f t="shared" si="33"/>
        <v>0.59311382979242222</v>
      </c>
      <c r="H199" s="133">
        <f t="shared" si="34"/>
        <v>1</v>
      </c>
      <c r="I199" s="133">
        <f t="shared" si="35"/>
        <v>6</v>
      </c>
      <c r="J199" s="96">
        <f t="shared" si="36"/>
        <v>3.5586829787545335</v>
      </c>
      <c r="O199" s="134" t="str">
        <f t="shared" si="37"/>
        <v>20 B</v>
      </c>
      <c r="P199" s="134" t="str">
        <f t="shared" si="38"/>
        <v>alkane nC33</v>
      </c>
      <c r="Q199" s="134">
        <f t="shared" si="39"/>
        <v>-33.153571428571432</v>
      </c>
      <c r="R199" s="135">
        <f t="shared" si="7"/>
        <v>0.37367918280816953</v>
      </c>
      <c r="S199" s="134">
        <f t="shared" si="40"/>
        <v>7</v>
      </c>
    </row>
    <row r="200" spans="1:19">
      <c r="A200" s="21" t="s">
        <v>233</v>
      </c>
      <c r="B200" s="3" t="s">
        <v>399</v>
      </c>
      <c r="C200" s="176">
        <v>-35.839999999999996</v>
      </c>
      <c r="D200" s="185">
        <v>0.26900371744643198</v>
      </c>
      <c r="E200" s="56">
        <v>3</v>
      </c>
      <c r="G200" s="95">
        <f t="shared" si="33"/>
        <v>0.30353819063780152</v>
      </c>
      <c r="H200" s="133">
        <f t="shared" si="34"/>
        <v>1</v>
      </c>
      <c r="I200" s="133">
        <f t="shared" si="35"/>
        <v>2</v>
      </c>
      <c r="J200" s="96">
        <f t="shared" si="36"/>
        <v>0.60707638127560304</v>
      </c>
      <c r="O200" s="134" t="str">
        <f t="shared" si="37"/>
        <v>20 C</v>
      </c>
      <c r="P200" s="134" t="str">
        <f t="shared" si="38"/>
        <v>alkane iC31</v>
      </c>
      <c r="Q200" s="134">
        <f t="shared" si="39"/>
        <v>-35.839999999999996</v>
      </c>
      <c r="R200" s="135">
        <f t="shared" si="7"/>
        <v>0.37367918280816953</v>
      </c>
      <c r="S200" s="134">
        <f t="shared" si="40"/>
        <v>3</v>
      </c>
    </row>
    <row r="201" spans="1:19">
      <c r="A201" s="21" t="s">
        <v>233</v>
      </c>
      <c r="B201" s="3" t="s">
        <v>400</v>
      </c>
      <c r="C201" s="176">
        <v>-36.336666666666666</v>
      </c>
      <c r="D201" s="185">
        <v>7.4096783555923737E-2</v>
      </c>
      <c r="E201" s="56">
        <v>3</v>
      </c>
      <c r="G201" s="95">
        <f t="shared" si="33"/>
        <v>8.3609266913289695E-2</v>
      </c>
      <c r="H201" s="133">
        <f t="shared" si="34"/>
        <v>1</v>
      </c>
      <c r="I201" s="133">
        <f t="shared" si="35"/>
        <v>2</v>
      </c>
      <c r="J201" s="96">
        <f t="shared" si="36"/>
        <v>0.16721853382657939</v>
      </c>
      <c r="O201" s="134" t="str">
        <f t="shared" si="37"/>
        <v>20 C</v>
      </c>
      <c r="P201" s="134" t="str">
        <f t="shared" si="38"/>
        <v>alkane iC33</v>
      </c>
      <c r="Q201" s="134">
        <f t="shared" si="39"/>
        <v>-36.336666666666666</v>
      </c>
      <c r="R201" s="135">
        <f t="shared" si="7"/>
        <v>0.37367918280816953</v>
      </c>
      <c r="S201" s="134">
        <f t="shared" si="40"/>
        <v>3</v>
      </c>
    </row>
    <row r="202" spans="1:19">
      <c r="A202" s="21" t="s">
        <v>233</v>
      </c>
      <c r="B202" s="3" t="s">
        <v>215</v>
      </c>
      <c r="C202" s="176">
        <v>-37.62766666666667</v>
      </c>
      <c r="D202" s="185">
        <v>7.7950839208653838E-2</v>
      </c>
      <c r="E202" s="56">
        <v>3</v>
      </c>
      <c r="G202" s="95">
        <f t="shared" si="33"/>
        <v>8.7958103020657041E-2</v>
      </c>
      <c r="H202" s="133">
        <f t="shared" si="34"/>
        <v>1</v>
      </c>
      <c r="I202" s="133">
        <f t="shared" si="35"/>
        <v>2</v>
      </c>
      <c r="J202" s="96">
        <f t="shared" si="36"/>
        <v>0.17591620604131408</v>
      </c>
      <c r="O202" s="134" t="str">
        <f t="shared" si="37"/>
        <v>20 C</v>
      </c>
      <c r="P202" s="134" t="str">
        <f t="shared" si="38"/>
        <v>alkane nC31</v>
      </c>
      <c r="Q202" s="134">
        <f t="shared" si="39"/>
        <v>-37.62766666666667</v>
      </c>
      <c r="R202" s="135">
        <f t="shared" ref="R202:R264" si="49">$L$5</f>
        <v>0.37367918280816953</v>
      </c>
      <c r="S202" s="134">
        <f t="shared" si="40"/>
        <v>3</v>
      </c>
    </row>
    <row r="203" spans="1:19">
      <c r="A203" s="21" t="s">
        <v>233</v>
      </c>
      <c r="B203" s="3" t="s">
        <v>216</v>
      </c>
      <c r="C203" s="176">
        <v>-36.692999999999998</v>
      </c>
      <c r="D203" s="185">
        <v>0.23377767215882581</v>
      </c>
      <c r="E203" s="56">
        <v>3</v>
      </c>
      <c r="G203" s="95">
        <f t="shared" si="33"/>
        <v>0.26378985499610363</v>
      </c>
      <c r="H203" s="133">
        <f t="shared" si="34"/>
        <v>1</v>
      </c>
      <c r="I203" s="133">
        <f t="shared" si="35"/>
        <v>2</v>
      </c>
      <c r="J203" s="96">
        <f t="shared" si="36"/>
        <v>0.52757970999220727</v>
      </c>
      <c r="O203" s="134" t="str">
        <f t="shared" si="37"/>
        <v>20 C</v>
      </c>
      <c r="P203" s="134" t="str">
        <f t="shared" si="38"/>
        <v>alkane nC33</v>
      </c>
      <c r="Q203" s="134">
        <f t="shared" si="39"/>
        <v>-36.692999999999998</v>
      </c>
      <c r="R203" s="135">
        <f t="shared" si="49"/>
        <v>0.37367918280816953</v>
      </c>
      <c r="S203" s="134">
        <f t="shared" si="40"/>
        <v>3</v>
      </c>
    </row>
    <row r="204" spans="1:19">
      <c r="A204" s="21" t="s">
        <v>360</v>
      </c>
      <c r="B204" s="3" t="s">
        <v>399</v>
      </c>
      <c r="C204" s="176">
        <v>-34.155999999999999</v>
      </c>
      <c r="D204" s="185">
        <v>0.32703363741364644</v>
      </c>
      <c r="E204" s="56">
        <v>3</v>
      </c>
      <c r="G204" s="95">
        <f t="shared" si="33"/>
        <v>0.3690179433970262</v>
      </c>
      <c r="H204" s="133">
        <f t="shared" si="34"/>
        <v>1</v>
      </c>
      <c r="I204" s="133">
        <f t="shared" si="35"/>
        <v>2</v>
      </c>
      <c r="J204" s="96">
        <f t="shared" si="36"/>
        <v>0.73803588679405241</v>
      </c>
      <c r="O204" s="134" t="str">
        <f t="shared" si="37"/>
        <v>20 D</v>
      </c>
      <c r="P204" s="134" t="str">
        <f t="shared" si="38"/>
        <v>alkane iC31</v>
      </c>
      <c r="Q204" s="134">
        <f t="shared" si="39"/>
        <v>-34.155999999999999</v>
      </c>
      <c r="R204" s="135">
        <f t="shared" si="49"/>
        <v>0.37367918280816953</v>
      </c>
      <c r="S204" s="134">
        <f t="shared" si="40"/>
        <v>3</v>
      </c>
    </row>
    <row r="205" spans="1:19">
      <c r="A205" s="21" t="s">
        <v>360</v>
      </c>
      <c r="B205" s="3" t="s">
        <v>400</v>
      </c>
      <c r="C205" s="176">
        <v>-33.609333333333332</v>
      </c>
      <c r="D205" s="185">
        <v>0.34030623463776438</v>
      </c>
      <c r="E205" s="56">
        <v>3</v>
      </c>
      <c r="G205" s="95">
        <f t="shared" si="33"/>
        <v>0.38399446559797062</v>
      </c>
      <c r="H205" s="133">
        <f t="shared" si="34"/>
        <v>1</v>
      </c>
      <c r="I205" s="133">
        <f t="shared" si="35"/>
        <v>2</v>
      </c>
      <c r="J205" s="96">
        <f t="shared" si="36"/>
        <v>0.76798893119594125</v>
      </c>
      <c r="O205" s="134" t="str">
        <f t="shared" si="37"/>
        <v>20 D</v>
      </c>
      <c r="P205" s="134" t="str">
        <f t="shared" si="38"/>
        <v>alkane iC33</v>
      </c>
      <c r="Q205" s="134">
        <f t="shared" si="39"/>
        <v>-33.609333333333332</v>
      </c>
      <c r="R205" s="135">
        <f t="shared" si="49"/>
        <v>0.37367918280816953</v>
      </c>
      <c r="S205" s="134">
        <f t="shared" si="40"/>
        <v>3</v>
      </c>
    </row>
    <row r="206" spans="1:19">
      <c r="A206" s="21" t="s">
        <v>360</v>
      </c>
      <c r="B206" s="3" t="s">
        <v>215</v>
      </c>
      <c r="C206" s="176">
        <v>-36.30533333333333</v>
      </c>
      <c r="D206" s="185">
        <v>0.16362253308555461</v>
      </c>
      <c r="E206" s="56">
        <v>3</v>
      </c>
      <c r="G206" s="95">
        <f t="shared" si="33"/>
        <v>0.18462825760113605</v>
      </c>
      <c r="H206" s="133">
        <f t="shared" si="34"/>
        <v>1</v>
      </c>
      <c r="I206" s="133">
        <f t="shared" si="35"/>
        <v>2</v>
      </c>
      <c r="J206" s="96">
        <f t="shared" si="36"/>
        <v>0.3692565152022721</v>
      </c>
      <c r="O206" s="134" t="str">
        <f t="shared" si="37"/>
        <v>20 D</v>
      </c>
      <c r="P206" s="134" t="str">
        <f t="shared" si="38"/>
        <v>alkane nC31</v>
      </c>
      <c r="Q206" s="134">
        <f t="shared" si="39"/>
        <v>-36.30533333333333</v>
      </c>
      <c r="R206" s="135">
        <f t="shared" si="49"/>
        <v>0.37367918280816953</v>
      </c>
      <c r="S206" s="134">
        <f t="shared" si="40"/>
        <v>3</v>
      </c>
    </row>
    <row r="207" spans="1:19">
      <c r="A207" s="21" t="s">
        <v>360</v>
      </c>
      <c r="B207" s="3" t="s">
        <v>216</v>
      </c>
      <c r="C207" s="176">
        <v>-35.619333333333337</v>
      </c>
      <c r="D207" s="185">
        <v>0.20208001715492085</v>
      </c>
      <c r="E207" s="56">
        <v>3</v>
      </c>
      <c r="G207" s="95">
        <f t="shared" ref="G207:G269" si="50">D207/IF(E207&lt;200,IF(E207&gt;1,SQRT(2/(E207-1))*EXP(_xlfn.GAMMALN.PRECISE(E207/2))/EXP(_xlfn.GAMMALN.PRECISE((E207-1)/2)),1),1)</f>
        <v>0.22802288144391647</v>
      </c>
      <c r="H207" s="133">
        <f t="shared" ref="H207:H269" si="51">IF(E207&gt;1,1,0)</f>
        <v>1</v>
      </c>
      <c r="I207" s="133">
        <f t="shared" ref="I207:I269" si="52">E207-1</f>
        <v>2</v>
      </c>
      <c r="J207" s="96">
        <f t="shared" ref="J207:J269" si="53">G207*I207</f>
        <v>0.45604576288783294</v>
      </c>
      <c r="O207" s="134" t="str">
        <f t="shared" ref="O207:O269" si="54">A207</f>
        <v>20 D</v>
      </c>
      <c r="P207" s="134" t="str">
        <f t="shared" ref="P207:P269" si="55">B207</f>
        <v>alkane nC33</v>
      </c>
      <c r="Q207" s="134">
        <f t="shared" ref="Q207:Q269" si="56">C207</f>
        <v>-35.619333333333337</v>
      </c>
      <c r="R207" s="135">
        <f t="shared" si="49"/>
        <v>0.37367918280816953</v>
      </c>
      <c r="S207" s="134">
        <f t="shared" ref="S207:S269" si="57">E207</f>
        <v>3</v>
      </c>
    </row>
    <row r="208" spans="1:19">
      <c r="A208" s="152" t="s">
        <v>298</v>
      </c>
      <c r="B208" s="3" t="s">
        <v>399</v>
      </c>
      <c r="C208" s="176">
        <v>-32.491000000000007</v>
      </c>
      <c r="D208" s="185">
        <v>0.39295419580404284</v>
      </c>
      <c r="E208" s="56">
        <v>3</v>
      </c>
      <c r="G208" s="95">
        <f t="shared" si="50"/>
        <v>0.44340132816805278</v>
      </c>
      <c r="H208" s="133">
        <f t="shared" si="51"/>
        <v>1</v>
      </c>
      <c r="I208" s="133">
        <f t="shared" si="52"/>
        <v>2</v>
      </c>
      <c r="J208" s="96">
        <f t="shared" si="53"/>
        <v>0.88680265633610555</v>
      </c>
      <c r="O208" s="134" t="str">
        <f t="shared" si="54"/>
        <v>21 B</v>
      </c>
      <c r="P208" s="134" t="str">
        <f t="shared" si="55"/>
        <v>alkane iC31</v>
      </c>
      <c r="Q208" s="134">
        <f t="shared" si="56"/>
        <v>-32.491000000000007</v>
      </c>
      <c r="R208" s="135">
        <f t="shared" si="49"/>
        <v>0.37367918280816953</v>
      </c>
      <c r="S208" s="134">
        <f t="shared" si="57"/>
        <v>3</v>
      </c>
    </row>
    <row r="209" spans="1:19">
      <c r="A209" s="152" t="s">
        <v>298</v>
      </c>
      <c r="B209" s="3" t="s">
        <v>400</v>
      </c>
      <c r="C209" s="156">
        <v>-32.579333333333331</v>
      </c>
      <c r="D209" s="186">
        <v>0.83373277093642872</v>
      </c>
      <c r="E209" s="40">
        <v>3</v>
      </c>
      <c r="G209" s="95">
        <f t="shared" si="50"/>
        <v>0.94076668964948118</v>
      </c>
      <c r="H209" s="133">
        <f t="shared" si="51"/>
        <v>1</v>
      </c>
      <c r="I209" s="133">
        <f t="shared" si="52"/>
        <v>2</v>
      </c>
      <c r="J209" s="96">
        <f t="shared" si="53"/>
        <v>1.8815333792989624</v>
      </c>
      <c r="O209" s="134" t="str">
        <f t="shared" si="54"/>
        <v>21 B</v>
      </c>
      <c r="P209" s="134" t="str">
        <f t="shared" si="55"/>
        <v>alkane iC33</v>
      </c>
      <c r="Q209" s="134">
        <f t="shared" si="56"/>
        <v>-32.579333333333331</v>
      </c>
      <c r="R209" s="135">
        <f t="shared" si="49"/>
        <v>0.37367918280816953</v>
      </c>
      <c r="S209" s="134">
        <f t="shared" si="57"/>
        <v>3</v>
      </c>
    </row>
    <row r="210" spans="1:19">
      <c r="A210" s="152" t="s">
        <v>298</v>
      </c>
      <c r="B210" s="3" t="s">
        <v>215</v>
      </c>
      <c r="C210" s="176">
        <v>-33.962333333333333</v>
      </c>
      <c r="D210" s="185">
        <v>0.21131098725180775</v>
      </c>
      <c r="E210" s="56">
        <v>3</v>
      </c>
      <c r="G210" s="95">
        <f t="shared" si="50"/>
        <v>0.2384389157933253</v>
      </c>
      <c r="H210" s="133">
        <f t="shared" si="51"/>
        <v>1</v>
      </c>
      <c r="I210" s="133">
        <f t="shared" si="52"/>
        <v>2</v>
      </c>
      <c r="J210" s="96">
        <f t="shared" si="53"/>
        <v>0.47687783158665059</v>
      </c>
      <c r="O210" s="134" t="str">
        <f t="shared" si="54"/>
        <v>21 B</v>
      </c>
      <c r="P210" s="134" t="str">
        <f t="shared" si="55"/>
        <v>alkane nC31</v>
      </c>
      <c r="Q210" s="134">
        <f t="shared" si="56"/>
        <v>-33.962333333333333</v>
      </c>
      <c r="R210" s="135">
        <f t="shared" si="49"/>
        <v>0.37367918280816953</v>
      </c>
      <c r="S210" s="134">
        <f t="shared" si="57"/>
        <v>3</v>
      </c>
    </row>
    <row r="211" spans="1:19">
      <c r="A211" s="152" t="s">
        <v>298</v>
      </c>
      <c r="B211" s="3" t="s">
        <v>216</v>
      </c>
      <c r="C211" s="156">
        <v>-33.190333333333335</v>
      </c>
      <c r="D211" s="186">
        <v>0.32356812780824701</v>
      </c>
      <c r="E211" s="40">
        <v>3</v>
      </c>
      <c r="G211" s="95">
        <f t="shared" si="50"/>
        <v>0.36510753455492412</v>
      </c>
      <c r="H211" s="133">
        <f t="shared" si="51"/>
        <v>1</v>
      </c>
      <c r="I211" s="133">
        <f t="shared" si="52"/>
        <v>2</v>
      </c>
      <c r="J211" s="96">
        <f t="shared" si="53"/>
        <v>0.73021506910984824</v>
      </c>
      <c r="O211" s="134" t="str">
        <f t="shared" si="54"/>
        <v>21 B</v>
      </c>
      <c r="P211" s="134" t="str">
        <f t="shared" si="55"/>
        <v>alkane nC33</v>
      </c>
      <c r="Q211" s="134">
        <f t="shared" si="56"/>
        <v>-33.190333333333335</v>
      </c>
      <c r="R211" s="135">
        <f t="shared" si="49"/>
        <v>0.37367918280816953</v>
      </c>
      <c r="S211" s="134">
        <f t="shared" si="57"/>
        <v>3</v>
      </c>
    </row>
    <row r="212" spans="1:19">
      <c r="A212" s="21" t="s">
        <v>234</v>
      </c>
      <c r="B212" s="3" t="s">
        <v>399</v>
      </c>
      <c r="C212" s="176">
        <v>-31.86375</v>
      </c>
      <c r="D212" s="185">
        <v>0.39933726347537507</v>
      </c>
      <c r="E212" s="56">
        <v>4</v>
      </c>
      <c r="G212" s="95">
        <f t="shared" si="50"/>
        <v>0.43344141726397034</v>
      </c>
      <c r="H212" s="133">
        <f t="shared" si="51"/>
        <v>1</v>
      </c>
      <c r="I212" s="133">
        <f t="shared" si="52"/>
        <v>3</v>
      </c>
      <c r="J212" s="96">
        <f t="shared" si="53"/>
        <v>1.3003242517919111</v>
      </c>
      <c r="O212" s="134" t="str">
        <f t="shared" si="54"/>
        <v>21 C</v>
      </c>
      <c r="P212" s="134" t="str">
        <f t="shared" si="55"/>
        <v>alkane iC31</v>
      </c>
      <c r="Q212" s="134">
        <f t="shared" si="56"/>
        <v>-31.86375</v>
      </c>
      <c r="R212" s="135">
        <f t="shared" si="49"/>
        <v>0.37367918280816953</v>
      </c>
      <c r="S212" s="134">
        <f t="shared" si="57"/>
        <v>4</v>
      </c>
    </row>
    <row r="213" spans="1:19">
      <c r="A213" s="21" t="s">
        <v>234</v>
      </c>
      <c r="B213" s="3" t="s">
        <v>400</v>
      </c>
      <c r="C213" s="176">
        <v>-31.751333333333335</v>
      </c>
      <c r="D213" s="185">
        <v>7.3077584342486207E-2</v>
      </c>
      <c r="E213" s="56">
        <v>3</v>
      </c>
      <c r="G213" s="95">
        <f t="shared" si="50"/>
        <v>8.2459223753726649E-2</v>
      </c>
      <c r="H213" s="133">
        <f t="shared" si="51"/>
        <v>1</v>
      </c>
      <c r="I213" s="133">
        <f t="shared" si="52"/>
        <v>2</v>
      </c>
      <c r="J213" s="96">
        <f t="shared" si="53"/>
        <v>0.1649184475074533</v>
      </c>
      <c r="O213" s="134" t="str">
        <f t="shared" si="54"/>
        <v>21 C</v>
      </c>
      <c r="P213" s="134" t="str">
        <f t="shared" si="55"/>
        <v>alkane iC33</v>
      </c>
      <c r="Q213" s="134">
        <f t="shared" si="56"/>
        <v>-31.751333333333335</v>
      </c>
      <c r="R213" s="135">
        <f t="shared" si="49"/>
        <v>0.37367918280816953</v>
      </c>
      <c r="S213" s="134">
        <f t="shared" si="57"/>
        <v>3</v>
      </c>
    </row>
    <row r="214" spans="1:19">
      <c r="A214" s="21" t="s">
        <v>234</v>
      </c>
      <c r="B214" s="3" t="s">
        <v>215</v>
      </c>
      <c r="C214" s="176">
        <v>-32.886714285714284</v>
      </c>
      <c r="D214" s="185">
        <v>0.13219646274354196</v>
      </c>
      <c r="E214" s="56">
        <v>7</v>
      </c>
      <c r="G214" s="95">
        <f t="shared" si="50"/>
        <v>0.13779525069050746</v>
      </c>
      <c r="H214" s="133">
        <f t="shared" si="51"/>
        <v>1</v>
      </c>
      <c r="I214" s="133">
        <f t="shared" si="52"/>
        <v>6</v>
      </c>
      <c r="J214" s="96">
        <f t="shared" si="53"/>
        <v>0.82677150414304479</v>
      </c>
      <c r="O214" s="134" t="str">
        <f t="shared" si="54"/>
        <v>21 C</v>
      </c>
      <c r="P214" s="134" t="str">
        <f t="shared" si="55"/>
        <v>alkane nC31</v>
      </c>
      <c r="Q214" s="134">
        <f t="shared" si="56"/>
        <v>-32.886714285714284</v>
      </c>
      <c r="R214" s="135">
        <f t="shared" si="49"/>
        <v>0.37367918280816953</v>
      </c>
      <c r="S214" s="134">
        <f t="shared" si="57"/>
        <v>7</v>
      </c>
    </row>
    <row r="215" spans="1:19">
      <c r="A215" s="21" t="s">
        <v>234</v>
      </c>
      <c r="B215" s="3" t="s">
        <v>216</v>
      </c>
      <c r="C215" s="176">
        <v>-32.255000000000003</v>
      </c>
      <c r="D215" s="185">
        <v>0.37987234697987676</v>
      </c>
      <c r="E215" s="56">
        <v>7</v>
      </c>
      <c r="G215" s="95">
        <f t="shared" si="50"/>
        <v>0.39596071026522744</v>
      </c>
      <c r="H215" s="133">
        <f t="shared" si="51"/>
        <v>1</v>
      </c>
      <c r="I215" s="133">
        <f t="shared" si="52"/>
        <v>6</v>
      </c>
      <c r="J215" s="96">
        <f t="shared" si="53"/>
        <v>2.3757642615913648</v>
      </c>
      <c r="O215" s="134" t="str">
        <f t="shared" si="54"/>
        <v>21 C</v>
      </c>
      <c r="P215" s="134" t="str">
        <f t="shared" si="55"/>
        <v>alkane nC33</v>
      </c>
      <c r="Q215" s="134">
        <f t="shared" si="56"/>
        <v>-32.255000000000003</v>
      </c>
      <c r="R215" s="135">
        <f t="shared" si="49"/>
        <v>0.37367918280816953</v>
      </c>
      <c r="S215" s="134">
        <f t="shared" si="57"/>
        <v>7</v>
      </c>
    </row>
    <row r="216" spans="1:19">
      <c r="A216" s="21" t="s">
        <v>403</v>
      </c>
      <c r="B216" s="3" t="s">
        <v>399</v>
      </c>
      <c r="C216" s="176">
        <v>-33.221249999999998</v>
      </c>
      <c r="D216" s="185">
        <v>0.14849551059431657</v>
      </c>
      <c r="E216" s="56">
        <v>4</v>
      </c>
      <c r="G216" s="95">
        <f t="shared" si="50"/>
        <v>0.16117730664347699</v>
      </c>
      <c r="H216" s="133">
        <f t="shared" si="51"/>
        <v>1</v>
      </c>
      <c r="I216" s="133">
        <f t="shared" si="52"/>
        <v>3</v>
      </c>
      <c r="J216" s="96">
        <f t="shared" si="53"/>
        <v>0.48353191993043099</v>
      </c>
      <c r="O216" s="134" t="str">
        <f t="shared" si="54"/>
        <v>21 D</v>
      </c>
      <c r="P216" s="134" t="str">
        <f t="shared" si="55"/>
        <v>alkane iC31</v>
      </c>
      <c r="Q216" s="134">
        <f t="shared" si="56"/>
        <v>-33.221249999999998</v>
      </c>
      <c r="R216" s="135">
        <f t="shared" si="49"/>
        <v>0.37367918280816953</v>
      </c>
      <c r="S216" s="134">
        <f t="shared" si="57"/>
        <v>4</v>
      </c>
    </row>
    <row r="217" spans="1:19">
      <c r="A217" s="21" t="s">
        <v>403</v>
      </c>
      <c r="B217" s="3" t="s">
        <v>400</v>
      </c>
      <c r="C217" s="176">
        <v>-33.026000000000003</v>
      </c>
      <c r="D217" s="185">
        <v>0.52865174421982586</v>
      </c>
      <c r="E217" s="56">
        <v>4</v>
      </c>
      <c r="G217" s="95">
        <f t="shared" si="50"/>
        <v>0.57379959801282365</v>
      </c>
      <c r="H217" s="133">
        <f t="shared" si="51"/>
        <v>1</v>
      </c>
      <c r="I217" s="133">
        <f t="shared" si="52"/>
        <v>3</v>
      </c>
      <c r="J217" s="96">
        <f t="shared" si="53"/>
        <v>1.721398794038471</v>
      </c>
      <c r="O217" s="134" t="str">
        <f t="shared" si="54"/>
        <v>21 D</v>
      </c>
      <c r="P217" s="134" t="str">
        <f t="shared" si="55"/>
        <v>alkane iC33</v>
      </c>
      <c r="Q217" s="134">
        <f t="shared" si="56"/>
        <v>-33.026000000000003</v>
      </c>
      <c r="R217" s="135">
        <f t="shared" si="49"/>
        <v>0.37367918280816953</v>
      </c>
      <c r="S217" s="134">
        <f t="shared" si="57"/>
        <v>4</v>
      </c>
    </row>
    <row r="218" spans="1:19">
      <c r="A218" s="21" t="s">
        <v>403</v>
      </c>
      <c r="B218" s="3" t="s">
        <v>215</v>
      </c>
      <c r="C218" s="176">
        <v>-34.917999999999999</v>
      </c>
      <c r="D218" s="185">
        <v>5.4497706373754007E-2</v>
      </c>
      <c r="E218" s="56">
        <v>4</v>
      </c>
      <c r="G218" s="95">
        <f t="shared" si="50"/>
        <v>5.915191305389475E-2</v>
      </c>
      <c r="H218" s="133">
        <f t="shared" si="51"/>
        <v>1</v>
      </c>
      <c r="I218" s="133">
        <f t="shared" si="52"/>
        <v>3</v>
      </c>
      <c r="J218" s="96">
        <f t="shared" si="53"/>
        <v>0.17745573916168425</v>
      </c>
      <c r="O218" s="134" t="str">
        <f t="shared" si="54"/>
        <v>21 D</v>
      </c>
      <c r="P218" s="134" t="str">
        <f t="shared" si="55"/>
        <v>alkane nC31</v>
      </c>
      <c r="Q218" s="134">
        <f t="shared" si="56"/>
        <v>-34.917999999999999</v>
      </c>
      <c r="R218" s="135">
        <f t="shared" si="49"/>
        <v>0.37367918280816953</v>
      </c>
      <c r="S218" s="134">
        <f t="shared" si="57"/>
        <v>4</v>
      </c>
    </row>
    <row r="219" spans="1:19">
      <c r="A219" s="21" t="s">
        <v>403</v>
      </c>
      <c r="B219" s="3" t="s">
        <v>216</v>
      </c>
      <c r="C219" s="176">
        <v>-34.555999999999997</v>
      </c>
      <c r="D219" s="185">
        <v>0.24021240600768451</v>
      </c>
      <c r="E219" s="56">
        <v>4</v>
      </c>
      <c r="G219" s="95">
        <f t="shared" si="50"/>
        <v>0.26072699752143069</v>
      </c>
      <c r="H219" s="133">
        <f t="shared" si="51"/>
        <v>1</v>
      </c>
      <c r="I219" s="133">
        <f t="shared" si="52"/>
        <v>3</v>
      </c>
      <c r="J219" s="96">
        <f t="shared" si="53"/>
        <v>0.78218099256429208</v>
      </c>
      <c r="O219" s="134" t="str">
        <f t="shared" si="54"/>
        <v>21 D</v>
      </c>
      <c r="P219" s="134" t="str">
        <f t="shared" si="55"/>
        <v>alkane nC33</v>
      </c>
      <c r="Q219" s="134">
        <f t="shared" si="56"/>
        <v>-34.555999999999997</v>
      </c>
      <c r="R219" s="135">
        <f t="shared" si="49"/>
        <v>0.37367918280816953</v>
      </c>
      <c r="S219" s="134">
        <f t="shared" si="57"/>
        <v>4</v>
      </c>
    </row>
    <row r="220" spans="1:19">
      <c r="A220" s="152" t="s">
        <v>299</v>
      </c>
      <c r="B220" s="3" t="s">
        <v>399</v>
      </c>
      <c r="C220" s="156">
        <v>-34.379666666666672</v>
      </c>
      <c r="D220" s="186">
        <v>0.14651393562843509</v>
      </c>
      <c r="E220" s="40">
        <v>3</v>
      </c>
      <c r="G220" s="95">
        <f t="shared" si="50"/>
        <v>0.16532327265229912</v>
      </c>
      <c r="H220" s="133">
        <f t="shared" si="51"/>
        <v>1</v>
      </c>
      <c r="I220" s="133">
        <f t="shared" si="52"/>
        <v>2</v>
      </c>
      <c r="J220" s="96">
        <f t="shared" si="53"/>
        <v>0.33064654530459825</v>
      </c>
      <c r="O220" s="134" t="str">
        <f t="shared" si="54"/>
        <v>22 B</v>
      </c>
      <c r="P220" s="134" t="str">
        <f t="shared" si="55"/>
        <v>alkane iC31</v>
      </c>
      <c r="Q220" s="134">
        <f t="shared" si="56"/>
        <v>-34.379666666666672</v>
      </c>
      <c r="R220" s="135">
        <f t="shared" si="49"/>
        <v>0.37367918280816953</v>
      </c>
      <c r="S220" s="134">
        <f t="shared" si="57"/>
        <v>3</v>
      </c>
    </row>
    <row r="221" spans="1:19">
      <c r="A221" s="21" t="s">
        <v>299</v>
      </c>
      <c r="B221" s="3" t="s">
        <v>400</v>
      </c>
      <c r="C221" s="156">
        <v>-34.105333333333334</v>
      </c>
      <c r="D221" s="186">
        <v>6.6032820122520791E-2</v>
      </c>
      <c r="E221" s="40">
        <v>3</v>
      </c>
      <c r="G221" s="95">
        <f t="shared" si="50"/>
        <v>7.4510058570817814E-2</v>
      </c>
      <c r="H221" s="133">
        <f t="shared" si="51"/>
        <v>1</v>
      </c>
      <c r="I221" s="133">
        <f t="shared" si="52"/>
        <v>2</v>
      </c>
      <c r="J221" s="96">
        <f t="shared" si="53"/>
        <v>0.14902011714163563</v>
      </c>
      <c r="O221" s="134" t="str">
        <f t="shared" si="54"/>
        <v>22 B</v>
      </c>
      <c r="P221" s="134" t="str">
        <f t="shared" si="55"/>
        <v>alkane iC33</v>
      </c>
      <c r="Q221" s="134">
        <f t="shared" si="56"/>
        <v>-34.105333333333334</v>
      </c>
      <c r="R221" s="135">
        <f t="shared" si="49"/>
        <v>0.37367918280816953</v>
      </c>
      <c r="S221" s="134">
        <f t="shared" si="57"/>
        <v>3</v>
      </c>
    </row>
    <row r="222" spans="1:19">
      <c r="A222" s="21" t="s">
        <v>299</v>
      </c>
      <c r="B222" s="3" t="s">
        <v>215</v>
      </c>
      <c r="C222" s="176">
        <v>-35.94533333333333</v>
      </c>
      <c r="D222" s="185">
        <v>0.18918861840326093</v>
      </c>
      <c r="E222" s="56">
        <v>3</v>
      </c>
      <c r="G222" s="95">
        <f t="shared" si="50"/>
        <v>0.21347649565782231</v>
      </c>
      <c r="H222" s="133">
        <f t="shared" si="51"/>
        <v>1</v>
      </c>
      <c r="I222" s="133">
        <f t="shared" si="52"/>
        <v>2</v>
      </c>
      <c r="J222" s="96">
        <f t="shared" si="53"/>
        <v>0.42695299131564463</v>
      </c>
      <c r="O222" s="134" t="str">
        <f t="shared" si="54"/>
        <v>22 B</v>
      </c>
      <c r="P222" s="134" t="str">
        <f t="shared" si="55"/>
        <v>alkane nC31</v>
      </c>
      <c r="Q222" s="134">
        <f t="shared" si="56"/>
        <v>-35.94533333333333</v>
      </c>
      <c r="R222" s="135">
        <f t="shared" si="49"/>
        <v>0.37367918280816953</v>
      </c>
      <c r="S222" s="134">
        <f t="shared" si="57"/>
        <v>3</v>
      </c>
    </row>
    <row r="223" spans="1:19">
      <c r="A223" s="21" t="s">
        <v>299</v>
      </c>
      <c r="B223" s="3" t="s">
        <v>216</v>
      </c>
      <c r="C223" s="176">
        <v>-35.777999999999999</v>
      </c>
      <c r="D223" s="185">
        <v>0.17100877170484496</v>
      </c>
      <c r="E223" s="56">
        <v>3</v>
      </c>
      <c r="G223" s="95">
        <f t="shared" si="50"/>
        <v>0.1929627353823396</v>
      </c>
      <c r="H223" s="133">
        <f t="shared" si="51"/>
        <v>1</v>
      </c>
      <c r="I223" s="133">
        <f t="shared" si="52"/>
        <v>2</v>
      </c>
      <c r="J223" s="96">
        <f t="shared" si="53"/>
        <v>0.3859254707646792</v>
      </c>
      <c r="O223" s="134" t="str">
        <f t="shared" si="54"/>
        <v>22 B</v>
      </c>
      <c r="P223" s="134" t="str">
        <f t="shared" si="55"/>
        <v>alkane nC33</v>
      </c>
      <c r="Q223" s="134">
        <f t="shared" si="56"/>
        <v>-35.777999999999999</v>
      </c>
      <c r="R223" s="135">
        <f t="shared" si="49"/>
        <v>0.37367918280816953</v>
      </c>
      <c r="S223" s="134">
        <f t="shared" si="57"/>
        <v>3</v>
      </c>
    </row>
    <row r="224" spans="1:19">
      <c r="A224" s="21" t="s">
        <v>235</v>
      </c>
      <c r="B224" s="3" t="s">
        <v>399</v>
      </c>
      <c r="C224" s="188">
        <v>-33.221142857142858</v>
      </c>
      <c r="D224" s="189">
        <v>0.43317834224540214</v>
      </c>
      <c r="E224" s="190">
        <v>7</v>
      </c>
      <c r="G224" s="95">
        <f t="shared" si="50"/>
        <v>0.45152432239583196</v>
      </c>
      <c r="H224" s="133">
        <f t="shared" si="51"/>
        <v>1</v>
      </c>
      <c r="I224" s="133">
        <f t="shared" si="52"/>
        <v>6</v>
      </c>
      <c r="J224" s="96">
        <f t="shared" si="53"/>
        <v>2.709145934374992</v>
      </c>
      <c r="O224" s="134" t="str">
        <f t="shared" si="54"/>
        <v>22 C</v>
      </c>
      <c r="P224" s="134" t="str">
        <f t="shared" si="55"/>
        <v>alkane iC31</v>
      </c>
      <c r="Q224" s="134">
        <f t="shared" si="56"/>
        <v>-33.221142857142858</v>
      </c>
      <c r="R224" s="135">
        <f t="shared" si="49"/>
        <v>0.37367918280816953</v>
      </c>
      <c r="S224" s="134">
        <f t="shared" si="57"/>
        <v>7</v>
      </c>
    </row>
    <row r="225" spans="1:19">
      <c r="A225" s="21" t="s">
        <v>235</v>
      </c>
      <c r="B225" s="3" t="s">
        <v>215</v>
      </c>
      <c r="C225" s="188">
        <v>-33.464999999999996</v>
      </c>
      <c r="D225" s="189">
        <v>0.4831238626549797</v>
      </c>
      <c r="E225" s="190">
        <v>7</v>
      </c>
      <c r="G225" s="95">
        <f t="shared" si="50"/>
        <v>0.50358513675405736</v>
      </c>
      <c r="H225" s="133">
        <f t="shared" si="51"/>
        <v>1</v>
      </c>
      <c r="I225" s="133">
        <f t="shared" si="52"/>
        <v>6</v>
      </c>
      <c r="J225" s="96">
        <f t="shared" si="53"/>
        <v>3.0215108205243442</v>
      </c>
      <c r="O225" s="134" t="str">
        <f t="shared" si="54"/>
        <v>22 C</v>
      </c>
      <c r="P225" s="134" t="str">
        <f t="shared" si="55"/>
        <v>alkane nC31</v>
      </c>
      <c r="Q225" s="134">
        <f t="shared" si="56"/>
        <v>-33.464999999999996</v>
      </c>
      <c r="R225" s="135">
        <f t="shared" si="49"/>
        <v>0.37367918280816953</v>
      </c>
      <c r="S225" s="134">
        <f t="shared" si="57"/>
        <v>7</v>
      </c>
    </row>
    <row r="226" spans="1:19">
      <c r="A226" s="21" t="s">
        <v>235</v>
      </c>
      <c r="B226" s="3" t="s">
        <v>216</v>
      </c>
      <c r="C226" s="188">
        <v>-33.036142857142856</v>
      </c>
      <c r="D226" s="189">
        <v>0.61405331705844368</v>
      </c>
      <c r="E226" s="190">
        <v>7</v>
      </c>
      <c r="G226" s="95">
        <f t="shared" si="50"/>
        <v>0.64005971873509482</v>
      </c>
      <c r="H226" s="133">
        <f t="shared" si="51"/>
        <v>1</v>
      </c>
      <c r="I226" s="133">
        <f t="shared" si="52"/>
        <v>6</v>
      </c>
      <c r="J226" s="96">
        <f t="shared" si="53"/>
        <v>3.8403583124105687</v>
      </c>
      <c r="O226" s="134" t="str">
        <f t="shared" si="54"/>
        <v>22 C</v>
      </c>
      <c r="P226" s="134" t="str">
        <f t="shared" si="55"/>
        <v>alkane nC33</v>
      </c>
      <c r="Q226" s="134">
        <f t="shared" si="56"/>
        <v>-33.036142857142856</v>
      </c>
      <c r="R226" s="135">
        <f t="shared" si="49"/>
        <v>0.37367918280816953</v>
      </c>
      <c r="S226" s="134">
        <f t="shared" si="57"/>
        <v>7</v>
      </c>
    </row>
    <row r="227" spans="1:19">
      <c r="A227" s="21" t="s">
        <v>361</v>
      </c>
      <c r="B227" s="3" t="s">
        <v>399</v>
      </c>
      <c r="C227" s="176">
        <v>-35.133333333333333</v>
      </c>
      <c r="D227" s="185">
        <v>7.7008657521950463E-2</v>
      </c>
      <c r="E227" s="56">
        <v>3</v>
      </c>
      <c r="G227" s="95">
        <f t="shared" si="50"/>
        <v>8.6894964833762037E-2</v>
      </c>
      <c r="H227" s="133">
        <f t="shared" si="51"/>
        <v>1</v>
      </c>
      <c r="I227" s="133">
        <f t="shared" si="52"/>
        <v>2</v>
      </c>
      <c r="J227" s="96">
        <f t="shared" si="53"/>
        <v>0.17378992966752407</v>
      </c>
      <c r="O227" s="134" t="str">
        <f t="shared" si="54"/>
        <v>22 D</v>
      </c>
      <c r="P227" s="134" t="str">
        <f t="shared" si="55"/>
        <v>alkane iC31</v>
      </c>
      <c r="Q227" s="134">
        <f t="shared" si="56"/>
        <v>-35.133333333333333</v>
      </c>
      <c r="R227" s="135">
        <f t="shared" si="49"/>
        <v>0.37367918280816953</v>
      </c>
      <c r="S227" s="134">
        <f t="shared" si="57"/>
        <v>3</v>
      </c>
    </row>
    <row r="228" spans="1:19">
      <c r="A228" s="21" t="s">
        <v>361</v>
      </c>
      <c r="B228" s="3" t="s">
        <v>400</v>
      </c>
      <c r="C228" s="176">
        <v>-34.571666666666665</v>
      </c>
      <c r="D228" s="185">
        <v>0.31473216126308434</v>
      </c>
      <c r="E228" s="56">
        <v>3</v>
      </c>
      <c r="G228" s="95">
        <f t="shared" si="50"/>
        <v>0.35513721398420967</v>
      </c>
      <c r="H228" s="133">
        <f t="shared" si="51"/>
        <v>1</v>
      </c>
      <c r="I228" s="133">
        <f t="shared" si="52"/>
        <v>2</v>
      </c>
      <c r="J228" s="96">
        <f t="shared" si="53"/>
        <v>0.71027442796841933</v>
      </c>
      <c r="O228" s="134" t="str">
        <f t="shared" si="54"/>
        <v>22 D</v>
      </c>
      <c r="P228" s="134" t="str">
        <f t="shared" si="55"/>
        <v>alkane iC33</v>
      </c>
      <c r="Q228" s="134">
        <f t="shared" si="56"/>
        <v>-34.571666666666665</v>
      </c>
      <c r="R228" s="135">
        <f t="shared" si="49"/>
        <v>0.37367918280816953</v>
      </c>
      <c r="S228" s="134">
        <f t="shared" si="57"/>
        <v>3</v>
      </c>
    </row>
    <row r="229" spans="1:19">
      <c r="A229" s="21" t="s">
        <v>361</v>
      </c>
      <c r="B229" s="3" t="s">
        <v>215</v>
      </c>
      <c r="C229" s="176">
        <v>-36.484000000000002</v>
      </c>
      <c r="D229" s="185">
        <v>0.12865068985435038</v>
      </c>
      <c r="E229" s="56">
        <v>3</v>
      </c>
      <c r="G229" s="95">
        <f t="shared" si="50"/>
        <v>0.14516675826411499</v>
      </c>
      <c r="H229" s="133">
        <f t="shared" si="51"/>
        <v>1</v>
      </c>
      <c r="I229" s="133">
        <f t="shared" si="52"/>
        <v>2</v>
      </c>
      <c r="J229" s="96">
        <f t="shared" si="53"/>
        <v>0.29033351652822997</v>
      </c>
      <c r="O229" s="134" t="str">
        <f t="shared" si="54"/>
        <v>22 D</v>
      </c>
      <c r="P229" s="134" t="str">
        <f t="shared" si="55"/>
        <v>alkane nC31</v>
      </c>
      <c r="Q229" s="134">
        <f t="shared" si="56"/>
        <v>-36.484000000000002</v>
      </c>
      <c r="R229" s="135">
        <f t="shared" si="49"/>
        <v>0.37367918280816953</v>
      </c>
      <c r="S229" s="134">
        <f t="shared" si="57"/>
        <v>3</v>
      </c>
    </row>
    <row r="230" spans="1:19">
      <c r="A230" s="21" t="s">
        <v>361</v>
      </c>
      <c r="B230" s="3" t="s">
        <v>216</v>
      </c>
      <c r="C230" s="176">
        <v>-36.124666666666663</v>
      </c>
      <c r="D230" s="185">
        <v>0.19207897681249234</v>
      </c>
      <c r="E230" s="56">
        <v>3</v>
      </c>
      <c r="G230" s="95">
        <f t="shared" si="50"/>
        <v>0.21673791587223837</v>
      </c>
      <c r="H230" s="133">
        <f t="shared" si="51"/>
        <v>1</v>
      </c>
      <c r="I230" s="133">
        <f t="shared" si="52"/>
        <v>2</v>
      </c>
      <c r="J230" s="96">
        <f t="shared" si="53"/>
        <v>0.43347583174447674</v>
      </c>
      <c r="O230" s="134" t="str">
        <f t="shared" si="54"/>
        <v>22 D</v>
      </c>
      <c r="P230" s="134" t="str">
        <f t="shared" si="55"/>
        <v>alkane nC33</v>
      </c>
      <c r="Q230" s="134">
        <f t="shared" si="56"/>
        <v>-36.124666666666663</v>
      </c>
      <c r="R230" s="135">
        <f t="shared" si="49"/>
        <v>0.37367918280816953</v>
      </c>
      <c r="S230" s="134">
        <f t="shared" si="57"/>
        <v>3</v>
      </c>
    </row>
    <row r="231" spans="1:19">
      <c r="A231" s="152" t="s">
        <v>236</v>
      </c>
      <c r="B231" s="3" t="s">
        <v>399</v>
      </c>
      <c r="C231" s="176">
        <v>-35.131</v>
      </c>
      <c r="D231" s="185">
        <v>0.34872912123882344</v>
      </c>
      <c r="E231" s="56">
        <v>3</v>
      </c>
      <c r="G231" s="95">
        <f t="shared" si="50"/>
        <v>0.39349867536541361</v>
      </c>
      <c r="H231" s="133">
        <f t="shared" si="51"/>
        <v>1</v>
      </c>
      <c r="I231" s="133">
        <f t="shared" si="52"/>
        <v>2</v>
      </c>
      <c r="J231" s="96">
        <f t="shared" si="53"/>
        <v>0.78699735073082722</v>
      </c>
      <c r="O231" s="134" t="str">
        <f t="shared" si="54"/>
        <v>23 C</v>
      </c>
      <c r="P231" s="134" t="str">
        <f t="shared" si="55"/>
        <v>alkane iC31</v>
      </c>
      <c r="Q231" s="134">
        <f t="shared" si="56"/>
        <v>-35.131</v>
      </c>
      <c r="R231" s="135">
        <f t="shared" si="49"/>
        <v>0.37367918280816953</v>
      </c>
      <c r="S231" s="134">
        <f t="shared" si="57"/>
        <v>3</v>
      </c>
    </row>
    <row r="232" spans="1:19">
      <c r="A232" s="152" t="s">
        <v>236</v>
      </c>
      <c r="B232" s="3" t="s">
        <v>400</v>
      </c>
      <c r="C232" s="176">
        <v>-33.642000000000003</v>
      </c>
      <c r="D232" s="185">
        <v>0.36403708602283996</v>
      </c>
      <c r="E232" s="56">
        <v>3</v>
      </c>
      <c r="G232" s="95">
        <f t="shared" si="50"/>
        <v>0.41077186391832959</v>
      </c>
      <c r="H232" s="133">
        <f t="shared" si="51"/>
        <v>1</v>
      </c>
      <c r="I232" s="133">
        <f t="shared" si="52"/>
        <v>2</v>
      </c>
      <c r="J232" s="96">
        <f t="shared" si="53"/>
        <v>0.82154372783665919</v>
      </c>
      <c r="O232" s="134" t="str">
        <f t="shared" si="54"/>
        <v>23 C</v>
      </c>
      <c r="P232" s="134" t="str">
        <f t="shared" si="55"/>
        <v>alkane iC33</v>
      </c>
      <c r="Q232" s="134">
        <f t="shared" si="56"/>
        <v>-33.642000000000003</v>
      </c>
      <c r="R232" s="135">
        <f t="shared" si="49"/>
        <v>0.37367918280816953</v>
      </c>
      <c r="S232" s="134">
        <f t="shared" si="57"/>
        <v>3</v>
      </c>
    </row>
    <row r="233" spans="1:19">
      <c r="A233" s="152" t="s">
        <v>236</v>
      </c>
      <c r="B233" s="3" t="s">
        <v>215</v>
      </c>
      <c r="C233" s="176">
        <v>-35.44466666666667</v>
      </c>
      <c r="D233" s="185">
        <v>9.9600870143454923E-2</v>
      </c>
      <c r="E233" s="56">
        <v>3</v>
      </c>
      <c r="G233" s="95">
        <f t="shared" si="50"/>
        <v>0.11238754689445997</v>
      </c>
      <c r="H233" s="133">
        <f t="shared" si="51"/>
        <v>1</v>
      </c>
      <c r="I233" s="133">
        <f t="shared" si="52"/>
        <v>2</v>
      </c>
      <c r="J233" s="96">
        <f t="shared" si="53"/>
        <v>0.22477509378891994</v>
      </c>
      <c r="O233" s="134" t="str">
        <f t="shared" si="54"/>
        <v>23 C</v>
      </c>
      <c r="P233" s="134" t="str">
        <f t="shared" si="55"/>
        <v>alkane nC31</v>
      </c>
      <c r="Q233" s="134">
        <f t="shared" si="56"/>
        <v>-35.44466666666667</v>
      </c>
      <c r="R233" s="135">
        <f t="shared" si="49"/>
        <v>0.37367918280816953</v>
      </c>
      <c r="S233" s="134">
        <f t="shared" si="57"/>
        <v>3</v>
      </c>
    </row>
    <row r="234" spans="1:19">
      <c r="A234" s="152" t="s">
        <v>236</v>
      </c>
      <c r="B234" s="3" t="s">
        <v>216</v>
      </c>
      <c r="C234" s="176">
        <v>-34.695333333333338</v>
      </c>
      <c r="D234" s="185">
        <v>0.21204087656235843</v>
      </c>
      <c r="E234" s="56">
        <v>3</v>
      </c>
      <c r="G234" s="95">
        <f t="shared" si="50"/>
        <v>0.23926250768563639</v>
      </c>
      <c r="H234" s="133">
        <f t="shared" si="51"/>
        <v>1</v>
      </c>
      <c r="I234" s="133">
        <f t="shared" si="52"/>
        <v>2</v>
      </c>
      <c r="J234" s="96">
        <f t="shared" si="53"/>
        <v>0.47852501537127279</v>
      </c>
      <c r="O234" s="134" t="str">
        <f t="shared" si="54"/>
        <v>23 C</v>
      </c>
      <c r="P234" s="134" t="str">
        <f t="shared" si="55"/>
        <v>alkane nC33</v>
      </c>
      <c r="Q234" s="134">
        <f t="shared" si="56"/>
        <v>-34.695333333333338</v>
      </c>
      <c r="R234" s="135">
        <f t="shared" si="49"/>
        <v>0.37367918280816953</v>
      </c>
      <c r="S234" s="134">
        <f t="shared" si="57"/>
        <v>3</v>
      </c>
    </row>
    <row r="235" spans="1:19">
      <c r="A235" s="21" t="s">
        <v>362</v>
      </c>
      <c r="B235" s="3" t="s">
        <v>399</v>
      </c>
      <c r="C235" s="176">
        <v>-35.15</v>
      </c>
      <c r="D235" s="185">
        <v>0.24983794747796115</v>
      </c>
      <c r="E235" s="56">
        <v>3</v>
      </c>
      <c r="G235" s="95">
        <f t="shared" si="50"/>
        <v>0.28191193508403423</v>
      </c>
      <c r="H235" s="133">
        <f t="shared" si="51"/>
        <v>1</v>
      </c>
      <c r="I235" s="133">
        <f t="shared" si="52"/>
        <v>2</v>
      </c>
      <c r="J235" s="96">
        <f t="shared" si="53"/>
        <v>0.56382387016806845</v>
      </c>
      <c r="O235" s="134" t="str">
        <f t="shared" si="54"/>
        <v>23 D</v>
      </c>
      <c r="P235" s="134" t="str">
        <f t="shared" si="55"/>
        <v>alkane iC31</v>
      </c>
      <c r="Q235" s="134">
        <f t="shared" si="56"/>
        <v>-35.15</v>
      </c>
      <c r="R235" s="135">
        <f t="shared" si="49"/>
        <v>0.37367918280816953</v>
      </c>
      <c r="S235" s="134">
        <f t="shared" si="57"/>
        <v>3</v>
      </c>
    </row>
    <row r="236" spans="1:19">
      <c r="A236" s="21" t="s">
        <v>362</v>
      </c>
      <c r="B236" s="3" t="s">
        <v>400</v>
      </c>
      <c r="C236" s="176">
        <v>-34.631666666666668</v>
      </c>
      <c r="D236" s="185">
        <v>0.22539372957856199</v>
      </c>
      <c r="E236" s="56">
        <v>3</v>
      </c>
      <c r="G236" s="95">
        <f t="shared" si="50"/>
        <v>0.25432958885040896</v>
      </c>
      <c r="H236" s="133">
        <f t="shared" si="51"/>
        <v>1</v>
      </c>
      <c r="I236" s="133">
        <f t="shared" si="52"/>
        <v>2</v>
      </c>
      <c r="J236" s="96">
        <f t="shared" si="53"/>
        <v>0.50865917770081792</v>
      </c>
      <c r="O236" s="134" t="str">
        <f t="shared" si="54"/>
        <v>23 D</v>
      </c>
      <c r="P236" s="134" t="str">
        <f t="shared" si="55"/>
        <v>alkane iC33</v>
      </c>
      <c r="Q236" s="134">
        <f t="shared" si="56"/>
        <v>-34.631666666666668</v>
      </c>
      <c r="R236" s="135">
        <f t="shared" si="49"/>
        <v>0.37367918280816953</v>
      </c>
      <c r="S236" s="134">
        <f t="shared" si="57"/>
        <v>3</v>
      </c>
    </row>
    <row r="237" spans="1:19">
      <c r="A237" s="21" t="s">
        <v>362</v>
      </c>
      <c r="B237" s="3" t="s">
        <v>215</v>
      </c>
      <c r="C237" s="176">
        <v>-35.874000000000002</v>
      </c>
      <c r="D237" s="185">
        <v>0.29162304435692227</v>
      </c>
      <c r="E237" s="56">
        <v>3</v>
      </c>
      <c r="G237" s="95">
        <f t="shared" si="50"/>
        <v>0.32906136789732165</v>
      </c>
      <c r="H237" s="133">
        <f t="shared" si="51"/>
        <v>1</v>
      </c>
      <c r="I237" s="133">
        <f t="shared" si="52"/>
        <v>2</v>
      </c>
      <c r="J237" s="96">
        <f t="shared" si="53"/>
        <v>0.65812273579464331</v>
      </c>
      <c r="O237" s="134" t="str">
        <f t="shared" si="54"/>
        <v>23 D</v>
      </c>
      <c r="P237" s="134" t="str">
        <f t="shared" si="55"/>
        <v>alkane nC31</v>
      </c>
      <c r="Q237" s="134">
        <f t="shared" si="56"/>
        <v>-35.874000000000002</v>
      </c>
      <c r="R237" s="135">
        <f t="shared" si="49"/>
        <v>0.37367918280816953</v>
      </c>
      <c r="S237" s="134">
        <f t="shared" si="57"/>
        <v>3</v>
      </c>
    </row>
    <row r="238" spans="1:19">
      <c r="A238" s="21" t="s">
        <v>362</v>
      </c>
      <c r="B238" s="3" t="s">
        <v>216</v>
      </c>
      <c r="C238" s="176">
        <v>-35.332000000000001</v>
      </c>
      <c r="D238" s="185">
        <v>0.35598314566844413</v>
      </c>
      <c r="E238" s="56">
        <v>3</v>
      </c>
      <c r="G238" s="95">
        <f t="shared" si="50"/>
        <v>0.40168396540939949</v>
      </c>
      <c r="H238" s="133">
        <f t="shared" si="51"/>
        <v>1</v>
      </c>
      <c r="I238" s="133">
        <f t="shared" si="52"/>
        <v>2</v>
      </c>
      <c r="J238" s="96">
        <f t="shared" si="53"/>
        <v>0.80336793081879898</v>
      </c>
      <c r="O238" s="134" t="str">
        <f t="shared" si="54"/>
        <v>23 D</v>
      </c>
      <c r="P238" s="134" t="str">
        <f t="shared" si="55"/>
        <v>alkane nC33</v>
      </c>
      <c r="Q238" s="134">
        <f t="shared" si="56"/>
        <v>-35.332000000000001</v>
      </c>
      <c r="R238" s="135">
        <f t="shared" si="49"/>
        <v>0.37367918280816953</v>
      </c>
      <c r="S238" s="134">
        <f t="shared" si="57"/>
        <v>3</v>
      </c>
    </row>
    <row r="239" spans="1:19">
      <c r="A239" s="152" t="s">
        <v>300</v>
      </c>
      <c r="B239" s="3" t="s">
        <v>399</v>
      </c>
      <c r="C239" s="176">
        <v>-35.155500000000004</v>
      </c>
      <c r="D239" s="185">
        <v>0.2400978967004895</v>
      </c>
      <c r="E239" s="56">
        <v>4</v>
      </c>
      <c r="G239" s="95">
        <f t="shared" si="50"/>
        <v>0.26060270890391335</v>
      </c>
      <c r="H239" s="133">
        <f t="shared" si="51"/>
        <v>1</v>
      </c>
      <c r="I239" s="133">
        <f t="shared" si="52"/>
        <v>3</v>
      </c>
      <c r="J239" s="96">
        <f t="shared" si="53"/>
        <v>0.78180812671174005</v>
      </c>
      <c r="O239" s="134" t="str">
        <f t="shared" si="54"/>
        <v>24 B</v>
      </c>
      <c r="P239" s="134" t="str">
        <f t="shared" si="55"/>
        <v>alkane iC31</v>
      </c>
      <c r="Q239" s="134">
        <f t="shared" si="56"/>
        <v>-35.155500000000004</v>
      </c>
      <c r="R239" s="135">
        <f t="shared" si="49"/>
        <v>0.37367918280816953</v>
      </c>
      <c r="S239" s="134">
        <f t="shared" si="57"/>
        <v>4</v>
      </c>
    </row>
    <row r="240" spans="1:19">
      <c r="A240" s="152" t="s">
        <v>300</v>
      </c>
      <c r="B240" s="3" t="s">
        <v>400</v>
      </c>
      <c r="C240" s="176">
        <v>-34.730000000000004</v>
      </c>
      <c r="D240" s="185">
        <v>0.52223430246075064</v>
      </c>
      <c r="E240" s="56">
        <v>4</v>
      </c>
      <c r="G240" s="95">
        <f t="shared" si="50"/>
        <v>0.56683409465094148</v>
      </c>
      <c r="H240" s="133">
        <f t="shared" si="51"/>
        <v>1</v>
      </c>
      <c r="I240" s="133">
        <f t="shared" si="52"/>
        <v>3</v>
      </c>
      <c r="J240" s="96">
        <f t="shared" si="53"/>
        <v>1.7005022839528245</v>
      </c>
      <c r="O240" s="134" t="str">
        <f t="shared" si="54"/>
        <v>24 B</v>
      </c>
      <c r="P240" s="134" t="str">
        <f t="shared" si="55"/>
        <v>alkane iC33</v>
      </c>
      <c r="Q240" s="134">
        <f t="shared" si="56"/>
        <v>-34.730000000000004</v>
      </c>
      <c r="R240" s="135">
        <f t="shared" si="49"/>
        <v>0.37367918280816953</v>
      </c>
      <c r="S240" s="134">
        <f t="shared" si="57"/>
        <v>4</v>
      </c>
    </row>
    <row r="241" spans="1:19">
      <c r="A241" s="152" t="s">
        <v>300</v>
      </c>
      <c r="B241" s="3" t="s">
        <v>215</v>
      </c>
      <c r="C241" s="156">
        <v>-37.064250000000001</v>
      </c>
      <c r="D241" s="186">
        <v>0.16243024143715853</v>
      </c>
      <c r="E241" s="40">
        <v>4</v>
      </c>
      <c r="G241" s="95">
        <f t="shared" si="50"/>
        <v>0.17630208972319536</v>
      </c>
      <c r="H241" s="133">
        <f t="shared" si="51"/>
        <v>1</v>
      </c>
      <c r="I241" s="133">
        <f t="shared" si="52"/>
        <v>3</v>
      </c>
      <c r="J241" s="96">
        <f t="shared" si="53"/>
        <v>0.52890626916958605</v>
      </c>
      <c r="O241" s="134" t="str">
        <f t="shared" si="54"/>
        <v>24 B</v>
      </c>
      <c r="P241" s="134" t="str">
        <f t="shared" si="55"/>
        <v>alkane nC31</v>
      </c>
      <c r="Q241" s="134">
        <f t="shared" si="56"/>
        <v>-37.064250000000001</v>
      </c>
      <c r="R241" s="135">
        <f t="shared" si="49"/>
        <v>0.37367918280816953</v>
      </c>
      <c r="S241" s="134">
        <f t="shared" si="57"/>
        <v>4</v>
      </c>
    </row>
    <row r="242" spans="1:19">
      <c r="A242" s="152" t="s">
        <v>300</v>
      </c>
      <c r="B242" s="3" t="s">
        <v>216</v>
      </c>
      <c r="C242" s="156">
        <v>-36.754500000000007</v>
      </c>
      <c r="D242" s="186">
        <v>0.23490778332500431</v>
      </c>
      <c r="E242" s="40">
        <v>4</v>
      </c>
      <c r="G242" s="95">
        <f t="shared" si="50"/>
        <v>0.25496935007921223</v>
      </c>
      <c r="H242" s="133">
        <f t="shared" si="51"/>
        <v>1</v>
      </c>
      <c r="I242" s="133">
        <f t="shared" si="52"/>
        <v>3</v>
      </c>
      <c r="J242" s="96">
        <f t="shared" si="53"/>
        <v>0.76490805023763664</v>
      </c>
      <c r="O242" s="134" t="str">
        <f t="shared" si="54"/>
        <v>24 B</v>
      </c>
      <c r="P242" s="134" t="str">
        <f t="shared" si="55"/>
        <v>alkane nC33</v>
      </c>
      <c r="Q242" s="134">
        <f t="shared" si="56"/>
        <v>-36.754500000000007</v>
      </c>
      <c r="R242" s="135">
        <f t="shared" si="49"/>
        <v>0.37367918280816953</v>
      </c>
      <c r="S242" s="134">
        <f t="shared" si="57"/>
        <v>4</v>
      </c>
    </row>
    <row r="243" spans="1:19">
      <c r="A243" s="152" t="s">
        <v>237</v>
      </c>
      <c r="B243" s="3" t="s">
        <v>399</v>
      </c>
      <c r="C243" s="176">
        <v>-33.42766666666666</v>
      </c>
      <c r="D243" s="185">
        <v>0.1613577805168798</v>
      </c>
      <c r="E243" s="56">
        <v>3</v>
      </c>
      <c r="G243" s="95">
        <f t="shared" si="50"/>
        <v>0.18207275798401734</v>
      </c>
      <c r="H243" s="133">
        <f t="shared" si="51"/>
        <v>1</v>
      </c>
      <c r="I243" s="133">
        <f t="shared" si="52"/>
        <v>2</v>
      </c>
      <c r="J243" s="96">
        <f t="shared" si="53"/>
        <v>0.36414551596803468</v>
      </c>
      <c r="O243" s="134" t="str">
        <f t="shared" si="54"/>
        <v>24 C</v>
      </c>
      <c r="P243" s="134" t="str">
        <f t="shared" si="55"/>
        <v>alkane iC31</v>
      </c>
      <c r="Q243" s="134">
        <f t="shared" si="56"/>
        <v>-33.42766666666666</v>
      </c>
      <c r="R243" s="135">
        <f t="shared" si="49"/>
        <v>0.37367918280816953</v>
      </c>
      <c r="S243" s="134">
        <f t="shared" si="57"/>
        <v>3</v>
      </c>
    </row>
    <row r="244" spans="1:19">
      <c r="A244" s="152" t="s">
        <v>237</v>
      </c>
      <c r="B244" s="3" t="s">
        <v>400</v>
      </c>
      <c r="C244" s="176">
        <v>-33.076999999999998</v>
      </c>
      <c r="D244" s="185">
        <v>8.5246700815927084E-2</v>
      </c>
      <c r="E244" s="56">
        <v>3</v>
      </c>
      <c r="G244" s="95">
        <f t="shared" si="50"/>
        <v>9.6190601264316153E-2</v>
      </c>
      <c r="H244" s="133">
        <f t="shared" si="51"/>
        <v>1</v>
      </c>
      <c r="I244" s="133">
        <f t="shared" si="52"/>
        <v>2</v>
      </c>
      <c r="J244" s="96">
        <f t="shared" si="53"/>
        <v>0.19238120252863231</v>
      </c>
      <c r="O244" s="134" t="str">
        <f t="shared" si="54"/>
        <v>24 C</v>
      </c>
      <c r="P244" s="134" t="str">
        <f t="shared" si="55"/>
        <v>alkane iC33</v>
      </c>
      <c r="Q244" s="134">
        <f t="shared" si="56"/>
        <v>-33.076999999999998</v>
      </c>
      <c r="R244" s="135">
        <f t="shared" si="49"/>
        <v>0.37367918280816953</v>
      </c>
      <c r="S244" s="134">
        <f t="shared" si="57"/>
        <v>3</v>
      </c>
    </row>
    <row r="245" spans="1:19">
      <c r="A245" s="152" t="s">
        <v>237</v>
      </c>
      <c r="B245" s="3" t="s">
        <v>215</v>
      </c>
      <c r="C245" s="176">
        <v>-34.961333333333329</v>
      </c>
      <c r="D245" s="185">
        <v>7.2141065512880284E-2</v>
      </c>
      <c r="E245" s="56">
        <v>3</v>
      </c>
      <c r="G245" s="95">
        <f t="shared" si="50"/>
        <v>8.1402475416806661E-2</v>
      </c>
      <c r="H245" s="133">
        <f t="shared" si="51"/>
        <v>1</v>
      </c>
      <c r="I245" s="133">
        <f t="shared" si="52"/>
        <v>2</v>
      </c>
      <c r="J245" s="96">
        <f t="shared" si="53"/>
        <v>0.16280495083361332</v>
      </c>
      <c r="O245" s="134" t="str">
        <f t="shared" si="54"/>
        <v>24 C</v>
      </c>
      <c r="P245" s="134" t="str">
        <f t="shared" si="55"/>
        <v>alkane nC31</v>
      </c>
      <c r="Q245" s="134">
        <f t="shared" si="56"/>
        <v>-34.961333333333329</v>
      </c>
      <c r="R245" s="135">
        <f t="shared" si="49"/>
        <v>0.37367918280816953</v>
      </c>
      <c r="S245" s="134">
        <f t="shared" si="57"/>
        <v>3</v>
      </c>
    </row>
    <row r="246" spans="1:19">
      <c r="A246" s="152" t="s">
        <v>237</v>
      </c>
      <c r="B246" s="3" t="s">
        <v>216</v>
      </c>
      <c r="C246" s="176">
        <v>-34.594333333333331</v>
      </c>
      <c r="D246" s="185">
        <v>8.1616991694946919E-2</v>
      </c>
      <c r="E246" s="56">
        <v>3</v>
      </c>
      <c r="G246" s="95">
        <f t="shared" si="50"/>
        <v>9.2094913109585563E-2</v>
      </c>
      <c r="H246" s="133">
        <f t="shared" si="51"/>
        <v>1</v>
      </c>
      <c r="I246" s="133">
        <f t="shared" si="52"/>
        <v>2</v>
      </c>
      <c r="J246" s="96">
        <f t="shared" si="53"/>
        <v>0.18418982621917113</v>
      </c>
      <c r="O246" s="134" t="str">
        <f t="shared" si="54"/>
        <v>24 C</v>
      </c>
      <c r="P246" s="134" t="str">
        <f t="shared" si="55"/>
        <v>alkane nC33</v>
      </c>
      <c r="Q246" s="134">
        <f t="shared" si="56"/>
        <v>-34.594333333333331</v>
      </c>
      <c r="R246" s="135">
        <f t="shared" si="49"/>
        <v>0.37367918280816953</v>
      </c>
      <c r="S246" s="134">
        <f t="shared" si="57"/>
        <v>3</v>
      </c>
    </row>
    <row r="247" spans="1:19">
      <c r="A247" s="21" t="s">
        <v>363</v>
      </c>
      <c r="B247" s="3" t="s">
        <v>399</v>
      </c>
      <c r="C247" s="176">
        <v>-35.808999999999997</v>
      </c>
      <c r="D247" s="185">
        <v>0.14326199775237047</v>
      </c>
      <c r="E247" s="56">
        <v>3</v>
      </c>
      <c r="G247" s="95">
        <f t="shared" si="50"/>
        <v>0.16165385370025898</v>
      </c>
      <c r="H247" s="133">
        <f t="shared" si="51"/>
        <v>1</v>
      </c>
      <c r="I247" s="133">
        <f t="shared" si="52"/>
        <v>2</v>
      </c>
      <c r="J247" s="96">
        <f t="shared" si="53"/>
        <v>0.32330770740051795</v>
      </c>
      <c r="O247" s="134" t="str">
        <f t="shared" si="54"/>
        <v>24 D</v>
      </c>
      <c r="P247" s="134" t="str">
        <f t="shared" si="55"/>
        <v>alkane iC31</v>
      </c>
      <c r="Q247" s="134">
        <f t="shared" si="56"/>
        <v>-35.808999999999997</v>
      </c>
      <c r="R247" s="135">
        <f t="shared" si="49"/>
        <v>0.37367918280816953</v>
      </c>
      <c r="S247" s="134">
        <f t="shared" si="57"/>
        <v>3</v>
      </c>
    </row>
    <row r="248" spans="1:19">
      <c r="A248" s="21" t="s">
        <v>363</v>
      </c>
      <c r="B248" s="3" t="s">
        <v>400</v>
      </c>
      <c r="C248" s="176">
        <v>-35.492666666666672</v>
      </c>
      <c r="D248" s="185">
        <v>0.1880487525439431</v>
      </c>
      <c r="E248" s="56">
        <v>3</v>
      </c>
      <c r="G248" s="95">
        <f t="shared" si="50"/>
        <v>0.21219029476888465</v>
      </c>
      <c r="H248" s="133">
        <f t="shared" si="51"/>
        <v>1</v>
      </c>
      <c r="I248" s="133">
        <f t="shared" si="52"/>
        <v>2</v>
      </c>
      <c r="J248" s="96">
        <f t="shared" si="53"/>
        <v>0.4243805895377693</v>
      </c>
      <c r="O248" s="134" t="str">
        <f t="shared" si="54"/>
        <v>24 D</v>
      </c>
      <c r="P248" s="134" t="str">
        <f t="shared" si="55"/>
        <v>alkane iC33</v>
      </c>
      <c r="Q248" s="134">
        <f t="shared" si="56"/>
        <v>-35.492666666666672</v>
      </c>
      <c r="R248" s="135">
        <f t="shared" si="49"/>
        <v>0.37367918280816953</v>
      </c>
      <c r="S248" s="134">
        <f t="shared" si="57"/>
        <v>3</v>
      </c>
    </row>
    <row r="249" spans="1:19">
      <c r="A249" s="21" t="s">
        <v>363</v>
      </c>
      <c r="B249" s="3" t="s">
        <v>215</v>
      </c>
      <c r="C249" s="176">
        <v>-37.126666666666665</v>
      </c>
      <c r="D249" s="185">
        <v>0.10772341125926693</v>
      </c>
      <c r="E249" s="56">
        <v>3</v>
      </c>
      <c r="G249" s="95">
        <f t="shared" si="50"/>
        <v>0.12155285307341898</v>
      </c>
      <c r="H249" s="133">
        <f t="shared" si="51"/>
        <v>1</v>
      </c>
      <c r="I249" s="133">
        <f t="shared" si="52"/>
        <v>2</v>
      </c>
      <c r="J249" s="96">
        <f t="shared" si="53"/>
        <v>0.24310570614683796</v>
      </c>
      <c r="O249" s="134" t="str">
        <f t="shared" si="54"/>
        <v>24 D</v>
      </c>
      <c r="P249" s="134" t="str">
        <f t="shared" si="55"/>
        <v>alkane nC31</v>
      </c>
      <c r="Q249" s="134">
        <f t="shared" si="56"/>
        <v>-37.126666666666665</v>
      </c>
      <c r="R249" s="135">
        <f t="shared" si="49"/>
        <v>0.37367918280816953</v>
      </c>
      <c r="S249" s="134">
        <f t="shared" si="57"/>
        <v>3</v>
      </c>
    </row>
    <row r="250" spans="1:19">
      <c r="A250" s="21" t="s">
        <v>363</v>
      </c>
      <c r="B250" s="3" t="s">
        <v>216</v>
      </c>
      <c r="C250" s="176">
        <v>-36.442</v>
      </c>
      <c r="D250" s="185">
        <v>9.5911417464238882E-2</v>
      </c>
      <c r="E250" s="56">
        <v>3</v>
      </c>
      <c r="G250" s="95">
        <f t="shared" si="50"/>
        <v>0.10822444535324786</v>
      </c>
      <c r="H250" s="133">
        <f t="shared" si="51"/>
        <v>1</v>
      </c>
      <c r="I250" s="133">
        <f t="shared" si="52"/>
        <v>2</v>
      </c>
      <c r="J250" s="96">
        <f t="shared" si="53"/>
        <v>0.21644889070649573</v>
      </c>
      <c r="O250" s="134" t="str">
        <f t="shared" si="54"/>
        <v>24 D</v>
      </c>
      <c r="P250" s="134" t="str">
        <f t="shared" si="55"/>
        <v>alkane nC33</v>
      </c>
      <c r="Q250" s="134">
        <f t="shared" si="56"/>
        <v>-36.442</v>
      </c>
      <c r="R250" s="135">
        <f t="shared" si="49"/>
        <v>0.37367918280816953</v>
      </c>
      <c r="S250" s="134">
        <f t="shared" si="57"/>
        <v>3</v>
      </c>
    </row>
    <row r="251" spans="1:19">
      <c r="A251" s="152" t="s">
        <v>301</v>
      </c>
      <c r="B251" s="3" t="s">
        <v>399</v>
      </c>
      <c r="C251" s="176">
        <v>-35.285000000000004</v>
      </c>
      <c r="D251" s="185">
        <v>0.38893829844848182</v>
      </c>
      <c r="E251" s="56">
        <v>3</v>
      </c>
      <c r="G251" s="95">
        <f t="shared" si="50"/>
        <v>0.43886987325484378</v>
      </c>
      <c r="H251" s="133">
        <f t="shared" si="51"/>
        <v>1</v>
      </c>
      <c r="I251" s="133">
        <f t="shared" si="52"/>
        <v>2</v>
      </c>
      <c r="J251" s="96">
        <f t="shared" si="53"/>
        <v>0.87773974650968756</v>
      </c>
      <c r="O251" s="134" t="str">
        <f t="shared" si="54"/>
        <v>25 B</v>
      </c>
      <c r="P251" s="134" t="str">
        <f t="shared" si="55"/>
        <v>alkane iC31</v>
      </c>
      <c r="Q251" s="134">
        <f t="shared" si="56"/>
        <v>-35.285000000000004</v>
      </c>
      <c r="R251" s="135">
        <f t="shared" si="49"/>
        <v>0.37367918280816953</v>
      </c>
      <c r="S251" s="134">
        <f t="shared" si="57"/>
        <v>3</v>
      </c>
    </row>
    <row r="252" spans="1:19">
      <c r="A252" s="24" t="s">
        <v>301</v>
      </c>
      <c r="B252" s="3" t="s">
        <v>400</v>
      </c>
      <c r="C252" s="176">
        <v>-34.708333333333336</v>
      </c>
      <c r="D252" s="185">
        <v>0.65052004837155808</v>
      </c>
      <c r="E252" s="56">
        <v>3</v>
      </c>
      <c r="G252" s="95">
        <f t="shared" si="50"/>
        <v>0.7340332703604312</v>
      </c>
      <c r="H252" s="133">
        <f t="shared" si="51"/>
        <v>1</v>
      </c>
      <c r="I252" s="133">
        <f t="shared" si="52"/>
        <v>2</v>
      </c>
      <c r="J252" s="96">
        <f t="shared" si="53"/>
        <v>1.4680665407208624</v>
      </c>
      <c r="O252" s="134" t="str">
        <f t="shared" si="54"/>
        <v>25 B</v>
      </c>
      <c r="P252" s="134" t="str">
        <f t="shared" si="55"/>
        <v>alkane iC33</v>
      </c>
      <c r="Q252" s="134">
        <f t="shared" si="56"/>
        <v>-34.708333333333336</v>
      </c>
      <c r="R252" s="135">
        <f t="shared" si="49"/>
        <v>0.37367918280816953</v>
      </c>
      <c r="S252" s="134">
        <f t="shared" si="57"/>
        <v>3</v>
      </c>
    </row>
    <row r="253" spans="1:19">
      <c r="A253" s="152" t="s">
        <v>301</v>
      </c>
      <c r="B253" s="3" t="s">
        <v>215</v>
      </c>
      <c r="C253" s="156">
        <v>-36.351666666666667</v>
      </c>
      <c r="D253" s="186">
        <v>0.21793882933826497</v>
      </c>
      <c r="E253" s="40">
        <v>3</v>
      </c>
      <c r="G253" s="95">
        <f t="shared" si="50"/>
        <v>0.24591763472648248</v>
      </c>
      <c r="H253" s="133">
        <f t="shared" si="51"/>
        <v>1</v>
      </c>
      <c r="I253" s="133">
        <f t="shared" si="52"/>
        <v>2</v>
      </c>
      <c r="J253" s="96">
        <f t="shared" si="53"/>
        <v>0.49183526945296496</v>
      </c>
      <c r="O253" s="134" t="str">
        <f t="shared" si="54"/>
        <v>25 B</v>
      </c>
      <c r="P253" s="134" t="str">
        <f t="shared" si="55"/>
        <v>alkane nC31</v>
      </c>
      <c r="Q253" s="134">
        <f t="shared" si="56"/>
        <v>-36.351666666666667</v>
      </c>
      <c r="R253" s="135">
        <f t="shared" si="49"/>
        <v>0.37367918280816953</v>
      </c>
      <c r="S253" s="134">
        <f t="shared" si="57"/>
        <v>3</v>
      </c>
    </row>
    <row r="254" spans="1:19">
      <c r="A254" s="152" t="s">
        <v>301</v>
      </c>
      <c r="B254" s="3" t="s">
        <v>216</v>
      </c>
      <c r="C254" s="156">
        <v>-35.610333333333337</v>
      </c>
      <c r="D254" s="186">
        <v>0.21053819922601832</v>
      </c>
      <c r="E254" s="40">
        <v>3</v>
      </c>
      <c r="G254" s="95">
        <f t="shared" si="50"/>
        <v>0.23756691788444365</v>
      </c>
      <c r="H254" s="133">
        <f t="shared" si="51"/>
        <v>1</v>
      </c>
      <c r="I254" s="133">
        <f t="shared" si="52"/>
        <v>2</v>
      </c>
      <c r="J254" s="96">
        <f t="shared" si="53"/>
        <v>0.47513383576888729</v>
      </c>
      <c r="O254" s="134" t="str">
        <f t="shared" si="54"/>
        <v>25 B</v>
      </c>
      <c r="P254" s="134" t="str">
        <f t="shared" si="55"/>
        <v>alkane nC33</v>
      </c>
      <c r="Q254" s="134">
        <f t="shared" si="56"/>
        <v>-35.610333333333337</v>
      </c>
      <c r="R254" s="135">
        <f t="shared" si="49"/>
        <v>0.37367918280816953</v>
      </c>
      <c r="S254" s="134">
        <f t="shared" si="57"/>
        <v>3</v>
      </c>
    </row>
    <row r="255" spans="1:19">
      <c r="A255" s="24" t="s">
        <v>302</v>
      </c>
      <c r="B255" s="3" t="s">
        <v>399</v>
      </c>
      <c r="C255" s="188">
        <v>-35.194333333333333</v>
      </c>
      <c r="D255" s="189">
        <v>0.62767050804276703</v>
      </c>
      <c r="E255" s="190">
        <v>6</v>
      </c>
      <c r="G255" s="95">
        <f t="shared" si="50"/>
        <v>0.65964144081970022</v>
      </c>
      <c r="H255" s="133">
        <f t="shared" si="51"/>
        <v>1</v>
      </c>
      <c r="I255" s="133">
        <f t="shared" si="52"/>
        <v>5</v>
      </c>
      <c r="J255" s="96">
        <f t="shared" si="53"/>
        <v>3.2982072040985013</v>
      </c>
      <c r="O255" s="134" t="str">
        <f t="shared" si="54"/>
        <v>26 B</v>
      </c>
      <c r="P255" s="134" t="str">
        <f t="shared" si="55"/>
        <v>alkane iC31</v>
      </c>
      <c r="Q255" s="134">
        <f t="shared" si="56"/>
        <v>-35.194333333333333</v>
      </c>
      <c r="R255" s="135">
        <f t="shared" si="49"/>
        <v>0.37367918280816953</v>
      </c>
      <c r="S255" s="134">
        <f t="shared" si="57"/>
        <v>6</v>
      </c>
    </row>
    <row r="256" spans="1:19">
      <c r="A256" s="152" t="s">
        <v>302</v>
      </c>
      <c r="B256" s="3" t="s">
        <v>400</v>
      </c>
      <c r="C256" s="158">
        <v>-34.285399999999996</v>
      </c>
      <c r="D256" s="197">
        <v>0.21398901840982359</v>
      </c>
      <c r="E256" s="198">
        <v>5</v>
      </c>
      <c r="G256" s="95">
        <f t="shared" si="50"/>
        <v>0.22765137862741114</v>
      </c>
      <c r="H256" s="133">
        <f t="shared" si="51"/>
        <v>1</v>
      </c>
      <c r="I256" s="133">
        <f t="shared" si="52"/>
        <v>4</v>
      </c>
      <c r="J256" s="96">
        <f t="shared" si="53"/>
        <v>0.91060551450964455</v>
      </c>
      <c r="O256" s="134" t="str">
        <f t="shared" si="54"/>
        <v>26 B</v>
      </c>
      <c r="P256" s="134" t="str">
        <f t="shared" si="55"/>
        <v>alkane iC33</v>
      </c>
      <c r="Q256" s="134">
        <f t="shared" si="56"/>
        <v>-34.285399999999996</v>
      </c>
      <c r="R256" s="135">
        <f t="shared" si="49"/>
        <v>0.37367918280816953</v>
      </c>
      <c r="S256" s="134">
        <f t="shared" si="57"/>
        <v>5</v>
      </c>
    </row>
    <row r="257" spans="1:19">
      <c r="A257" s="24" t="s">
        <v>302</v>
      </c>
      <c r="B257" s="3" t="s">
        <v>215</v>
      </c>
      <c r="C257" s="188">
        <v>-37.033999999999999</v>
      </c>
      <c r="D257" s="189">
        <v>0.39948266545621153</v>
      </c>
      <c r="E257" s="190">
        <v>6</v>
      </c>
      <c r="G257" s="95">
        <f t="shared" si="50"/>
        <v>0.41983065580974338</v>
      </c>
      <c r="H257" s="133">
        <f t="shared" si="51"/>
        <v>1</v>
      </c>
      <c r="I257" s="133">
        <f t="shared" si="52"/>
        <v>5</v>
      </c>
      <c r="J257" s="96">
        <f t="shared" si="53"/>
        <v>2.0991532790487168</v>
      </c>
      <c r="O257" s="134" t="str">
        <f t="shared" si="54"/>
        <v>26 B</v>
      </c>
      <c r="P257" s="134" t="str">
        <f t="shared" si="55"/>
        <v>alkane nC31</v>
      </c>
      <c r="Q257" s="134">
        <f t="shared" si="56"/>
        <v>-37.033999999999999</v>
      </c>
      <c r="R257" s="135">
        <f t="shared" si="49"/>
        <v>0.37367918280816953</v>
      </c>
      <c r="S257" s="134">
        <f t="shared" si="57"/>
        <v>6</v>
      </c>
    </row>
    <row r="258" spans="1:19">
      <c r="A258" s="152" t="s">
        <v>302</v>
      </c>
      <c r="B258" s="3" t="s">
        <v>216</v>
      </c>
      <c r="C258" s="158">
        <v>-36.4895</v>
      </c>
      <c r="D258" s="197">
        <v>0.16032311124725496</v>
      </c>
      <c r="E258" s="198">
        <v>6</v>
      </c>
      <c r="G258" s="95">
        <f t="shared" si="50"/>
        <v>0.16848930568620976</v>
      </c>
      <c r="H258" s="133">
        <f t="shared" si="51"/>
        <v>1</v>
      </c>
      <c r="I258" s="133">
        <f t="shared" si="52"/>
        <v>5</v>
      </c>
      <c r="J258" s="96">
        <f t="shared" si="53"/>
        <v>0.84244652843104884</v>
      </c>
      <c r="O258" s="134" t="str">
        <f t="shared" si="54"/>
        <v>26 B</v>
      </c>
      <c r="P258" s="134" t="str">
        <f t="shared" si="55"/>
        <v>alkane nC33</v>
      </c>
      <c r="Q258" s="134">
        <f t="shared" si="56"/>
        <v>-36.4895</v>
      </c>
      <c r="R258" s="135">
        <f t="shared" si="49"/>
        <v>0.37367918280816953</v>
      </c>
      <c r="S258" s="134">
        <f t="shared" si="57"/>
        <v>6</v>
      </c>
    </row>
    <row r="259" spans="1:19">
      <c r="A259" s="21" t="s">
        <v>238</v>
      </c>
      <c r="B259" s="3" t="s">
        <v>399</v>
      </c>
      <c r="C259" s="188">
        <v>-32.681428571428569</v>
      </c>
      <c r="D259" s="189">
        <v>0.572444424418318</v>
      </c>
      <c r="E259" s="190">
        <v>7</v>
      </c>
      <c r="G259" s="95">
        <f t="shared" si="50"/>
        <v>0.59668860521730427</v>
      </c>
      <c r="H259" s="133">
        <f t="shared" si="51"/>
        <v>1</v>
      </c>
      <c r="I259" s="133">
        <f t="shared" si="52"/>
        <v>6</v>
      </c>
      <c r="J259" s="96">
        <f t="shared" si="53"/>
        <v>3.5801316313038258</v>
      </c>
      <c r="O259" s="134" t="str">
        <f t="shared" si="54"/>
        <v>26 C</v>
      </c>
      <c r="P259" s="134" t="str">
        <f t="shared" si="55"/>
        <v>alkane iC31</v>
      </c>
      <c r="Q259" s="134">
        <f t="shared" si="56"/>
        <v>-32.681428571428569</v>
      </c>
      <c r="R259" s="135">
        <f t="shared" si="49"/>
        <v>0.37367918280816953</v>
      </c>
      <c r="S259" s="134">
        <f t="shared" si="57"/>
        <v>7</v>
      </c>
    </row>
    <row r="260" spans="1:19">
      <c r="A260" s="21" t="s">
        <v>238</v>
      </c>
      <c r="B260" s="3" t="s">
        <v>400</v>
      </c>
      <c r="C260" s="188">
        <v>-32.529249999999998</v>
      </c>
      <c r="D260" s="189">
        <v>0.47772054243738293</v>
      </c>
      <c r="E260" s="190">
        <v>4</v>
      </c>
      <c r="G260" s="95">
        <f t="shared" si="50"/>
        <v>0.51851877575391969</v>
      </c>
      <c r="H260" s="133">
        <f t="shared" si="51"/>
        <v>1</v>
      </c>
      <c r="I260" s="133">
        <f t="shared" si="52"/>
        <v>3</v>
      </c>
      <c r="J260" s="96">
        <f t="shared" si="53"/>
        <v>1.5555563272617592</v>
      </c>
      <c r="O260" s="134" t="str">
        <f t="shared" si="54"/>
        <v>26 C</v>
      </c>
      <c r="P260" s="134" t="str">
        <f t="shared" si="55"/>
        <v>alkane iC33</v>
      </c>
      <c r="Q260" s="134">
        <f t="shared" si="56"/>
        <v>-32.529249999999998</v>
      </c>
      <c r="R260" s="135">
        <f t="shared" si="49"/>
        <v>0.37367918280816953</v>
      </c>
      <c r="S260" s="134">
        <f t="shared" si="57"/>
        <v>4</v>
      </c>
    </row>
    <row r="261" spans="1:19">
      <c r="A261" s="21" t="s">
        <v>238</v>
      </c>
      <c r="B261" s="3" t="s">
        <v>215</v>
      </c>
      <c r="C261" s="188">
        <v>-34.66057142857143</v>
      </c>
      <c r="D261" s="189">
        <v>0.41133030407158028</v>
      </c>
      <c r="E261" s="190">
        <v>7</v>
      </c>
      <c r="G261" s="95">
        <f t="shared" si="50"/>
        <v>0.42875097555448743</v>
      </c>
      <c r="H261" s="133">
        <f t="shared" si="51"/>
        <v>1</v>
      </c>
      <c r="I261" s="133">
        <f t="shared" si="52"/>
        <v>6</v>
      </c>
      <c r="J261" s="96">
        <f t="shared" si="53"/>
        <v>2.5725058533269247</v>
      </c>
      <c r="O261" s="134" t="str">
        <f t="shared" si="54"/>
        <v>26 C</v>
      </c>
      <c r="P261" s="134" t="str">
        <f t="shared" si="55"/>
        <v>alkane nC31</v>
      </c>
      <c r="Q261" s="134">
        <f t="shared" si="56"/>
        <v>-34.66057142857143</v>
      </c>
      <c r="R261" s="135">
        <f t="shared" si="49"/>
        <v>0.37367918280816953</v>
      </c>
      <c r="S261" s="134">
        <f t="shared" si="57"/>
        <v>7</v>
      </c>
    </row>
    <row r="262" spans="1:19">
      <c r="A262" s="21" t="s">
        <v>238</v>
      </c>
      <c r="B262" s="3" t="s">
        <v>216</v>
      </c>
      <c r="C262" s="188">
        <v>-34.335000000000001</v>
      </c>
      <c r="D262" s="189">
        <v>0.48965089604737877</v>
      </c>
      <c r="E262" s="190">
        <v>7</v>
      </c>
      <c r="G262" s="95">
        <f t="shared" si="50"/>
        <v>0.51038860323043156</v>
      </c>
      <c r="H262" s="133">
        <f t="shared" si="51"/>
        <v>1</v>
      </c>
      <c r="I262" s="133">
        <f t="shared" si="52"/>
        <v>6</v>
      </c>
      <c r="J262" s="96">
        <f t="shared" si="53"/>
        <v>3.0623316193825891</v>
      </c>
      <c r="O262" s="134" t="str">
        <f t="shared" si="54"/>
        <v>26 C</v>
      </c>
      <c r="P262" s="134" t="str">
        <f t="shared" si="55"/>
        <v>alkane nC33</v>
      </c>
      <c r="Q262" s="134">
        <f t="shared" si="56"/>
        <v>-34.335000000000001</v>
      </c>
      <c r="R262" s="135">
        <f t="shared" si="49"/>
        <v>0.37367918280816953</v>
      </c>
      <c r="S262" s="134">
        <f t="shared" si="57"/>
        <v>7</v>
      </c>
    </row>
    <row r="263" spans="1:19">
      <c r="A263" s="21" t="s">
        <v>364</v>
      </c>
      <c r="B263" s="3" t="s">
        <v>399</v>
      </c>
      <c r="C263" s="176">
        <v>-34.208000000000006</v>
      </c>
      <c r="D263" s="185">
        <v>0.21730393461693037</v>
      </c>
      <c r="E263" s="56">
        <v>3</v>
      </c>
      <c r="G263" s="95">
        <f t="shared" si="50"/>
        <v>0.2452012327496296</v>
      </c>
      <c r="H263" s="133">
        <f t="shared" si="51"/>
        <v>1</v>
      </c>
      <c r="I263" s="133">
        <f t="shared" si="52"/>
        <v>2</v>
      </c>
      <c r="J263" s="96">
        <f t="shared" si="53"/>
        <v>0.4904024654992592</v>
      </c>
      <c r="O263" s="134" t="str">
        <f t="shared" si="54"/>
        <v>26 D</v>
      </c>
      <c r="P263" s="134" t="str">
        <f t="shared" si="55"/>
        <v>alkane iC31</v>
      </c>
      <c r="Q263" s="134">
        <f t="shared" si="56"/>
        <v>-34.208000000000006</v>
      </c>
      <c r="R263" s="135">
        <f t="shared" si="49"/>
        <v>0.37367918280816953</v>
      </c>
      <c r="S263" s="134">
        <f t="shared" si="57"/>
        <v>3</v>
      </c>
    </row>
    <row r="264" spans="1:19">
      <c r="A264" s="21" t="s">
        <v>364</v>
      </c>
      <c r="B264" s="3" t="s">
        <v>400</v>
      </c>
      <c r="C264" s="176">
        <v>-34.241333333333337</v>
      </c>
      <c r="D264" s="185">
        <v>0.19839438836149709</v>
      </c>
      <c r="E264" s="56">
        <v>3</v>
      </c>
      <c r="G264" s="95">
        <f t="shared" si="50"/>
        <v>0.22386409469576973</v>
      </c>
      <c r="H264" s="133">
        <f t="shared" si="51"/>
        <v>1</v>
      </c>
      <c r="I264" s="133">
        <f t="shared" si="52"/>
        <v>2</v>
      </c>
      <c r="J264" s="96">
        <f t="shared" si="53"/>
        <v>0.44772818939153947</v>
      </c>
      <c r="O264" s="134" t="str">
        <f t="shared" si="54"/>
        <v>26 D</v>
      </c>
      <c r="P264" s="134" t="str">
        <f t="shared" si="55"/>
        <v>alkane iC33</v>
      </c>
      <c r="Q264" s="134">
        <f t="shared" si="56"/>
        <v>-34.241333333333337</v>
      </c>
      <c r="R264" s="135">
        <f t="shared" si="49"/>
        <v>0.37367918280816953</v>
      </c>
      <c r="S264" s="134">
        <f t="shared" si="57"/>
        <v>3</v>
      </c>
    </row>
    <row r="265" spans="1:19">
      <c r="A265" s="21" t="s">
        <v>364</v>
      </c>
      <c r="B265" s="3" t="s">
        <v>215</v>
      </c>
      <c r="C265" s="176">
        <v>-36.501666666666665</v>
      </c>
      <c r="D265" s="185">
        <v>0.19930211572718942</v>
      </c>
      <c r="E265" s="56">
        <v>3</v>
      </c>
      <c r="G265" s="95">
        <f t="shared" si="50"/>
        <v>0.22488835534461946</v>
      </c>
      <c r="H265" s="133">
        <f t="shared" si="51"/>
        <v>1</v>
      </c>
      <c r="I265" s="133">
        <f t="shared" si="52"/>
        <v>2</v>
      </c>
      <c r="J265" s="96">
        <f t="shared" si="53"/>
        <v>0.44977671068923891</v>
      </c>
      <c r="O265" s="134" t="str">
        <f t="shared" si="54"/>
        <v>26 D</v>
      </c>
      <c r="P265" s="134" t="str">
        <f t="shared" si="55"/>
        <v>alkane nC31</v>
      </c>
      <c r="Q265" s="134">
        <f t="shared" si="56"/>
        <v>-36.501666666666665</v>
      </c>
      <c r="R265" s="135">
        <f t="shared" ref="R265:R328" si="58">$L$5</f>
        <v>0.37367918280816953</v>
      </c>
      <c r="S265" s="134">
        <f t="shared" si="57"/>
        <v>3</v>
      </c>
    </row>
    <row r="266" spans="1:19">
      <c r="A266" s="21" t="s">
        <v>364</v>
      </c>
      <c r="B266" s="3" t="s">
        <v>216</v>
      </c>
      <c r="C266" s="176">
        <v>-35.640000000000008</v>
      </c>
      <c r="D266" s="185">
        <v>0.19712178976460343</v>
      </c>
      <c r="E266" s="56">
        <v>3</v>
      </c>
      <c r="G266" s="95">
        <f t="shared" si="50"/>
        <v>0.22242812095095993</v>
      </c>
      <c r="H266" s="133">
        <f t="shared" si="51"/>
        <v>1</v>
      </c>
      <c r="I266" s="133">
        <f t="shared" si="52"/>
        <v>2</v>
      </c>
      <c r="J266" s="96">
        <f t="shared" si="53"/>
        <v>0.44485624190191986</v>
      </c>
      <c r="O266" s="134" t="str">
        <f t="shared" si="54"/>
        <v>26 D</v>
      </c>
      <c r="P266" s="134" t="str">
        <f t="shared" si="55"/>
        <v>alkane nC33</v>
      </c>
      <c r="Q266" s="134">
        <f t="shared" si="56"/>
        <v>-35.640000000000008</v>
      </c>
      <c r="R266" s="135">
        <f t="shared" si="58"/>
        <v>0.37367918280816953</v>
      </c>
      <c r="S266" s="134">
        <f t="shared" si="57"/>
        <v>3</v>
      </c>
    </row>
    <row r="267" spans="1:19">
      <c r="A267" s="152" t="s">
        <v>303</v>
      </c>
      <c r="B267" s="3" t="s">
        <v>399</v>
      </c>
      <c r="C267" s="156">
        <v>-35.503666666666668</v>
      </c>
      <c r="D267" s="186">
        <v>0.33088114683876096</v>
      </c>
      <c r="E267" s="40">
        <v>3</v>
      </c>
      <c r="G267" s="95">
        <f t="shared" si="50"/>
        <v>0.37335939287752906</v>
      </c>
      <c r="H267" s="133">
        <f t="shared" si="51"/>
        <v>1</v>
      </c>
      <c r="I267" s="133">
        <f t="shared" si="52"/>
        <v>2</v>
      </c>
      <c r="J267" s="96">
        <f t="shared" si="53"/>
        <v>0.74671878575505812</v>
      </c>
      <c r="O267" s="134" t="str">
        <f t="shared" si="54"/>
        <v>27 B</v>
      </c>
      <c r="P267" s="134" t="str">
        <f t="shared" si="55"/>
        <v>alkane iC31</v>
      </c>
      <c r="Q267" s="134">
        <f t="shared" si="56"/>
        <v>-35.503666666666668</v>
      </c>
      <c r="R267" s="135">
        <f t="shared" si="58"/>
        <v>0.37367918280816953</v>
      </c>
      <c r="S267" s="134">
        <f t="shared" si="57"/>
        <v>3</v>
      </c>
    </row>
    <row r="268" spans="1:19">
      <c r="A268" s="21" t="s">
        <v>303</v>
      </c>
      <c r="B268" s="3" t="s">
        <v>400</v>
      </c>
      <c r="C268" s="176">
        <v>-34.902999999999999</v>
      </c>
      <c r="D268" s="185">
        <v>0.42131698280510788</v>
      </c>
      <c r="E268" s="56">
        <v>3</v>
      </c>
      <c r="G268" s="95">
        <f t="shared" si="50"/>
        <v>0.47540530614082199</v>
      </c>
      <c r="H268" s="133">
        <f t="shared" si="51"/>
        <v>1</v>
      </c>
      <c r="I268" s="133">
        <f t="shared" si="52"/>
        <v>2</v>
      </c>
      <c r="J268" s="96">
        <f t="shared" si="53"/>
        <v>0.95081061228164399</v>
      </c>
      <c r="O268" s="134" t="str">
        <f t="shared" si="54"/>
        <v>27 B</v>
      </c>
      <c r="P268" s="134" t="str">
        <f t="shared" si="55"/>
        <v>alkane iC33</v>
      </c>
      <c r="Q268" s="134">
        <f t="shared" si="56"/>
        <v>-34.902999999999999</v>
      </c>
      <c r="R268" s="135">
        <f t="shared" si="58"/>
        <v>0.37367918280816953</v>
      </c>
      <c r="S268" s="134">
        <f t="shared" si="57"/>
        <v>3</v>
      </c>
    </row>
    <row r="269" spans="1:19">
      <c r="A269" s="153" t="s">
        <v>303</v>
      </c>
      <c r="B269" s="3" t="s">
        <v>215</v>
      </c>
      <c r="C269" s="156">
        <v>-37.375666666666667</v>
      </c>
      <c r="D269" s="186">
        <v>3.5697805721546412E-2</v>
      </c>
      <c r="E269" s="40">
        <v>3</v>
      </c>
      <c r="G269" s="95">
        <f t="shared" si="50"/>
        <v>4.0280660287215962E-2</v>
      </c>
      <c r="H269" s="133">
        <f t="shared" si="51"/>
        <v>1</v>
      </c>
      <c r="I269" s="133">
        <f t="shared" si="52"/>
        <v>2</v>
      </c>
      <c r="J269" s="96">
        <f t="shared" si="53"/>
        <v>8.0561320574431924E-2</v>
      </c>
      <c r="O269" s="134" t="str">
        <f t="shared" si="54"/>
        <v>27 B</v>
      </c>
      <c r="P269" s="134" t="str">
        <f t="shared" si="55"/>
        <v>alkane nC31</v>
      </c>
      <c r="Q269" s="134">
        <f t="shared" si="56"/>
        <v>-37.375666666666667</v>
      </c>
      <c r="R269" s="135">
        <f t="shared" si="58"/>
        <v>0.37367918280816953</v>
      </c>
      <c r="S269" s="134">
        <f t="shared" si="57"/>
        <v>3</v>
      </c>
    </row>
    <row r="270" spans="1:19">
      <c r="A270" s="152" t="s">
        <v>303</v>
      </c>
      <c r="B270" s="3" t="s">
        <v>216</v>
      </c>
      <c r="C270" s="156">
        <v>-36.460333333333331</v>
      </c>
      <c r="D270" s="186">
        <v>0.15947831618540839</v>
      </c>
      <c r="E270" s="40">
        <v>3</v>
      </c>
      <c r="G270" s="95">
        <f t="shared" ref="G270:G333" si="59">D270/IF(E270&lt;200,IF(E270&gt;1,SQRT(2/(E270-1))*EXP(_xlfn.GAMMALN.PRECISE(E270/2))/EXP(_xlfn.GAMMALN.PRECISE((E270-1)/2)),1),1)</f>
        <v>0.1799520095870859</v>
      </c>
      <c r="H270" s="133">
        <f t="shared" ref="H270:H333" si="60">IF(E270&gt;1,1,0)</f>
        <v>1</v>
      </c>
      <c r="I270" s="133">
        <f t="shared" ref="I270:I333" si="61">E270-1</f>
        <v>2</v>
      </c>
      <c r="J270" s="96">
        <f t="shared" ref="J270:J333" si="62">G270*I270</f>
        <v>0.35990401917417181</v>
      </c>
      <c r="O270" s="134" t="str">
        <f t="shared" ref="O270:O333" si="63">A270</f>
        <v>27 B</v>
      </c>
      <c r="P270" s="134" t="str">
        <f t="shared" ref="P270:P333" si="64">B270</f>
        <v>alkane nC33</v>
      </c>
      <c r="Q270" s="134">
        <f t="shared" ref="Q270:Q333" si="65">C270</f>
        <v>-36.460333333333331</v>
      </c>
      <c r="R270" s="135">
        <f t="shared" si="58"/>
        <v>0.37367918280816953</v>
      </c>
      <c r="S270" s="134">
        <f t="shared" ref="S270:S333" si="66">E270</f>
        <v>3</v>
      </c>
    </row>
    <row r="271" spans="1:19">
      <c r="A271" s="153" t="s">
        <v>304</v>
      </c>
      <c r="B271" s="3" t="s">
        <v>399</v>
      </c>
      <c r="C271" s="156">
        <v>-32.783500000000004</v>
      </c>
      <c r="D271" s="186">
        <v>0.18682701446346675</v>
      </c>
      <c r="E271" s="40">
        <v>4</v>
      </c>
      <c r="G271" s="95">
        <f t="shared" si="59"/>
        <v>0.20278239307671025</v>
      </c>
      <c r="H271" s="133">
        <f t="shared" si="60"/>
        <v>1</v>
      </c>
      <c r="I271" s="133">
        <f t="shared" si="61"/>
        <v>3</v>
      </c>
      <c r="J271" s="96">
        <f t="shared" si="62"/>
        <v>0.60834717923013071</v>
      </c>
      <c r="O271" s="134" t="str">
        <f t="shared" si="63"/>
        <v>28 B</v>
      </c>
      <c r="P271" s="134" t="str">
        <f t="shared" si="64"/>
        <v>alkane iC31</v>
      </c>
      <c r="Q271" s="134">
        <f t="shared" si="65"/>
        <v>-32.783500000000004</v>
      </c>
      <c r="R271" s="135">
        <f t="shared" si="58"/>
        <v>0.37367918280816953</v>
      </c>
      <c r="S271" s="134">
        <f t="shared" si="66"/>
        <v>4</v>
      </c>
    </row>
    <row r="272" spans="1:19">
      <c r="A272" s="153" t="s">
        <v>304</v>
      </c>
      <c r="B272" s="3" t="s">
        <v>400</v>
      </c>
      <c r="C272" s="156">
        <v>-32.471000000000004</v>
      </c>
      <c r="D272" s="186">
        <v>0.29806710653810997</v>
      </c>
      <c r="E272" s="40">
        <v>4</v>
      </c>
      <c r="G272" s="95">
        <f t="shared" si="59"/>
        <v>0.32352259835029379</v>
      </c>
      <c r="H272" s="133">
        <f t="shared" si="60"/>
        <v>1</v>
      </c>
      <c r="I272" s="133">
        <f t="shared" si="61"/>
        <v>3</v>
      </c>
      <c r="J272" s="96">
        <f t="shared" si="62"/>
        <v>0.97056779505088131</v>
      </c>
      <c r="O272" s="134" t="str">
        <f t="shared" si="63"/>
        <v>28 B</v>
      </c>
      <c r="P272" s="134" t="str">
        <f t="shared" si="64"/>
        <v>alkane iC33</v>
      </c>
      <c r="Q272" s="134">
        <f t="shared" si="65"/>
        <v>-32.471000000000004</v>
      </c>
      <c r="R272" s="135">
        <f t="shared" si="58"/>
        <v>0.37367918280816953</v>
      </c>
      <c r="S272" s="134">
        <f t="shared" si="66"/>
        <v>4</v>
      </c>
    </row>
    <row r="273" spans="1:19">
      <c r="A273" s="153" t="s">
        <v>304</v>
      </c>
      <c r="B273" s="3" t="s">
        <v>215</v>
      </c>
      <c r="C273" s="156">
        <v>-34.175000000000004</v>
      </c>
      <c r="D273" s="186">
        <v>0.22525837017374747</v>
      </c>
      <c r="E273" s="40">
        <v>4</v>
      </c>
      <c r="G273" s="95">
        <f t="shared" si="59"/>
        <v>0.2444958588862115</v>
      </c>
      <c r="H273" s="133">
        <f t="shared" si="60"/>
        <v>1</v>
      </c>
      <c r="I273" s="133">
        <f t="shared" si="61"/>
        <v>3</v>
      </c>
      <c r="J273" s="96">
        <f t="shared" si="62"/>
        <v>0.73348757665863451</v>
      </c>
      <c r="O273" s="134" t="str">
        <f t="shared" si="63"/>
        <v>28 B</v>
      </c>
      <c r="P273" s="134" t="str">
        <f t="shared" si="64"/>
        <v>alkane nC31</v>
      </c>
      <c r="Q273" s="134">
        <f t="shared" si="65"/>
        <v>-34.175000000000004</v>
      </c>
      <c r="R273" s="135">
        <f t="shared" si="58"/>
        <v>0.37367918280816953</v>
      </c>
      <c r="S273" s="134">
        <f t="shared" si="66"/>
        <v>4</v>
      </c>
    </row>
    <row r="274" spans="1:19">
      <c r="A274" s="153" t="s">
        <v>304</v>
      </c>
      <c r="B274" s="3" t="s">
        <v>216</v>
      </c>
      <c r="C274" s="156">
        <v>-33.8245</v>
      </c>
      <c r="D274" s="186">
        <v>0.13936163986788569</v>
      </c>
      <c r="E274" s="40">
        <v>4</v>
      </c>
      <c r="G274" s="95">
        <f t="shared" si="59"/>
        <v>0.15126338616854937</v>
      </c>
      <c r="H274" s="133">
        <f t="shared" si="60"/>
        <v>1</v>
      </c>
      <c r="I274" s="133">
        <f t="shared" si="61"/>
        <v>3</v>
      </c>
      <c r="J274" s="96">
        <f t="shared" si="62"/>
        <v>0.45379015850564808</v>
      </c>
      <c r="O274" s="134" t="str">
        <f t="shared" si="63"/>
        <v>28 B</v>
      </c>
      <c r="P274" s="134" t="str">
        <f t="shared" si="64"/>
        <v>alkane nC33</v>
      </c>
      <c r="Q274" s="134">
        <f t="shared" si="65"/>
        <v>-33.8245</v>
      </c>
      <c r="R274" s="135">
        <f t="shared" si="58"/>
        <v>0.37367918280816953</v>
      </c>
      <c r="S274" s="134">
        <f t="shared" si="66"/>
        <v>4</v>
      </c>
    </row>
    <row r="275" spans="1:19">
      <c r="A275" s="24" t="s">
        <v>239</v>
      </c>
      <c r="B275" s="3" t="s">
        <v>399</v>
      </c>
      <c r="C275" s="176">
        <v>-34.170333333333332</v>
      </c>
      <c r="D275" s="185">
        <v>0.12595369519523114</v>
      </c>
      <c r="E275" s="56">
        <v>3</v>
      </c>
      <c r="G275" s="95">
        <f t="shared" si="59"/>
        <v>0.14212352567699699</v>
      </c>
      <c r="H275" s="133">
        <f t="shared" si="60"/>
        <v>1</v>
      </c>
      <c r="I275" s="133">
        <f t="shared" si="61"/>
        <v>2</v>
      </c>
      <c r="J275" s="96">
        <f t="shared" si="62"/>
        <v>0.28424705135399397</v>
      </c>
      <c r="O275" s="134" t="str">
        <f t="shared" si="63"/>
        <v>28 C</v>
      </c>
      <c r="P275" s="134" t="str">
        <f t="shared" si="64"/>
        <v>alkane iC31</v>
      </c>
      <c r="Q275" s="134">
        <f t="shared" si="65"/>
        <v>-34.170333333333332</v>
      </c>
      <c r="R275" s="135">
        <f t="shared" si="58"/>
        <v>0.37367918280816953</v>
      </c>
      <c r="S275" s="134">
        <f t="shared" si="66"/>
        <v>3</v>
      </c>
    </row>
    <row r="276" spans="1:19">
      <c r="A276" s="24" t="s">
        <v>239</v>
      </c>
      <c r="B276" s="3" t="s">
        <v>400</v>
      </c>
      <c r="C276" s="176">
        <v>-33.964333333333336</v>
      </c>
      <c r="D276" s="185">
        <v>0.33025797996919676</v>
      </c>
      <c r="E276" s="56">
        <v>3</v>
      </c>
      <c r="G276" s="95">
        <f t="shared" si="59"/>
        <v>0.37265622436428869</v>
      </c>
      <c r="H276" s="133">
        <f t="shared" si="60"/>
        <v>1</v>
      </c>
      <c r="I276" s="133">
        <f t="shared" si="61"/>
        <v>2</v>
      </c>
      <c r="J276" s="96">
        <f t="shared" si="62"/>
        <v>0.74531244872857738</v>
      </c>
      <c r="O276" s="134" t="str">
        <f t="shared" si="63"/>
        <v>28 C</v>
      </c>
      <c r="P276" s="134" t="str">
        <f t="shared" si="64"/>
        <v>alkane iC33</v>
      </c>
      <c r="Q276" s="134">
        <f t="shared" si="65"/>
        <v>-33.964333333333336</v>
      </c>
      <c r="R276" s="135">
        <f t="shared" si="58"/>
        <v>0.37367918280816953</v>
      </c>
      <c r="S276" s="134">
        <f t="shared" si="66"/>
        <v>3</v>
      </c>
    </row>
    <row r="277" spans="1:19">
      <c r="A277" s="24" t="s">
        <v>239</v>
      </c>
      <c r="B277" s="3" t="s">
        <v>215</v>
      </c>
      <c r="C277" s="176">
        <v>-35.396999999999998</v>
      </c>
      <c r="D277" s="185">
        <v>6.7668308682869424E-2</v>
      </c>
      <c r="E277" s="56">
        <v>3</v>
      </c>
      <c r="G277" s="95">
        <f t="shared" si="59"/>
        <v>7.6355509790338241E-2</v>
      </c>
      <c r="H277" s="133">
        <f t="shared" si="60"/>
        <v>1</v>
      </c>
      <c r="I277" s="133">
        <f t="shared" si="61"/>
        <v>2</v>
      </c>
      <c r="J277" s="96">
        <f t="shared" si="62"/>
        <v>0.15271101958067648</v>
      </c>
      <c r="O277" s="134" t="str">
        <f t="shared" si="63"/>
        <v>28 C</v>
      </c>
      <c r="P277" s="134" t="str">
        <f t="shared" si="64"/>
        <v>alkane nC31</v>
      </c>
      <c r="Q277" s="134">
        <f t="shared" si="65"/>
        <v>-35.396999999999998</v>
      </c>
      <c r="R277" s="135">
        <f t="shared" si="58"/>
        <v>0.37367918280816953</v>
      </c>
      <c r="S277" s="134">
        <f t="shared" si="66"/>
        <v>3</v>
      </c>
    </row>
    <row r="278" spans="1:19">
      <c r="A278" s="24" t="s">
        <v>239</v>
      </c>
      <c r="B278" s="3" t="s">
        <v>216</v>
      </c>
      <c r="C278" s="176">
        <v>-34.816000000000003</v>
      </c>
      <c r="D278" s="185">
        <v>8.8696110399497846E-2</v>
      </c>
      <c r="E278" s="56">
        <v>3</v>
      </c>
      <c r="G278" s="95">
        <f t="shared" si="59"/>
        <v>0.10008284317719701</v>
      </c>
      <c r="H278" s="133">
        <f t="shared" si="60"/>
        <v>1</v>
      </c>
      <c r="I278" s="133">
        <f t="shared" si="61"/>
        <v>2</v>
      </c>
      <c r="J278" s="96">
        <f t="shared" si="62"/>
        <v>0.20016568635439402</v>
      </c>
      <c r="O278" s="134" t="str">
        <f t="shared" si="63"/>
        <v>28 C</v>
      </c>
      <c r="P278" s="134" t="str">
        <f t="shared" si="64"/>
        <v>alkane nC33</v>
      </c>
      <c r="Q278" s="134">
        <f t="shared" si="65"/>
        <v>-34.816000000000003</v>
      </c>
      <c r="R278" s="135">
        <f t="shared" si="58"/>
        <v>0.37367918280816953</v>
      </c>
      <c r="S278" s="134">
        <f t="shared" si="66"/>
        <v>3</v>
      </c>
    </row>
    <row r="279" spans="1:19">
      <c r="A279" s="152" t="s">
        <v>365</v>
      </c>
      <c r="B279" s="3" t="s">
        <v>399</v>
      </c>
      <c r="C279" s="176">
        <v>-33.780999999999999</v>
      </c>
      <c r="D279" s="185">
        <v>0.28545402431915201</v>
      </c>
      <c r="E279" s="56">
        <v>3</v>
      </c>
      <c r="G279" s="95">
        <f t="shared" si="59"/>
        <v>0.32210037420530691</v>
      </c>
      <c r="H279" s="133">
        <f t="shared" si="60"/>
        <v>1</v>
      </c>
      <c r="I279" s="133">
        <f t="shared" si="61"/>
        <v>2</v>
      </c>
      <c r="J279" s="96">
        <f t="shared" si="62"/>
        <v>0.64420074841061381</v>
      </c>
      <c r="O279" s="134" t="str">
        <f t="shared" si="63"/>
        <v>28 D</v>
      </c>
      <c r="P279" s="134" t="str">
        <f t="shared" si="64"/>
        <v>alkane iC31</v>
      </c>
      <c r="Q279" s="134">
        <f t="shared" si="65"/>
        <v>-33.780999999999999</v>
      </c>
      <c r="R279" s="135">
        <f t="shared" si="58"/>
        <v>0.37367918280816953</v>
      </c>
      <c r="S279" s="134">
        <f t="shared" si="66"/>
        <v>3</v>
      </c>
    </row>
    <row r="280" spans="1:19">
      <c r="A280" s="152" t="s">
        <v>365</v>
      </c>
      <c r="B280" s="3" t="s">
        <v>400</v>
      </c>
      <c r="C280" s="176">
        <v>-33.881333333333338</v>
      </c>
      <c r="D280" s="185">
        <v>0.4302793666135229</v>
      </c>
      <c r="E280" s="56">
        <v>3</v>
      </c>
      <c r="G280" s="95">
        <f t="shared" si="59"/>
        <v>0.48551827331775166</v>
      </c>
      <c r="H280" s="133">
        <f t="shared" si="60"/>
        <v>1</v>
      </c>
      <c r="I280" s="133">
        <f t="shared" si="61"/>
        <v>2</v>
      </c>
      <c r="J280" s="96">
        <f t="shared" si="62"/>
        <v>0.97103654663550332</v>
      </c>
      <c r="O280" s="134" t="str">
        <f t="shared" si="63"/>
        <v>28 D</v>
      </c>
      <c r="P280" s="134" t="str">
        <f t="shared" si="64"/>
        <v>alkane iC33</v>
      </c>
      <c r="Q280" s="134">
        <f t="shared" si="65"/>
        <v>-33.881333333333338</v>
      </c>
      <c r="R280" s="135">
        <f t="shared" si="58"/>
        <v>0.37367918280816953</v>
      </c>
      <c r="S280" s="134">
        <f t="shared" si="66"/>
        <v>3</v>
      </c>
    </row>
    <row r="281" spans="1:19">
      <c r="A281" s="152" t="s">
        <v>365</v>
      </c>
      <c r="B281" s="3" t="s">
        <v>215</v>
      </c>
      <c r="C281" s="176">
        <v>-35.657333333333334</v>
      </c>
      <c r="D281" s="185">
        <v>0.22012345021222393</v>
      </c>
      <c r="E281" s="56">
        <v>3</v>
      </c>
      <c r="G281" s="95">
        <f t="shared" si="59"/>
        <v>0.24838271540865975</v>
      </c>
      <c r="H281" s="133">
        <f t="shared" si="60"/>
        <v>1</v>
      </c>
      <c r="I281" s="133">
        <f t="shared" si="61"/>
        <v>2</v>
      </c>
      <c r="J281" s="96">
        <f t="shared" si="62"/>
        <v>0.4967654308173195</v>
      </c>
      <c r="O281" s="134" t="str">
        <f t="shared" si="63"/>
        <v>28 D</v>
      </c>
      <c r="P281" s="134" t="str">
        <f t="shared" si="64"/>
        <v>alkane nC31</v>
      </c>
      <c r="Q281" s="134">
        <f t="shared" si="65"/>
        <v>-35.657333333333334</v>
      </c>
      <c r="R281" s="135">
        <f t="shared" si="58"/>
        <v>0.37367918280816953</v>
      </c>
      <c r="S281" s="134">
        <f t="shared" si="66"/>
        <v>3</v>
      </c>
    </row>
    <row r="282" spans="1:19">
      <c r="A282" s="152" t="s">
        <v>365</v>
      </c>
      <c r="B282" s="3" t="s">
        <v>216</v>
      </c>
      <c r="C282" s="176">
        <v>-34.530333333333331</v>
      </c>
      <c r="D282" s="185">
        <v>1.8903262505010732E-2</v>
      </c>
      <c r="E282" s="56">
        <v>3</v>
      </c>
      <c r="G282" s="95">
        <f t="shared" si="59"/>
        <v>2.1330047600791841E-2</v>
      </c>
      <c r="H282" s="133">
        <f t="shared" si="60"/>
        <v>1</v>
      </c>
      <c r="I282" s="133">
        <f t="shared" si="61"/>
        <v>2</v>
      </c>
      <c r="J282" s="96">
        <f t="shared" si="62"/>
        <v>4.2660095201583682E-2</v>
      </c>
      <c r="O282" s="134" t="str">
        <f t="shared" si="63"/>
        <v>28 D</v>
      </c>
      <c r="P282" s="134" t="str">
        <f t="shared" si="64"/>
        <v>alkane nC33</v>
      </c>
      <c r="Q282" s="134">
        <f t="shared" si="65"/>
        <v>-34.530333333333331</v>
      </c>
      <c r="R282" s="135">
        <f t="shared" si="58"/>
        <v>0.37367918280816953</v>
      </c>
      <c r="S282" s="134">
        <f t="shared" si="66"/>
        <v>3</v>
      </c>
    </row>
    <row r="283" spans="1:19">
      <c r="A283" s="153" t="s">
        <v>305</v>
      </c>
      <c r="B283" s="3" t="s">
        <v>399</v>
      </c>
      <c r="C283" s="156">
        <v>-31.86825</v>
      </c>
      <c r="D283" s="186">
        <v>0.47262837762171422</v>
      </c>
      <c r="E283" s="40">
        <v>4</v>
      </c>
      <c r="G283" s="95">
        <f t="shared" si="59"/>
        <v>0.51299173048036661</v>
      </c>
      <c r="H283" s="133">
        <f t="shared" si="60"/>
        <v>1</v>
      </c>
      <c r="I283" s="133">
        <f t="shared" si="61"/>
        <v>3</v>
      </c>
      <c r="J283" s="96">
        <f t="shared" si="62"/>
        <v>1.5389751914410998</v>
      </c>
      <c r="O283" s="134" t="str">
        <f t="shared" si="63"/>
        <v>30 B</v>
      </c>
      <c r="P283" s="134" t="str">
        <f t="shared" si="64"/>
        <v>alkane iC31</v>
      </c>
      <c r="Q283" s="134">
        <f t="shared" si="65"/>
        <v>-31.86825</v>
      </c>
      <c r="R283" s="135">
        <f t="shared" si="58"/>
        <v>0.37367918280816953</v>
      </c>
      <c r="S283" s="134">
        <f t="shared" si="66"/>
        <v>4</v>
      </c>
    </row>
    <row r="284" spans="1:19">
      <c r="A284" s="24" t="s">
        <v>305</v>
      </c>
      <c r="B284" s="3" t="s">
        <v>400</v>
      </c>
      <c r="C284" s="156">
        <v>-31.423500000000001</v>
      </c>
      <c r="D284" s="186">
        <v>0.53553493505715055</v>
      </c>
      <c r="E284" s="40">
        <v>4</v>
      </c>
      <c r="G284" s="95">
        <f t="shared" si="59"/>
        <v>0.58127062630070181</v>
      </c>
      <c r="H284" s="133">
        <f t="shared" si="60"/>
        <v>1</v>
      </c>
      <c r="I284" s="133">
        <f t="shared" si="61"/>
        <v>3</v>
      </c>
      <c r="J284" s="96">
        <f t="shared" si="62"/>
        <v>1.7438118789021053</v>
      </c>
      <c r="O284" s="134" t="str">
        <f t="shared" si="63"/>
        <v>30 B</v>
      </c>
      <c r="P284" s="134" t="str">
        <f t="shared" si="64"/>
        <v>alkane iC33</v>
      </c>
      <c r="Q284" s="134">
        <f t="shared" si="65"/>
        <v>-31.423500000000001</v>
      </c>
      <c r="R284" s="135">
        <f t="shared" si="58"/>
        <v>0.37367918280816953</v>
      </c>
      <c r="S284" s="134">
        <f t="shared" si="66"/>
        <v>4</v>
      </c>
    </row>
    <row r="285" spans="1:19">
      <c r="A285" s="24" t="s">
        <v>305</v>
      </c>
      <c r="B285" s="3" t="s">
        <v>215</v>
      </c>
      <c r="C285" s="176">
        <v>-32.948499999999996</v>
      </c>
      <c r="D285" s="185">
        <v>0.55264726544152798</v>
      </c>
      <c r="E285" s="56">
        <v>4</v>
      </c>
      <c r="G285" s="95">
        <f t="shared" si="59"/>
        <v>0.59984438190252842</v>
      </c>
      <c r="H285" s="133">
        <f t="shared" si="60"/>
        <v>1</v>
      </c>
      <c r="I285" s="133">
        <f t="shared" si="61"/>
        <v>3</v>
      </c>
      <c r="J285" s="96">
        <f t="shared" si="62"/>
        <v>1.7995331457075854</v>
      </c>
      <c r="O285" s="134" t="str">
        <f t="shared" si="63"/>
        <v>30 B</v>
      </c>
      <c r="P285" s="134" t="str">
        <f t="shared" si="64"/>
        <v>alkane nC31</v>
      </c>
      <c r="Q285" s="134">
        <f t="shared" si="65"/>
        <v>-32.948499999999996</v>
      </c>
      <c r="R285" s="135">
        <f t="shared" si="58"/>
        <v>0.37367918280816953</v>
      </c>
      <c r="S285" s="134">
        <f t="shared" si="66"/>
        <v>4</v>
      </c>
    </row>
    <row r="286" spans="1:19">
      <c r="A286" s="152" t="s">
        <v>305</v>
      </c>
      <c r="B286" s="3" t="s">
        <v>216</v>
      </c>
      <c r="C286" s="156">
        <v>-32.357749999999996</v>
      </c>
      <c r="D286" s="186">
        <v>0.50713993795269841</v>
      </c>
      <c r="E286" s="40">
        <v>4</v>
      </c>
      <c r="G286" s="95">
        <f t="shared" si="59"/>
        <v>0.5504506430087619</v>
      </c>
      <c r="H286" s="133">
        <f t="shared" si="60"/>
        <v>1</v>
      </c>
      <c r="I286" s="133">
        <f t="shared" si="61"/>
        <v>3</v>
      </c>
      <c r="J286" s="96">
        <f t="shared" si="62"/>
        <v>1.6513519290262857</v>
      </c>
      <c r="O286" s="134" t="str">
        <f t="shared" si="63"/>
        <v>30 B</v>
      </c>
      <c r="P286" s="134" t="str">
        <f t="shared" si="64"/>
        <v>alkane nC33</v>
      </c>
      <c r="Q286" s="134">
        <f t="shared" si="65"/>
        <v>-32.357749999999996</v>
      </c>
      <c r="R286" s="135">
        <f t="shared" si="58"/>
        <v>0.37367918280816953</v>
      </c>
      <c r="S286" s="134">
        <f t="shared" si="66"/>
        <v>4</v>
      </c>
    </row>
    <row r="287" spans="1:19">
      <c r="A287" s="24" t="s">
        <v>240</v>
      </c>
      <c r="B287" s="3" t="s">
        <v>399</v>
      </c>
      <c r="C287" s="176">
        <v>-35.829333333333331</v>
      </c>
      <c r="D287" s="185">
        <v>0.29435749240223569</v>
      </c>
      <c r="E287" s="56">
        <v>3</v>
      </c>
      <c r="G287" s="95">
        <f t="shared" si="59"/>
        <v>0.33214686210515837</v>
      </c>
      <c r="H287" s="133">
        <f t="shared" si="60"/>
        <v>1</v>
      </c>
      <c r="I287" s="133">
        <f t="shared" si="61"/>
        <v>2</v>
      </c>
      <c r="J287" s="96">
        <f t="shared" si="62"/>
        <v>0.66429372421031674</v>
      </c>
      <c r="O287" s="134" t="str">
        <f t="shared" si="63"/>
        <v>30 C</v>
      </c>
      <c r="P287" s="134" t="str">
        <f t="shared" si="64"/>
        <v>alkane iC31</v>
      </c>
      <c r="Q287" s="134">
        <f t="shared" si="65"/>
        <v>-35.829333333333331</v>
      </c>
      <c r="R287" s="135">
        <f t="shared" si="58"/>
        <v>0.37367918280816953</v>
      </c>
      <c r="S287" s="134">
        <f t="shared" si="66"/>
        <v>3</v>
      </c>
    </row>
    <row r="288" spans="1:19">
      <c r="A288" s="24" t="s">
        <v>240</v>
      </c>
      <c r="B288" s="3" t="s">
        <v>400</v>
      </c>
      <c r="C288" s="176">
        <v>-35.335333333333331</v>
      </c>
      <c r="D288" s="185">
        <v>0.61428522148374498</v>
      </c>
      <c r="E288" s="56">
        <v>3</v>
      </c>
      <c r="G288" s="95">
        <f t="shared" si="59"/>
        <v>0.69314664657691061</v>
      </c>
      <c r="H288" s="133">
        <f t="shared" si="60"/>
        <v>1</v>
      </c>
      <c r="I288" s="133">
        <f t="shared" si="61"/>
        <v>2</v>
      </c>
      <c r="J288" s="96">
        <f t="shared" si="62"/>
        <v>1.3862932931538212</v>
      </c>
      <c r="O288" s="134" t="str">
        <f t="shared" si="63"/>
        <v>30 C</v>
      </c>
      <c r="P288" s="134" t="str">
        <f t="shared" si="64"/>
        <v>alkane iC33</v>
      </c>
      <c r="Q288" s="134">
        <f t="shared" si="65"/>
        <v>-35.335333333333331</v>
      </c>
      <c r="R288" s="135">
        <f t="shared" si="58"/>
        <v>0.37367918280816953</v>
      </c>
      <c r="S288" s="134">
        <f t="shared" si="66"/>
        <v>3</v>
      </c>
    </row>
    <row r="289" spans="1:19">
      <c r="A289" s="24" t="s">
        <v>240</v>
      </c>
      <c r="B289" s="3" t="s">
        <v>215</v>
      </c>
      <c r="C289" s="176">
        <v>-37.00866666666667</v>
      </c>
      <c r="D289" s="185">
        <v>0.13989400749615222</v>
      </c>
      <c r="E289" s="56">
        <v>3</v>
      </c>
      <c r="G289" s="95">
        <f t="shared" si="59"/>
        <v>0.15785348366016164</v>
      </c>
      <c r="H289" s="133">
        <f t="shared" si="60"/>
        <v>1</v>
      </c>
      <c r="I289" s="133">
        <f t="shared" si="61"/>
        <v>2</v>
      </c>
      <c r="J289" s="96">
        <f t="shared" si="62"/>
        <v>0.31570696732032327</v>
      </c>
      <c r="O289" s="134" t="str">
        <f t="shared" si="63"/>
        <v>30 C</v>
      </c>
      <c r="P289" s="134" t="str">
        <f t="shared" si="64"/>
        <v>alkane nC31</v>
      </c>
      <c r="Q289" s="134">
        <f t="shared" si="65"/>
        <v>-37.00866666666667</v>
      </c>
      <c r="R289" s="135">
        <f t="shared" si="58"/>
        <v>0.37367918280816953</v>
      </c>
      <c r="S289" s="134">
        <f t="shared" si="66"/>
        <v>3</v>
      </c>
    </row>
    <row r="290" spans="1:19">
      <c r="A290" s="24" t="s">
        <v>240</v>
      </c>
      <c r="B290" s="3" t="s">
        <v>216</v>
      </c>
      <c r="C290" s="176">
        <v>-36.295999999999999</v>
      </c>
      <c r="D290" s="185">
        <v>0.11077454581265468</v>
      </c>
      <c r="E290" s="56">
        <v>3</v>
      </c>
      <c r="G290" s="95">
        <f t="shared" si="59"/>
        <v>0.12499568973946698</v>
      </c>
      <c r="H290" s="133">
        <f t="shared" si="60"/>
        <v>1</v>
      </c>
      <c r="I290" s="133">
        <f t="shared" si="61"/>
        <v>2</v>
      </c>
      <c r="J290" s="96">
        <f t="shared" si="62"/>
        <v>0.24999137947893396</v>
      </c>
      <c r="O290" s="134" t="str">
        <f t="shared" si="63"/>
        <v>30 C</v>
      </c>
      <c r="P290" s="134" t="str">
        <f t="shared" si="64"/>
        <v>alkane nC33</v>
      </c>
      <c r="Q290" s="134">
        <f t="shared" si="65"/>
        <v>-36.295999999999999</v>
      </c>
      <c r="R290" s="135">
        <f t="shared" si="58"/>
        <v>0.37367918280816953</v>
      </c>
      <c r="S290" s="134">
        <f t="shared" si="66"/>
        <v>3</v>
      </c>
    </row>
    <row r="291" spans="1:19">
      <c r="A291" s="153" t="s">
        <v>306</v>
      </c>
      <c r="B291" s="3" t="s">
        <v>399</v>
      </c>
      <c r="C291" s="156">
        <v>-33.078000000000003</v>
      </c>
      <c r="D291" s="186">
        <v>0.1506895262894318</v>
      </c>
      <c r="E291" s="40">
        <v>4</v>
      </c>
      <c r="G291" s="95">
        <f t="shared" si="59"/>
        <v>0.16355869540773588</v>
      </c>
      <c r="H291" s="133">
        <f t="shared" si="60"/>
        <v>1</v>
      </c>
      <c r="I291" s="133">
        <f t="shared" si="61"/>
        <v>3</v>
      </c>
      <c r="J291" s="96">
        <f t="shared" si="62"/>
        <v>0.49067608622320763</v>
      </c>
      <c r="O291" s="134" t="str">
        <f t="shared" si="63"/>
        <v>31 B</v>
      </c>
      <c r="P291" s="134" t="str">
        <f t="shared" si="64"/>
        <v>alkane iC31</v>
      </c>
      <c r="Q291" s="134">
        <f t="shared" si="65"/>
        <v>-33.078000000000003</v>
      </c>
      <c r="R291" s="135">
        <f t="shared" si="58"/>
        <v>0.37367918280816953</v>
      </c>
      <c r="S291" s="134">
        <f t="shared" si="66"/>
        <v>4</v>
      </c>
    </row>
    <row r="292" spans="1:19">
      <c r="A292" s="153" t="s">
        <v>306</v>
      </c>
      <c r="B292" s="3" t="s">
        <v>400</v>
      </c>
      <c r="C292" s="156">
        <v>-32.905500000000004</v>
      </c>
      <c r="D292" s="186">
        <v>0.42206674037802522</v>
      </c>
      <c r="E292" s="40">
        <v>4</v>
      </c>
      <c r="G292" s="95">
        <f t="shared" si="59"/>
        <v>0.45811203426728653</v>
      </c>
      <c r="H292" s="133">
        <f t="shared" si="60"/>
        <v>1</v>
      </c>
      <c r="I292" s="133">
        <f t="shared" si="61"/>
        <v>3</v>
      </c>
      <c r="J292" s="96">
        <f t="shared" si="62"/>
        <v>1.3743361028018595</v>
      </c>
      <c r="O292" s="134" t="str">
        <f t="shared" si="63"/>
        <v>31 B</v>
      </c>
      <c r="P292" s="134" t="str">
        <f t="shared" si="64"/>
        <v>alkane iC33</v>
      </c>
      <c r="Q292" s="134">
        <f t="shared" si="65"/>
        <v>-32.905500000000004</v>
      </c>
      <c r="R292" s="135">
        <f t="shared" si="58"/>
        <v>0.37367918280816953</v>
      </c>
      <c r="S292" s="134">
        <f t="shared" si="66"/>
        <v>4</v>
      </c>
    </row>
    <row r="293" spans="1:19">
      <c r="A293" s="153" t="s">
        <v>306</v>
      </c>
      <c r="B293" s="3" t="s">
        <v>215</v>
      </c>
      <c r="C293" s="156">
        <v>-34.555500000000002</v>
      </c>
      <c r="D293" s="186">
        <v>0.10599528291391025</v>
      </c>
      <c r="E293" s="40">
        <v>4</v>
      </c>
      <c r="G293" s="95">
        <f t="shared" si="59"/>
        <v>0.11504747954064595</v>
      </c>
      <c r="H293" s="133">
        <f t="shared" si="60"/>
        <v>1</v>
      </c>
      <c r="I293" s="133">
        <f t="shared" si="61"/>
        <v>3</v>
      </c>
      <c r="J293" s="96">
        <f t="shared" si="62"/>
        <v>0.34514243862193783</v>
      </c>
      <c r="O293" s="134" t="str">
        <f t="shared" si="63"/>
        <v>31 B</v>
      </c>
      <c r="P293" s="134" t="str">
        <f t="shared" si="64"/>
        <v>alkane nC31</v>
      </c>
      <c r="Q293" s="134">
        <f t="shared" si="65"/>
        <v>-34.555500000000002</v>
      </c>
      <c r="R293" s="135">
        <f t="shared" si="58"/>
        <v>0.37367918280816953</v>
      </c>
      <c r="S293" s="134">
        <f t="shared" si="66"/>
        <v>4</v>
      </c>
    </row>
    <row r="294" spans="1:19">
      <c r="A294" s="152" t="s">
        <v>306</v>
      </c>
      <c r="B294" s="3" t="s">
        <v>216</v>
      </c>
      <c r="C294" s="156">
        <v>-34.02525</v>
      </c>
      <c r="D294" s="186">
        <v>0.14194687973557618</v>
      </c>
      <c r="E294" s="40">
        <v>4</v>
      </c>
      <c r="G294" s="95">
        <f t="shared" si="59"/>
        <v>0.15406941038594171</v>
      </c>
      <c r="H294" s="133">
        <f t="shared" si="60"/>
        <v>1</v>
      </c>
      <c r="I294" s="133">
        <f t="shared" si="61"/>
        <v>3</v>
      </c>
      <c r="J294" s="96">
        <f t="shared" si="62"/>
        <v>0.46220823115782517</v>
      </c>
      <c r="O294" s="134" t="str">
        <f t="shared" si="63"/>
        <v>31 B</v>
      </c>
      <c r="P294" s="134" t="str">
        <f t="shared" si="64"/>
        <v>alkane nC33</v>
      </c>
      <c r="Q294" s="134">
        <f t="shared" si="65"/>
        <v>-34.02525</v>
      </c>
      <c r="R294" s="135">
        <f t="shared" si="58"/>
        <v>0.37367918280816953</v>
      </c>
      <c r="S294" s="134">
        <f t="shared" si="66"/>
        <v>4</v>
      </c>
    </row>
    <row r="295" spans="1:19">
      <c r="A295" s="24" t="s">
        <v>241</v>
      </c>
      <c r="B295" s="3" t="s">
        <v>399</v>
      </c>
      <c r="C295" s="176">
        <v>-31.753333333333334</v>
      </c>
      <c r="D295" s="185">
        <v>1.2662279942147588E-2</v>
      </c>
      <c r="E295" s="56">
        <v>3</v>
      </c>
      <c r="G295" s="95">
        <f t="shared" si="59"/>
        <v>1.428785289465071E-2</v>
      </c>
      <c r="H295" s="133">
        <f t="shared" si="60"/>
        <v>1</v>
      </c>
      <c r="I295" s="133">
        <f t="shared" si="61"/>
        <v>2</v>
      </c>
      <c r="J295" s="96">
        <f t="shared" si="62"/>
        <v>2.8575705789301419E-2</v>
      </c>
      <c r="O295" s="134" t="str">
        <f t="shared" si="63"/>
        <v>31 C</v>
      </c>
      <c r="P295" s="134" t="str">
        <f t="shared" si="64"/>
        <v>alkane iC31</v>
      </c>
      <c r="Q295" s="134">
        <f t="shared" si="65"/>
        <v>-31.753333333333334</v>
      </c>
      <c r="R295" s="135">
        <f t="shared" si="58"/>
        <v>0.37367918280816953</v>
      </c>
      <c r="S295" s="134">
        <f t="shared" si="66"/>
        <v>3</v>
      </c>
    </row>
    <row r="296" spans="1:19">
      <c r="A296" s="24" t="s">
        <v>241</v>
      </c>
      <c r="B296" s="3" t="s">
        <v>400</v>
      </c>
      <c r="C296" s="176">
        <v>-31.493666666666666</v>
      </c>
      <c r="D296" s="185">
        <v>0.10789501069712817</v>
      </c>
      <c r="E296" s="56">
        <v>3</v>
      </c>
      <c r="G296" s="95">
        <f t="shared" si="59"/>
        <v>0.1217464823041869</v>
      </c>
      <c r="H296" s="133">
        <f t="shared" si="60"/>
        <v>1</v>
      </c>
      <c r="I296" s="133">
        <f t="shared" si="61"/>
        <v>2</v>
      </c>
      <c r="J296" s="96">
        <f t="shared" si="62"/>
        <v>0.2434929646083738</v>
      </c>
      <c r="O296" s="134" t="str">
        <f t="shared" si="63"/>
        <v>31 C</v>
      </c>
      <c r="P296" s="134" t="str">
        <f t="shared" si="64"/>
        <v>alkane iC33</v>
      </c>
      <c r="Q296" s="134">
        <f t="shared" si="65"/>
        <v>-31.493666666666666</v>
      </c>
      <c r="R296" s="135">
        <f t="shared" si="58"/>
        <v>0.37367918280816953</v>
      </c>
      <c r="S296" s="134">
        <f t="shared" si="66"/>
        <v>3</v>
      </c>
    </row>
    <row r="297" spans="1:19">
      <c r="A297" s="24" t="s">
        <v>241</v>
      </c>
      <c r="B297" s="3" t="s">
        <v>215</v>
      </c>
      <c r="C297" s="176">
        <v>-33.152333333333338</v>
      </c>
      <c r="D297" s="185">
        <v>5.5229822861687899E-2</v>
      </c>
      <c r="E297" s="56">
        <v>3</v>
      </c>
      <c r="G297" s="95">
        <f t="shared" si="59"/>
        <v>6.2320181519504088E-2</v>
      </c>
      <c r="H297" s="133">
        <f t="shared" si="60"/>
        <v>1</v>
      </c>
      <c r="I297" s="133">
        <f t="shared" si="61"/>
        <v>2</v>
      </c>
      <c r="J297" s="96">
        <f t="shared" si="62"/>
        <v>0.12464036303900818</v>
      </c>
      <c r="O297" s="134" t="str">
        <f t="shared" si="63"/>
        <v>31 C</v>
      </c>
      <c r="P297" s="134" t="str">
        <f t="shared" si="64"/>
        <v>alkane nC31</v>
      </c>
      <c r="Q297" s="134">
        <f t="shared" si="65"/>
        <v>-33.152333333333338</v>
      </c>
      <c r="R297" s="135">
        <f t="shared" si="58"/>
        <v>0.37367918280816953</v>
      </c>
      <c r="S297" s="134">
        <f t="shared" si="66"/>
        <v>3</v>
      </c>
    </row>
    <row r="298" spans="1:19">
      <c r="A298" s="24" t="s">
        <v>241</v>
      </c>
      <c r="B298" s="3" t="s">
        <v>216</v>
      </c>
      <c r="C298" s="176">
        <v>-32.768000000000001</v>
      </c>
      <c r="D298" s="185">
        <v>3.0999999999998921E-2</v>
      </c>
      <c r="E298" s="56">
        <v>3</v>
      </c>
      <c r="G298" s="95">
        <f t="shared" si="59"/>
        <v>3.4979754179959674E-2</v>
      </c>
      <c r="H298" s="133">
        <f t="shared" si="60"/>
        <v>1</v>
      </c>
      <c r="I298" s="133">
        <f t="shared" si="61"/>
        <v>2</v>
      </c>
      <c r="J298" s="96">
        <f t="shared" si="62"/>
        <v>6.9959508359919348E-2</v>
      </c>
      <c r="O298" s="134" t="str">
        <f t="shared" si="63"/>
        <v>31 C</v>
      </c>
      <c r="P298" s="134" t="str">
        <f t="shared" si="64"/>
        <v>alkane nC33</v>
      </c>
      <c r="Q298" s="134">
        <f t="shared" si="65"/>
        <v>-32.768000000000001</v>
      </c>
      <c r="R298" s="135">
        <f t="shared" si="58"/>
        <v>0.37367918280816953</v>
      </c>
      <c r="S298" s="134">
        <f t="shared" si="66"/>
        <v>3</v>
      </c>
    </row>
    <row r="299" spans="1:19">
      <c r="A299" s="152" t="s">
        <v>366</v>
      </c>
      <c r="B299" s="3" t="s">
        <v>399</v>
      </c>
      <c r="C299" s="176">
        <v>-34.296333333333337</v>
      </c>
      <c r="D299" s="185">
        <v>0.42400982693014666</v>
      </c>
      <c r="E299" s="56">
        <v>3</v>
      </c>
      <c r="G299" s="95">
        <f t="shared" si="59"/>
        <v>0.47844385535175132</v>
      </c>
      <c r="H299" s="133">
        <f t="shared" si="60"/>
        <v>1</v>
      </c>
      <c r="I299" s="133">
        <f t="shared" si="61"/>
        <v>2</v>
      </c>
      <c r="J299" s="96">
        <f t="shared" si="62"/>
        <v>0.95688771070350265</v>
      </c>
      <c r="O299" s="134" t="str">
        <f t="shared" si="63"/>
        <v>31 D</v>
      </c>
      <c r="P299" s="134" t="str">
        <f t="shared" si="64"/>
        <v>alkane iC31</v>
      </c>
      <c r="Q299" s="134">
        <f t="shared" si="65"/>
        <v>-34.296333333333337</v>
      </c>
      <c r="R299" s="135">
        <f t="shared" si="58"/>
        <v>0.37367918280816953</v>
      </c>
      <c r="S299" s="134">
        <f t="shared" si="66"/>
        <v>3</v>
      </c>
    </row>
    <row r="300" spans="1:19">
      <c r="A300" s="152" t="s">
        <v>366</v>
      </c>
      <c r="B300" s="3" t="s">
        <v>400</v>
      </c>
      <c r="C300" s="176">
        <v>-33.951000000000001</v>
      </c>
      <c r="D300" s="185">
        <v>0.36266651348035928</v>
      </c>
      <c r="E300" s="56">
        <v>3</v>
      </c>
      <c r="G300" s="95">
        <f t="shared" si="59"/>
        <v>0.40922533841440129</v>
      </c>
      <c r="H300" s="133">
        <f t="shared" si="60"/>
        <v>1</v>
      </c>
      <c r="I300" s="133">
        <f t="shared" si="61"/>
        <v>2</v>
      </c>
      <c r="J300" s="96">
        <f t="shared" si="62"/>
        <v>0.81845067682880257</v>
      </c>
      <c r="O300" s="134" t="str">
        <f t="shared" si="63"/>
        <v>31 D</v>
      </c>
      <c r="P300" s="134" t="str">
        <f t="shared" si="64"/>
        <v>alkane iC33</v>
      </c>
      <c r="Q300" s="134">
        <f t="shared" si="65"/>
        <v>-33.951000000000001</v>
      </c>
      <c r="R300" s="135">
        <f t="shared" si="58"/>
        <v>0.37367918280816953</v>
      </c>
      <c r="S300" s="134">
        <f t="shared" si="66"/>
        <v>3</v>
      </c>
    </row>
    <row r="301" spans="1:19">
      <c r="A301" s="152" t="s">
        <v>366</v>
      </c>
      <c r="B301" s="3" t="s">
        <v>215</v>
      </c>
      <c r="C301" s="176">
        <v>-36.124333333333333</v>
      </c>
      <c r="D301" s="185">
        <v>0.16013223702094892</v>
      </c>
      <c r="E301" s="56">
        <v>3</v>
      </c>
      <c r="G301" s="95">
        <f t="shared" si="59"/>
        <v>0.18068988023483953</v>
      </c>
      <c r="H301" s="133">
        <f t="shared" si="60"/>
        <v>1</v>
      </c>
      <c r="I301" s="133">
        <f t="shared" si="61"/>
        <v>2</v>
      </c>
      <c r="J301" s="96">
        <f t="shared" si="62"/>
        <v>0.36137976046967907</v>
      </c>
      <c r="O301" s="134" t="str">
        <f t="shared" si="63"/>
        <v>31 D</v>
      </c>
      <c r="P301" s="134" t="str">
        <f t="shared" si="64"/>
        <v>alkane nC31</v>
      </c>
      <c r="Q301" s="134">
        <f t="shared" si="65"/>
        <v>-36.124333333333333</v>
      </c>
      <c r="R301" s="135">
        <f t="shared" si="58"/>
        <v>0.37367918280816953</v>
      </c>
      <c r="S301" s="134">
        <f t="shared" si="66"/>
        <v>3</v>
      </c>
    </row>
    <row r="302" spans="1:19">
      <c r="A302" s="152" t="s">
        <v>366</v>
      </c>
      <c r="B302" s="3" t="s">
        <v>216</v>
      </c>
      <c r="C302" s="176">
        <v>-35.518666666666668</v>
      </c>
      <c r="D302" s="185">
        <v>0.21728399235409315</v>
      </c>
      <c r="E302" s="56">
        <v>3</v>
      </c>
      <c r="G302" s="95">
        <f t="shared" si="59"/>
        <v>0.24517873031569934</v>
      </c>
      <c r="H302" s="133">
        <f t="shared" si="60"/>
        <v>1</v>
      </c>
      <c r="I302" s="133">
        <f t="shared" si="61"/>
        <v>2</v>
      </c>
      <c r="J302" s="96">
        <f t="shared" si="62"/>
        <v>0.49035746063139868</v>
      </c>
      <c r="O302" s="134" t="str">
        <f t="shared" si="63"/>
        <v>31 D</v>
      </c>
      <c r="P302" s="134" t="str">
        <f t="shared" si="64"/>
        <v>alkane nC33</v>
      </c>
      <c r="Q302" s="134">
        <f t="shared" si="65"/>
        <v>-35.518666666666668</v>
      </c>
      <c r="R302" s="135">
        <f t="shared" si="58"/>
        <v>0.37367918280816953</v>
      </c>
      <c r="S302" s="134">
        <f t="shared" si="66"/>
        <v>3</v>
      </c>
    </row>
    <row r="303" spans="1:19">
      <c r="A303" s="24" t="s">
        <v>307</v>
      </c>
      <c r="B303" s="3" t="s">
        <v>399</v>
      </c>
      <c r="C303" s="176">
        <v>-33.337666666666671</v>
      </c>
      <c r="D303" s="185">
        <v>0.27818399187108783</v>
      </c>
      <c r="E303" s="56">
        <v>3</v>
      </c>
      <c r="G303" s="95">
        <f t="shared" si="59"/>
        <v>0.31389702104680289</v>
      </c>
      <c r="H303" s="133">
        <f t="shared" si="60"/>
        <v>1</v>
      </c>
      <c r="I303" s="133">
        <f t="shared" si="61"/>
        <v>2</v>
      </c>
      <c r="J303" s="96">
        <f t="shared" si="62"/>
        <v>0.62779404209360579</v>
      </c>
      <c r="O303" s="134" t="str">
        <f t="shared" si="63"/>
        <v>32 B</v>
      </c>
      <c r="P303" s="134" t="str">
        <f t="shared" si="64"/>
        <v>alkane iC31</v>
      </c>
      <c r="Q303" s="134">
        <f t="shared" si="65"/>
        <v>-33.337666666666671</v>
      </c>
      <c r="R303" s="135">
        <f t="shared" si="58"/>
        <v>0.37367918280816953</v>
      </c>
      <c r="S303" s="134">
        <f t="shared" si="66"/>
        <v>3</v>
      </c>
    </row>
    <row r="304" spans="1:19">
      <c r="A304" s="153" t="s">
        <v>307</v>
      </c>
      <c r="B304" s="3" t="s">
        <v>400</v>
      </c>
      <c r="C304" s="156">
        <v>-33.06666666666667</v>
      </c>
      <c r="D304" s="186">
        <v>0.70356331153161633</v>
      </c>
      <c r="E304" s="40">
        <v>3</v>
      </c>
      <c r="G304" s="95">
        <f t="shared" si="59"/>
        <v>0.79388618346500583</v>
      </c>
      <c r="H304" s="133">
        <f t="shared" si="60"/>
        <v>1</v>
      </c>
      <c r="I304" s="133">
        <f t="shared" si="61"/>
        <v>2</v>
      </c>
      <c r="J304" s="96">
        <f t="shared" si="62"/>
        <v>1.5877723669300117</v>
      </c>
      <c r="O304" s="134" t="str">
        <f t="shared" si="63"/>
        <v>32 B</v>
      </c>
      <c r="P304" s="134" t="str">
        <f t="shared" si="64"/>
        <v>alkane iC33</v>
      </c>
      <c r="Q304" s="134">
        <f t="shared" si="65"/>
        <v>-33.06666666666667</v>
      </c>
      <c r="R304" s="135">
        <f t="shared" si="58"/>
        <v>0.37367918280816953</v>
      </c>
      <c r="S304" s="134">
        <f t="shared" si="66"/>
        <v>3</v>
      </c>
    </row>
    <row r="305" spans="1:19">
      <c r="A305" s="152" t="s">
        <v>307</v>
      </c>
      <c r="B305" s="3" t="s">
        <v>215</v>
      </c>
      <c r="C305" s="156">
        <v>-34.600666666666662</v>
      </c>
      <c r="D305" s="186">
        <v>0.18957935893270014</v>
      </c>
      <c r="E305" s="40">
        <v>3</v>
      </c>
      <c r="G305" s="95">
        <f t="shared" si="59"/>
        <v>0.2139173991309814</v>
      </c>
      <c r="H305" s="133">
        <f t="shared" si="60"/>
        <v>1</v>
      </c>
      <c r="I305" s="133">
        <f t="shared" si="61"/>
        <v>2</v>
      </c>
      <c r="J305" s="96">
        <f t="shared" si="62"/>
        <v>0.4278347982619628</v>
      </c>
      <c r="O305" s="134" t="str">
        <f t="shared" si="63"/>
        <v>32 B</v>
      </c>
      <c r="P305" s="134" t="str">
        <f t="shared" si="64"/>
        <v>alkane nC31</v>
      </c>
      <c r="Q305" s="134">
        <f t="shared" si="65"/>
        <v>-34.600666666666662</v>
      </c>
      <c r="R305" s="135">
        <f t="shared" si="58"/>
        <v>0.37367918280816953</v>
      </c>
      <c r="S305" s="134">
        <f t="shared" si="66"/>
        <v>3</v>
      </c>
    </row>
    <row r="306" spans="1:19">
      <c r="A306" s="24" t="s">
        <v>307</v>
      </c>
      <c r="B306" s="3" t="s">
        <v>216</v>
      </c>
      <c r="C306" s="176">
        <v>-34.020333333333333</v>
      </c>
      <c r="D306" s="185">
        <v>0.22760125951614144</v>
      </c>
      <c r="E306" s="56">
        <v>3</v>
      </c>
      <c r="G306" s="95">
        <f t="shared" si="59"/>
        <v>0.25682051964271324</v>
      </c>
      <c r="H306" s="133">
        <f t="shared" si="60"/>
        <v>1</v>
      </c>
      <c r="I306" s="133">
        <f t="shared" si="61"/>
        <v>2</v>
      </c>
      <c r="J306" s="96">
        <f t="shared" si="62"/>
        <v>0.51364103928542648</v>
      </c>
      <c r="O306" s="134" t="str">
        <f t="shared" si="63"/>
        <v>32 B</v>
      </c>
      <c r="P306" s="134" t="str">
        <f t="shared" si="64"/>
        <v>alkane nC33</v>
      </c>
      <c r="Q306" s="134">
        <f t="shared" si="65"/>
        <v>-34.020333333333333</v>
      </c>
      <c r="R306" s="135">
        <f t="shared" si="58"/>
        <v>0.37367918280816953</v>
      </c>
      <c r="S306" s="134">
        <f t="shared" si="66"/>
        <v>3</v>
      </c>
    </row>
    <row r="307" spans="1:19">
      <c r="A307" s="24" t="s">
        <v>242</v>
      </c>
      <c r="B307" s="3" t="s">
        <v>399</v>
      </c>
      <c r="C307" s="156">
        <v>-36.211666666666666</v>
      </c>
      <c r="D307" s="186">
        <v>0.24961837539198564</v>
      </c>
      <c r="E307" s="40">
        <v>3</v>
      </c>
      <c r="G307" s="95">
        <f t="shared" si="59"/>
        <v>0.28166417451654374</v>
      </c>
      <c r="H307" s="133">
        <f t="shared" si="60"/>
        <v>1</v>
      </c>
      <c r="I307" s="133">
        <f t="shared" si="61"/>
        <v>2</v>
      </c>
      <c r="J307" s="96">
        <f t="shared" si="62"/>
        <v>0.56332834903308748</v>
      </c>
      <c r="O307" s="134" t="str">
        <f t="shared" si="63"/>
        <v>32 C</v>
      </c>
      <c r="P307" s="134" t="str">
        <f t="shared" si="64"/>
        <v>alkane iC31</v>
      </c>
      <c r="Q307" s="134">
        <f t="shared" si="65"/>
        <v>-36.211666666666666</v>
      </c>
      <c r="R307" s="135">
        <f t="shared" si="58"/>
        <v>0.37367918280816953</v>
      </c>
      <c r="S307" s="134">
        <f t="shared" si="66"/>
        <v>3</v>
      </c>
    </row>
    <row r="308" spans="1:19">
      <c r="A308" s="24" t="s">
        <v>242</v>
      </c>
      <c r="B308" s="3" t="s">
        <v>400</v>
      </c>
      <c r="C308" s="156">
        <v>-34.905666666666669</v>
      </c>
      <c r="D308" s="186">
        <v>0.1417968029728944</v>
      </c>
      <c r="E308" s="40">
        <v>3</v>
      </c>
      <c r="G308" s="95">
        <f t="shared" si="59"/>
        <v>0.16000055843536107</v>
      </c>
      <c r="H308" s="133">
        <f t="shared" si="60"/>
        <v>1</v>
      </c>
      <c r="I308" s="133">
        <f t="shared" si="61"/>
        <v>2</v>
      </c>
      <c r="J308" s="96">
        <f t="shared" si="62"/>
        <v>0.32000111687072214</v>
      </c>
      <c r="O308" s="134" t="str">
        <f t="shared" si="63"/>
        <v>32 C</v>
      </c>
      <c r="P308" s="134" t="str">
        <f t="shared" si="64"/>
        <v>alkane iC33</v>
      </c>
      <c r="Q308" s="134">
        <f t="shared" si="65"/>
        <v>-34.905666666666669</v>
      </c>
      <c r="R308" s="135">
        <f t="shared" si="58"/>
        <v>0.37367918280816953</v>
      </c>
      <c r="S308" s="134">
        <f t="shared" si="66"/>
        <v>3</v>
      </c>
    </row>
    <row r="309" spans="1:19">
      <c r="A309" s="24" t="s">
        <v>242</v>
      </c>
      <c r="B309" s="3" t="s">
        <v>215</v>
      </c>
      <c r="C309" s="156">
        <v>-37.183666666666667</v>
      </c>
      <c r="D309" s="186">
        <v>0.10127849393298261</v>
      </c>
      <c r="E309" s="40">
        <v>3</v>
      </c>
      <c r="G309" s="95">
        <f t="shared" si="59"/>
        <v>0.11428054262878683</v>
      </c>
      <c r="H309" s="133">
        <f t="shared" si="60"/>
        <v>1</v>
      </c>
      <c r="I309" s="133">
        <f t="shared" si="61"/>
        <v>2</v>
      </c>
      <c r="J309" s="96">
        <f t="shared" si="62"/>
        <v>0.22856108525757365</v>
      </c>
      <c r="O309" s="134" t="str">
        <f t="shared" si="63"/>
        <v>32 C</v>
      </c>
      <c r="P309" s="134" t="str">
        <f t="shared" si="64"/>
        <v>alkane nC31</v>
      </c>
      <c r="Q309" s="134">
        <f t="shared" si="65"/>
        <v>-37.183666666666667</v>
      </c>
      <c r="R309" s="135">
        <f t="shared" si="58"/>
        <v>0.37367918280816953</v>
      </c>
      <c r="S309" s="134">
        <f t="shared" si="66"/>
        <v>3</v>
      </c>
    </row>
    <row r="310" spans="1:19">
      <c r="A310" s="24" t="s">
        <v>242</v>
      </c>
      <c r="B310" s="3" t="s">
        <v>216</v>
      </c>
      <c r="C310" s="156">
        <v>-36.631</v>
      </c>
      <c r="D310" s="186">
        <v>9.5357223113930537E-2</v>
      </c>
      <c r="E310" s="40">
        <v>3</v>
      </c>
      <c r="G310" s="95">
        <f t="shared" si="59"/>
        <v>0.10759910399383789</v>
      </c>
      <c r="H310" s="133">
        <f t="shared" si="60"/>
        <v>1</v>
      </c>
      <c r="I310" s="133">
        <f t="shared" si="61"/>
        <v>2</v>
      </c>
      <c r="J310" s="96">
        <f t="shared" si="62"/>
        <v>0.21519820798767578</v>
      </c>
      <c r="O310" s="134" t="str">
        <f t="shared" si="63"/>
        <v>32 C</v>
      </c>
      <c r="P310" s="134" t="str">
        <f t="shared" si="64"/>
        <v>alkane nC33</v>
      </c>
      <c r="Q310" s="134">
        <f t="shared" si="65"/>
        <v>-36.631</v>
      </c>
      <c r="R310" s="135">
        <f t="shared" si="58"/>
        <v>0.37367918280816953</v>
      </c>
      <c r="S310" s="134">
        <f t="shared" si="66"/>
        <v>3</v>
      </c>
    </row>
    <row r="311" spans="1:19">
      <c r="A311" s="24" t="s">
        <v>404</v>
      </c>
      <c r="B311" s="3" t="s">
        <v>399</v>
      </c>
      <c r="C311" s="156">
        <v>-32.826666666666668</v>
      </c>
      <c r="D311" s="186">
        <v>0.16425691258919295</v>
      </c>
      <c r="E311" s="40">
        <v>3</v>
      </c>
      <c r="G311" s="95">
        <f t="shared" si="59"/>
        <v>0.18534407821707394</v>
      </c>
      <c r="H311" s="133">
        <f t="shared" si="60"/>
        <v>1</v>
      </c>
      <c r="I311" s="133">
        <f t="shared" si="61"/>
        <v>2</v>
      </c>
      <c r="J311" s="96">
        <f t="shared" si="62"/>
        <v>0.37068815643414788</v>
      </c>
      <c r="O311" s="134" t="str">
        <f t="shared" si="63"/>
        <v>32 D</v>
      </c>
      <c r="P311" s="134" t="str">
        <f t="shared" si="64"/>
        <v>alkane iC31</v>
      </c>
      <c r="Q311" s="134">
        <f t="shared" si="65"/>
        <v>-32.826666666666668</v>
      </c>
      <c r="R311" s="135">
        <f t="shared" si="58"/>
        <v>0.37367918280816953</v>
      </c>
      <c r="S311" s="134">
        <f t="shared" si="66"/>
        <v>3</v>
      </c>
    </row>
    <row r="312" spans="1:19">
      <c r="A312" s="24" t="s">
        <v>404</v>
      </c>
      <c r="B312" s="3" t="s">
        <v>400</v>
      </c>
      <c r="C312" s="156">
        <v>-32.078333333333333</v>
      </c>
      <c r="D312" s="186">
        <v>0.2064130163854328</v>
      </c>
      <c r="E312" s="40">
        <v>3</v>
      </c>
      <c r="G312" s="95">
        <f t="shared" si="59"/>
        <v>0.23291214750666706</v>
      </c>
      <c r="H312" s="133">
        <f t="shared" si="60"/>
        <v>1</v>
      </c>
      <c r="I312" s="133">
        <f t="shared" si="61"/>
        <v>2</v>
      </c>
      <c r="J312" s="96">
        <f t="shared" si="62"/>
        <v>0.46582429501333411</v>
      </c>
      <c r="O312" s="134" t="str">
        <f t="shared" si="63"/>
        <v>32 D</v>
      </c>
      <c r="P312" s="134" t="str">
        <f t="shared" si="64"/>
        <v>alkane iC33</v>
      </c>
      <c r="Q312" s="134">
        <f t="shared" si="65"/>
        <v>-32.078333333333333</v>
      </c>
      <c r="R312" s="135">
        <f t="shared" si="58"/>
        <v>0.37367918280816953</v>
      </c>
      <c r="S312" s="134">
        <f t="shared" si="66"/>
        <v>3</v>
      </c>
    </row>
    <row r="313" spans="1:19">
      <c r="A313" s="24" t="s">
        <v>404</v>
      </c>
      <c r="B313" s="3" t="s">
        <v>215</v>
      </c>
      <c r="C313" s="156">
        <v>-34.464666666666666</v>
      </c>
      <c r="D313" s="186">
        <v>8.3260634956343144E-2</v>
      </c>
      <c r="E313" s="40">
        <v>3</v>
      </c>
      <c r="G313" s="95">
        <f t="shared" si="59"/>
        <v>9.3949565923881997E-2</v>
      </c>
      <c r="H313" s="133">
        <f t="shared" si="60"/>
        <v>1</v>
      </c>
      <c r="I313" s="133">
        <f t="shared" si="61"/>
        <v>2</v>
      </c>
      <c r="J313" s="96">
        <f t="shared" si="62"/>
        <v>0.18789913184776399</v>
      </c>
      <c r="O313" s="134" t="str">
        <f t="shared" si="63"/>
        <v>32 D</v>
      </c>
      <c r="P313" s="134" t="str">
        <f t="shared" si="64"/>
        <v>alkane nC31</v>
      </c>
      <c r="Q313" s="134">
        <f t="shared" si="65"/>
        <v>-34.464666666666666</v>
      </c>
      <c r="R313" s="135">
        <f t="shared" si="58"/>
        <v>0.37367918280816953</v>
      </c>
      <c r="S313" s="134">
        <f t="shared" si="66"/>
        <v>3</v>
      </c>
    </row>
    <row r="314" spans="1:19">
      <c r="A314" s="24" t="s">
        <v>404</v>
      </c>
      <c r="B314" s="3" t="s">
        <v>216</v>
      </c>
      <c r="C314" s="156">
        <v>-33.817</v>
      </c>
      <c r="D314" s="186">
        <v>0.1596151621870531</v>
      </c>
      <c r="E314" s="40">
        <v>3</v>
      </c>
      <c r="G314" s="95">
        <f t="shared" si="59"/>
        <v>0.18010642376444214</v>
      </c>
      <c r="H314" s="133">
        <f t="shared" si="60"/>
        <v>1</v>
      </c>
      <c r="I314" s="133">
        <f t="shared" si="61"/>
        <v>2</v>
      </c>
      <c r="J314" s="96">
        <f t="shared" si="62"/>
        <v>0.36021284752888427</v>
      </c>
      <c r="O314" s="134" t="str">
        <f t="shared" si="63"/>
        <v>32 D</v>
      </c>
      <c r="P314" s="134" t="str">
        <f t="shared" si="64"/>
        <v>alkane nC33</v>
      </c>
      <c r="Q314" s="134">
        <f t="shared" si="65"/>
        <v>-33.817</v>
      </c>
      <c r="R314" s="135">
        <f t="shared" si="58"/>
        <v>0.37367918280816953</v>
      </c>
      <c r="S314" s="134">
        <f t="shared" si="66"/>
        <v>3</v>
      </c>
    </row>
    <row r="315" spans="1:19">
      <c r="A315" s="152" t="s">
        <v>308</v>
      </c>
      <c r="B315" s="3" t="s">
        <v>399</v>
      </c>
      <c r="C315" s="156">
        <v>-35.059750000000001</v>
      </c>
      <c r="D315" s="186">
        <v>0.42441832743964675</v>
      </c>
      <c r="E315" s="40">
        <v>4</v>
      </c>
      <c r="G315" s="95">
        <f t="shared" si="59"/>
        <v>0.46066445128927502</v>
      </c>
      <c r="H315" s="133">
        <f t="shared" si="60"/>
        <v>1</v>
      </c>
      <c r="I315" s="133">
        <f t="shared" si="61"/>
        <v>3</v>
      </c>
      <c r="J315" s="96">
        <f t="shared" si="62"/>
        <v>1.3819933538678251</v>
      </c>
      <c r="O315" s="134" t="str">
        <f t="shared" si="63"/>
        <v>33 B</v>
      </c>
      <c r="P315" s="134" t="str">
        <f t="shared" si="64"/>
        <v>alkane iC31</v>
      </c>
      <c r="Q315" s="134">
        <f t="shared" si="65"/>
        <v>-35.059750000000001</v>
      </c>
      <c r="R315" s="135">
        <f t="shared" si="58"/>
        <v>0.37367918280816953</v>
      </c>
      <c r="S315" s="134">
        <f t="shared" si="66"/>
        <v>4</v>
      </c>
    </row>
    <row r="316" spans="1:19">
      <c r="A316" s="24" t="s">
        <v>308</v>
      </c>
      <c r="B316" s="3" t="s">
        <v>400</v>
      </c>
      <c r="C316" s="156">
        <v>-34.783500000000004</v>
      </c>
      <c r="D316" s="186">
        <v>0.27313549750993471</v>
      </c>
      <c r="E316" s="40">
        <v>4</v>
      </c>
      <c r="G316" s="95">
        <f t="shared" si="59"/>
        <v>0.29646178299387804</v>
      </c>
      <c r="H316" s="133">
        <f t="shared" si="60"/>
        <v>1</v>
      </c>
      <c r="I316" s="133">
        <f t="shared" si="61"/>
        <v>3</v>
      </c>
      <c r="J316" s="96">
        <f t="shared" si="62"/>
        <v>0.88938534898163413</v>
      </c>
      <c r="O316" s="134" t="str">
        <f t="shared" si="63"/>
        <v>33 B</v>
      </c>
      <c r="P316" s="134" t="str">
        <f t="shared" si="64"/>
        <v>alkane iC33</v>
      </c>
      <c r="Q316" s="134">
        <f t="shared" si="65"/>
        <v>-34.783500000000004</v>
      </c>
      <c r="R316" s="135">
        <f t="shared" si="58"/>
        <v>0.37367918280816953</v>
      </c>
      <c r="S316" s="134">
        <f t="shared" si="66"/>
        <v>4</v>
      </c>
    </row>
    <row r="317" spans="1:19">
      <c r="A317" s="153" t="s">
        <v>308</v>
      </c>
      <c r="B317" s="3" t="s">
        <v>215</v>
      </c>
      <c r="C317" s="156">
        <v>-36.479500000000002</v>
      </c>
      <c r="D317" s="186">
        <v>0.19129993901375411</v>
      </c>
      <c r="E317" s="40">
        <v>4</v>
      </c>
      <c r="G317" s="95">
        <f t="shared" si="59"/>
        <v>0.20763731380090886</v>
      </c>
      <c r="H317" s="133">
        <f t="shared" si="60"/>
        <v>1</v>
      </c>
      <c r="I317" s="133">
        <f t="shared" si="61"/>
        <v>3</v>
      </c>
      <c r="J317" s="96">
        <f t="shared" si="62"/>
        <v>0.62291194140272654</v>
      </c>
      <c r="O317" s="134" t="str">
        <f t="shared" si="63"/>
        <v>33 B</v>
      </c>
      <c r="P317" s="134" t="str">
        <f t="shared" si="64"/>
        <v>alkane nC31</v>
      </c>
      <c r="Q317" s="134">
        <f t="shared" si="65"/>
        <v>-36.479500000000002</v>
      </c>
      <c r="R317" s="135">
        <f t="shared" si="58"/>
        <v>0.37367918280816953</v>
      </c>
      <c r="S317" s="134">
        <f t="shared" si="66"/>
        <v>4</v>
      </c>
    </row>
    <row r="318" spans="1:19">
      <c r="A318" s="152" t="s">
        <v>308</v>
      </c>
      <c r="B318" s="3" t="s">
        <v>216</v>
      </c>
      <c r="C318" s="156">
        <v>-35.936749999999996</v>
      </c>
      <c r="D318" s="186">
        <v>0.34222933343982342</v>
      </c>
      <c r="E318" s="40">
        <v>4</v>
      </c>
      <c r="G318" s="95">
        <f t="shared" si="59"/>
        <v>0.37145636253554393</v>
      </c>
      <c r="H318" s="133">
        <f t="shared" si="60"/>
        <v>1</v>
      </c>
      <c r="I318" s="133">
        <f t="shared" si="61"/>
        <v>3</v>
      </c>
      <c r="J318" s="96">
        <f t="shared" si="62"/>
        <v>1.1143690876066317</v>
      </c>
      <c r="O318" s="134" t="str">
        <f t="shared" si="63"/>
        <v>33 B</v>
      </c>
      <c r="P318" s="134" t="str">
        <f t="shared" si="64"/>
        <v>alkane nC33</v>
      </c>
      <c r="Q318" s="134">
        <f t="shared" si="65"/>
        <v>-35.936749999999996</v>
      </c>
      <c r="R318" s="135">
        <f t="shared" si="58"/>
        <v>0.37367918280816953</v>
      </c>
      <c r="S318" s="134">
        <f t="shared" si="66"/>
        <v>4</v>
      </c>
    </row>
    <row r="319" spans="1:19">
      <c r="A319" s="153" t="s">
        <v>243</v>
      </c>
      <c r="B319" s="3" t="s">
        <v>399</v>
      </c>
      <c r="C319" s="156">
        <v>-33.636666666666663</v>
      </c>
      <c r="D319" s="186">
        <v>0.25537097198650544</v>
      </c>
      <c r="E319" s="40">
        <v>3</v>
      </c>
      <c r="G319" s="95">
        <f t="shared" si="59"/>
        <v>0.28815528467050444</v>
      </c>
      <c r="H319" s="133">
        <f t="shared" si="60"/>
        <v>1</v>
      </c>
      <c r="I319" s="133">
        <f t="shared" si="61"/>
        <v>2</v>
      </c>
      <c r="J319" s="96">
        <f t="shared" si="62"/>
        <v>0.57631056934100888</v>
      </c>
      <c r="O319" s="134" t="str">
        <f t="shared" si="63"/>
        <v>33 C</v>
      </c>
      <c r="P319" s="134" t="str">
        <f t="shared" si="64"/>
        <v>alkane iC31</v>
      </c>
      <c r="Q319" s="134">
        <f t="shared" si="65"/>
        <v>-33.636666666666663</v>
      </c>
      <c r="R319" s="135">
        <f t="shared" si="58"/>
        <v>0.37367918280816953</v>
      </c>
      <c r="S319" s="134">
        <f t="shared" si="66"/>
        <v>3</v>
      </c>
    </row>
    <row r="320" spans="1:19">
      <c r="A320" s="153" t="s">
        <v>243</v>
      </c>
      <c r="B320" s="3" t="s">
        <v>400</v>
      </c>
      <c r="C320" s="156">
        <v>-32.481333333333332</v>
      </c>
      <c r="D320" s="186">
        <v>0.19553601543790536</v>
      </c>
      <c r="E320" s="40">
        <v>3</v>
      </c>
      <c r="G320" s="95">
        <f t="shared" si="59"/>
        <v>0.22063876623699893</v>
      </c>
      <c r="H320" s="133">
        <f t="shared" si="60"/>
        <v>1</v>
      </c>
      <c r="I320" s="133">
        <f t="shared" si="61"/>
        <v>2</v>
      </c>
      <c r="J320" s="96">
        <f t="shared" si="62"/>
        <v>0.44127753247399787</v>
      </c>
      <c r="O320" s="134" t="str">
        <f t="shared" si="63"/>
        <v>33 C</v>
      </c>
      <c r="P320" s="134" t="str">
        <f t="shared" si="64"/>
        <v>alkane iC33</v>
      </c>
      <c r="Q320" s="134">
        <f t="shared" si="65"/>
        <v>-32.481333333333332</v>
      </c>
      <c r="R320" s="135">
        <f t="shared" si="58"/>
        <v>0.37367918280816953</v>
      </c>
      <c r="S320" s="134">
        <f t="shared" si="66"/>
        <v>3</v>
      </c>
    </row>
    <row r="321" spans="1:19">
      <c r="A321" s="153" t="s">
        <v>243</v>
      </c>
      <c r="B321" s="3" t="s">
        <v>215</v>
      </c>
      <c r="C321" s="156">
        <v>-34.913999999999994</v>
      </c>
      <c r="D321" s="186">
        <v>9.7534609242053344E-2</v>
      </c>
      <c r="E321" s="40">
        <v>3</v>
      </c>
      <c r="G321" s="95">
        <f t="shared" si="59"/>
        <v>0.11005602113953443</v>
      </c>
      <c r="H321" s="133">
        <f t="shared" si="60"/>
        <v>1</v>
      </c>
      <c r="I321" s="133">
        <f t="shared" si="61"/>
        <v>2</v>
      </c>
      <c r="J321" s="96">
        <f t="shared" si="62"/>
        <v>0.22011204227906886</v>
      </c>
      <c r="O321" s="134" t="str">
        <f t="shared" si="63"/>
        <v>33 C</v>
      </c>
      <c r="P321" s="134" t="str">
        <f t="shared" si="64"/>
        <v>alkane nC31</v>
      </c>
      <c r="Q321" s="134">
        <f t="shared" si="65"/>
        <v>-34.913999999999994</v>
      </c>
      <c r="R321" s="135">
        <f t="shared" si="58"/>
        <v>0.37367918280816953</v>
      </c>
      <c r="S321" s="134">
        <f t="shared" si="66"/>
        <v>3</v>
      </c>
    </row>
    <row r="322" spans="1:19">
      <c r="A322" s="153" t="s">
        <v>243</v>
      </c>
      <c r="B322" s="3" t="s">
        <v>216</v>
      </c>
      <c r="C322" s="156">
        <v>-33.624333333333333</v>
      </c>
      <c r="D322" s="186">
        <v>3.2746501085359314E-2</v>
      </c>
      <c r="E322" s="40">
        <v>3</v>
      </c>
      <c r="G322" s="95">
        <f t="shared" si="59"/>
        <v>3.6950469619990038E-2</v>
      </c>
      <c r="H322" s="133">
        <f t="shared" si="60"/>
        <v>1</v>
      </c>
      <c r="I322" s="133">
        <f t="shared" si="61"/>
        <v>2</v>
      </c>
      <c r="J322" s="96">
        <f t="shared" si="62"/>
        <v>7.3900939239980076E-2</v>
      </c>
      <c r="O322" s="134" t="str">
        <f t="shared" si="63"/>
        <v>33 C</v>
      </c>
      <c r="P322" s="134" t="str">
        <f t="shared" si="64"/>
        <v>alkane nC33</v>
      </c>
      <c r="Q322" s="134">
        <f t="shared" si="65"/>
        <v>-33.624333333333333</v>
      </c>
      <c r="R322" s="135">
        <f t="shared" si="58"/>
        <v>0.37367918280816953</v>
      </c>
      <c r="S322" s="134">
        <f t="shared" si="66"/>
        <v>3</v>
      </c>
    </row>
    <row r="323" spans="1:19">
      <c r="A323" s="21" t="s">
        <v>367</v>
      </c>
      <c r="B323" s="3" t="s">
        <v>399</v>
      </c>
      <c r="C323" s="176">
        <v>-34.37766666666667</v>
      </c>
      <c r="D323" s="185">
        <v>0.15473310354714784</v>
      </c>
      <c r="E323" s="56">
        <v>3</v>
      </c>
      <c r="G323" s="95">
        <f t="shared" si="59"/>
        <v>0.17459761050263436</v>
      </c>
      <c r="H323" s="133">
        <f t="shared" si="60"/>
        <v>1</v>
      </c>
      <c r="I323" s="133">
        <f t="shared" si="61"/>
        <v>2</v>
      </c>
      <c r="J323" s="96">
        <f t="shared" si="62"/>
        <v>0.34919522100526873</v>
      </c>
      <c r="O323" s="134" t="str">
        <f t="shared" si="63"/>
        <v>33 D</v>
      </c>
      <c r="P323" s="134" t="str">
        <f t="shared" si="64"/>
        <v>alkane iC31</v>
      </c>
      <c r="Q323" s="134">
        <f t="shared" si="65"/>
        <v>-34.37766666666667</v>
      </c>
      <c r="R323" s="135">
        <f t="shared" si="58"/>
        <v>0.37367918280816953</v>
      </c>
      <c r="S323" s="134">
        <f t="shared" si="66"/>
        <v>3</v>
      </c>
    </row>
    <row r="324" spans="1:19">
      <c r="A324" s="21" t="s">
        <v>367</v>
      </c>
      <c r="B324" s="3" t="s">
        <v>400</v>
      </c>
      <c r="C324" s="176">
        <v>-33.961333333333336</v>
      </c>
      <c r="D324" s="185">
        <v>2.7682726262659368E-2</v>
      </c>
      <c r="E324" s="56">
        <v>3</v>
      </c>
      <c r="G324" s="95">
        <f t="shared" si="59"/>
        <v>3.1236611603192646E-2</v>
      </c>
      <c r="H324" s="133">
        <f t="shared" si="60"/>
        <v>1</v>
      </c>
      <c r="I324" s="133">
        <f t="shared" si="61"/>
        <v>2</v>
      </c>
      <c r="J324" s="96">
        <f t="shared" si="62"/>
        <v>6.2473223206385292E-2</v>
      </c>
      <c r="O324" s="134" t="str">
        <f t="shared" si="63"/>
        <v>33 D</v>
      </c>
      <c r="P324" s="134" t="str">
        <f t="shared" si="64"/>
        <v>alkane iC33</v>
      </c>
      <c r="Q324" s="134">
        <f t="shared" si="65"/>
        <v>-33.961333333333336</v>
      </c>
      <c r="R324" s="135">
        <f t="shared" si="58"/>
        <v>0.37367918280816953</v>
      </c>
      <c r="S324" s="134">
        <f t="shared" si="66"/>
        <v>3</v>
      </c>
    </row>
    <row r="325" spans="1:19">
      <c r="A325" s="21" t="s">
        <v>367</v>
      </c>
      <c r="B325" s="3" t="s">
        <v>215</v>
      </c>
      <c r="C325" s="176">
        <v>-36.251666666666672</v>
      </c>
      <c r="D325" s="185">
        <v>0.33309508152077888</v>
      </c>
      <c r="E325" s="56">
        <v>3</v>
      </c>
      <c r="G325" s="95">
        <f t="shared" si="59"/>
        <v>0.37585755065002829</v>
      </c>
      <c r="H325" s="133">
        <f t="shared" si="60"/>
        <v>1</v>
      </c>
      <c r="I325" s="133">
        <f t="shared" si="61"/>
        <v>2</v>
      </c>
      <c r="J325" s="96">
        <f t="shared" si="62"/>
        <v>0.75171510130005659</v>
      </c>
      <c r="O325" s="134" t="str">
        <f t="shared" si="63"/>
        <v>33 D</v>
      </c>
      <c r="P325" s="134" t="str">
        <f t="shared" si="64"/>
        <v>alkane nC31</v>
      </c>
      <c r="Q325" s="134">
        <f t="shared" si="65"/>
        <v>-36.251666666666672</v>
      </c>
      <c r="R325" s="135">
        <f t="shared" si="58"/>
        <v>0.37367918280816953</v>
      </c>
      <c r="S325" s="134">
        <f t="shared" si="66"/>
        <v>3</v>
      </c>
    </row>
    <row r="326" spans="1:19">
      <c r="A326" s="21" t="s">
        <v>367</v>
      </c>
      <c r="B326" s="3" t="s">
        <v>216</v>
      </c>
      <c r="C326" s="176">
        <v>-35.083333333333336</v>
      </c>
      <c r="D326" s="185">
        <v>0.34173137598607167</v>
      </c>
      <c r="E326" s="56">
        <v>3</v>
      </c>
      <c r="G326" s="95">
        <f t="shared" si="59"/>
        <v>0.38560256540556698</v>
      </c>
      <c r="H326" s="133">
        <f t="shared" si="60"/>
        <v>1</v>
      </c>
      <c r="I326" s="133">
        <f t="shared" si="61"/>
        <v>2</v>
      </c>
      <c r="J326" s="96">
        <f t="shared" si="62"/>
        <v>0.77120513081113395</v>
      </c>
      <c r="O326" s="134" t="str">
        <f t="shared" si="63"/>
        <v>33 D</v>
      </c>
      <c r="P326" s="134" t="str">
        <f t="shared" si="64"/>
        <v>alkane nC33</v>
      </c>
      <c r="Q326" s="134">
        <f t="shared" si="65"/>
        <v>-35.083333333333336</v>
      </c>
      <c r="R326" s="135">
        <f t="shared" si="58"/>
        <v>0.37367918280816953</v>
      </c>
      <c r="S326" s="134">
        <f t="shared" si="66"/>
        <v>3</v>
      </c>
    </row>
    <row r="327" spans="1:19">
      <c r="A327" s="153" t="s">
        <v>309</v>
      </c>
      <c r="B327" s="3" t="s">
        <v>399</v>
      </c>
      <c r="C327" s="156">
        <v>-34.496000000000002</v>
      </c>
      <c r="D327" s="186">
        <v>0.251005976024474</v>
      </c>
      <c r="E327" s="40">
        <v>3</v>
      </c>
      <c r="G327" s="95">
        <f t="shared" si="59"/>
        <v>0.28322991416249216</v>
      </c>
      <c r="H327" s="133">
        <f t="shared" si="60"/>
        <v>1</v>
      </c>
      <c r="I327" s="133">
        <f t="shared" si="61"/>
        <v>2</v>
      </c>
      <c r="J327" s="96">
        <f t="shared" si="62"/>
        <v>0.56645982832498432</v>
      </c>
      <c r="O327" s="134" t="str">
        <f t="shared" si="63"/>
        <v>34 B</v>
      </c>
      <c r="P327" s="134" t="str">
        <f t="shared" si="64"/>
        <v>alkane iC31</v>
      </c>
      <c r="Q327" s="134">
        <f t="shared" si="65"/>
        <v>-34.496000000000002</v>
      </c>
      <c r="R327" s="135">
        <f t="shared" si="58"/>
        <v>0.37367918280816953</v>
      </c>
      <c r="S327" s="134">
        <f t="shared" si="66"/>
        <v>3</v>
      </c>
    </row>
    <row r="328" spans="1:19">
      <c r="A328" s="153" t="s">
        <v>309</v>
      </c>
      <c r="B328" s="3" t="s">
        <v>400</v>
      </c>
      <c r="C328" s="156">
        <v>-34.587333333333333</v>
      </c>
      <c r="D328" s="186">
        <v>0.32506819797287373</v>
      </c>
      <c r="E328" s="40">
        <v>3</v>
      </c>
      <c r="G328" s="95">
        <f t="shared" si="59"/>
        <v>0.36680018247787044</v>
      </c>
      <c r="H328" s="133">
        <f t="shared" si="60"/>
        <v>1</v>
      </c>
      <c r="I328" s="133">
        <f t="shared" si="61"/>
        <v>2</v>
      </c>
      <c r="J328" s="96">
        <f t="shared" si="62"/>
        <v>0.73360036495574088</v>
      </c>
      <c r="O328" s="134" t="str">
        <f t="shared" si="63"/>
        <v>34 B</v>
      </c>
      <c r="P328" s="134" t="str">
        <f t="shared" si="64"/>
        <v>alkane iC33</v>
      </c>
      <c r="Q328" s="134">
        <f t="shared" si="65"/>
        <v>-34.587333333333333</v>
      </c>
      <c r="R328" s="135">
        <f t="shared" si="58"/>
        <v>0.37367918280816953</v>
      </c>
      <c r="S328" s="134">
        <f t="shared" si="66"/>
        <v>3</v>
      </c>
    </row>
    <row r="329" spans="1:19">
      <c r="A329" s="152" t="s">
        <v>309</v>
      </c>
      <c r="B329" s="3" t="s">
        <v>215</v>
      </c>
      <c r="C329" s="156">
        <v>-36.849666666666664</v>
      </c>
      <c r="D329" s="186">
        <v>0.14779828596209799</v>
      </c>
      <c r="E329" s="40">
        <v>3</v>
      </c>
      <c r="G329" s="95">
        <f t="shared" si="59"/>
        <v>0.16677250681205652</v>
      </c>
      <c r="H329" s="133">
        <f t="shared" si="60"/>
        <v>1</v>
      </c>
      <c r="I329" s="133">
        <f t="shared" si="61"/>
        <v>2</v>
      </c>
      <c r="J329" s="96">
        <f t="shared" si="62"/>
        <v>0.33354501362411304</v>
      </c>
      <c r="O329" s="134" t="str">
        <f t="shared" si="63"/>
        <v>34 B</v>
      </c>
      <c r="P329" s="134" t="str">
        <f t="shared" si="64"/>
        <v>alkane nC31</v>
      </c>
      <c r="Q329" s="134">
        <f t="shared" si="65"/>
        <v>-36.849666666666664</v>
      </c>
      <c r="R329" s="135">
        <f t="shared" ref="R329:R392" si="67">$L$5</f>
        <v>0.37367918280816953</v>
      </c>
      <c r="S329" s="134">
        <f t="shared" si="66"/>
        <v>3</v>
      </c>
    </row>
    <row r="330" spans="1:19">
      <c r="A330" s="152" t="s">
        <v>309</v>
      </c>
      <c r="B330" s="3" t="s">
        <v>216</v>
      </c>
      <c r="C330" s="156">
        <v>-36.276000000000003</v>
      </c>
      <c r="D330" s="186">
        <v>0.18167828709011821</v>
      </c>
      <c r="E330" s="40">
        <v>3</v>
      </c>
      <c r="G330" s="95">
        <f t="shared" si="59"/>
        <v>0.20500199426608701</v>
      </c>
      <c r="H330" s="133">
        <f t="shared" si="60"/>
        <v>1</v>
      </c>
      <c r="I330" s="133">
        <f t="shared" si="61"/>
        <v>2</v>
      </c>
      <c r="J330" s="96">
        <f t="shared" si="62"/>
        <v>0.41000398853217401</v>
      </c>
      <c r="O330" s="134" t="str">
        <f t="shared" si="63"/>
        <v>34 B</v>
      </c>
      <c r="P330" s="134" t="str">
        <f t="shared" si="64"/>
        <v>alkane nC33</v>
      </c>
      <c r="Q330" s="134">
        <f t="shared" si="65"/>
        <v>-36.276000000000003</v>
      </c>
      <c r="R330" s="135">
        <f t="shared" si="67"/>
        <v>0.37367918280816953</v>
      </c>
      <c r="S330" s="134">
        <f t="shared" si="66"/>
        <v>3</v>
      </c>
    </row>
    <row r="331" spans="1:19">
      <c r="A331" s="153" t="s">
        <v>244</v>
      </c>
      <c r="B331" s="3" t="s">
        <v>399</v>
      </c>
      <c r="C331" s="156">
        <v>-32.354999999999997</v>
      </c>
      <c r="D331" s="186">
        <v>0.63006031457313527</v>
      </c>
      <c r="E331" s="40">
        <v>5</v>
      </c>
      <c r="G331" s="95">
        <f t="shared" si="59"/>
        <v>0.67028719649666824</v>
      </c>
      <c r="H331" s="133">
        <f t="shared" si="60"/>
        <v>1</v>
      </c>
      <c r="I331" s="133">
        <f t="shared" si="61"/>
        <v>4</v>
      </c>
      <c r="J331" s="96">
        <f t="shared" si="62"/>
        <v>2.6811487859866729</v>
      </c>
      <c r="O331" s="134" t="str">
        <f t="shared" si="63"/>
        <v>34 C</v>
      </c>
      <c r="P331" s="134" t="str">
        <f t="shared" si="64"/>
        <v>alkane iC31</v>
      </c>
      <c r="Q331" s="134">
        <f t="shared" si="65"/>
        <v>-32.354999999999997</v>
      </c>
      <c r="R331" s="135">
        <f t="shared" si="67"/>
        <v>0.37367918280816953</v>
      </c>
      <c r="S331" s="134">
        <f t="shared" si="66"/>
        <v>5</v>
      </c>
    </row>
    <row r="332" spans="1:19">
      <c r="A332" s="153" t="s">
        <v>244</v>
      </c>
      <c r="B332" s="3" t="s">
        <v>400</v>
      </c>
      <c r="C332" s="156">
        <v>-32.465000000000003</v>
      </c>
      <c r="D332" s="186">
        <v>0.61451525611655744</v>
      </c>
      <c r="E332" s="40">
        <v>3</v>
      </c>
      <c r="G332" s="95">
        <f t="shared" si="59"/>
        <v>0.69340621286428661</v>
      </c>
      <c r="H332" s="133">
        <f t="shared" si="60"/>
        <v>1</v>
      </c>
      <c r="I332" s="133">
        <f t="shared" si="61"/>
        <v>2</v>
      </c>
      <c r="J332" s="96">
        <f t="shared" si="62"/>
        <v>1.3868124257285732</v>
      </c>
      <c r="O332" s="134" t="str">
        <f t="shared" si="63"/>
        <v>34 C</v>
      </c>
      <c r="P332" s="134" t="str">
        <f t="shared" si="64"/>
        <v>alkane iC33</v>
      </c>
      <c r="Q332" s="134">
        <f t="shared" si="65"/>
        <v>-32.465000000000003</v>
      </c>
      <c r="R332" s="135">
        <f t="shared" si="67"/>
        <v>0.37367918280816953</v>
      </c>
      <c r="S332" s="134">
        <f t="shared" si="66"/>
        <v>3</v>
      </c>
    </row>
    <row r="333" spans="1:19">
      <c r="A333" s="153" t="s">
        <v>244</v>
      </c>
      <c r="B333" s="3" t="s">
        <v>215</v>
      </c>
      <c r="C333" s="156">
        <v>-33.843800000000002</v>
      </c>
      <c r="D333" s="186">
        <v>0.6257277363198781</v>
      </c>
      <c r="E333" s="40">
        <v>5</v>
      </c>
      <c r="G333" s="95">
        <f t="shared" si="59"/>
        <v>0.66567800010100941</v>
      </c>
      <c r="H333" s="133">
        <f t="shared" si="60"/>
        <v>1</v>
      </c>
      <c r="I333" s="133">
        <f t="shared" si="61"/>
        <v>4</v>
      </c>
      <c r="J333" s="96">
        <f t="shared" si="62"/>
        <v>2.6627120004040377</v>
      </c>
      <c r="O333" s="134" t="str">
        <f t="shared" si="63"/>
        <v>34 C</v>
      </c>
      <c r="P333" s="134" t="str">
        <f t="shared" si="64"/>
        <v>alkane nC31</v>
      </c>
      <c r="Q333" s="134">
        <f t="shared" si="65"/>
        <v>-33.843800000000002</v>
      </c>
      <c r="R333" s="135">
        <f t="shared" si="67"/>
        <v>0.37367918280816953</v>
      </c>
      <c r="S333" s="134">
        <f t="shared" si="66"/>
        <v>5</v>
      </c>
    </row>
    <row r="334" spans="1:19">
      <c r="A334" s="153" t="s">
        <v>244</v>
      </c>
      <c r="B334" s="3" t="s">
        <v>216</v>
      </c>
      <c r="C334" s="156">
        <v>-33.383799999999994</v>
      </c>
      <c r="D334" s="186">
        <v>0.69632370345982042</v>
      </c>
      <c r="E334" s="40">
        <v>5</v>
      </c>
      <c r="G334" s="95">
        <f t="shared" ref="G334:G397" si="68">D334/IF(E334&lt;200,IF(E334&gt;1,SQRT(2/(E334-1))*EXP(_xlfn.GAMMALN.PRECISE(E334/2))/EXP(_xlfn.GAMMALN.PRECISE((E334-1)/2)),1),1)</f>
        <v>0.74078124308221793</v>
      </c>
      <c r="H334" s="133">
        <f t="shared" ref="H334:H397" si="69">IF(E334&gt;1,1,0)</f>
        <v>1</v>
      </c>
      <c r="I334" s="133">
        <f t="shared" ref="I334:I397" si="70">E334-1</f>
        <v>4</v>
      </c>
      <c r="J334" s="96">
        <f t="shared" ref="J334:J397" si="71">G334*I334</f>
        <v>2.9631249723288717</v>
      </c>
      <c r="O334" s="134" t="str">
        <f t="shared" ref="O334:O397" si="72">A334</f>
        <v>34 C</v>
      </c>
      <c r="P334" s="134" t="str">
        <f t="shared" ref="P334:P397" si="73">B334</f>
        <v>alkane nC33</v>
      </c>
      <c r="Q334" s="134">
        <f t="shared" ref="Q334:Q397" si="74">C334</f>
        <v>-33.383799999999994</v>
      </c>
      <c r="R334" s="135">
        <f t="shared" si="67"/>
        <v>0.37367918280816953</v>
      </c>
      <c r="S334" s="134">
        <f t="shared" ref="S334:S397" si="75">E334</f>
        <v>5</v>
      </c>
    </row>
    <row r="335" spans="1:19">
      <c r="A335" s="153" t="s">
        <v>405</v>
      </c>
      <c r="B335" s="3" t="s">
        <v>399</v>
      </c>
      <c r="C335" s="158">
        <v>-34.583000000000006</v>
      </c>
      <c r="D335" s="197">
        <v>0.36539184446289991</v>
      </c>
      <c r="E335" s="198">
        <v>6</v>
      </c>
      <c r="G335" s="95">
        <f t="shared" si="68"/>
        <v>0.3840033897671235</v>
      </c>
      <c r="H335" s="133">
        <f t="shared" si="69"/>
        <v>1</v>
      </c>
      <c r="I335" s="133">
        <f t="shared" si="70"/>
        <v>5</v>
      </c>
      <c r="J335" s="96">
        <f t="shared" si="71"/>
        <v>1.9200169488356176</v>
      </c>
      <c r="O335" s="134" t="str">
        <f t="shared" si="72"/>
        <v>34 D</v>
      </c>
      <c r="P335" s="134" t="str">
        <f t="shared" si="73"/>
        <v>alkane iC31</v>
      </c>
      <c r="Q335" s="134">
        <f t="shared" si="74"/>
        <v>-34.583000000000006</v>
      </c>
      <c r="R335" s="135">
        <f t="shared" si="67"/>
        <v>0.37367918280816953</v>
      </c>
      <c r="S335" s="134">
        <f t="shared" si="75"/>
        <v>6</v>
      </c>
    </row>
    <row r="336" spans="1:19">
      <c r="A336" s="153" t="s">
        <v>405</v>
      </c>
      <c r="B336" s="3" t="s">
        <v>400</v>
      </c>
      <c r="C336" s="158">
        <v>-34.540142857142854</v>
      </c>
      <c r="D336" s="197">
        <v>0.42574017898244182</v>
      </c>
      <c r="E336" s="198">
        <v>6</v>
      </c>
      <c r="G336" s="95">
        <f t="shared" si="68"/>
        <v>0.44742561818705034</v>
      </c>
      <c r="H336" s="133">
        <f t="shared" si="69"/>
        <v>1</v>
      </c>
      <c r="I336" s="133">
        <f t="shared" si="70"/>
        <v>5</v>
      </c>
      <c r="J336" s="96">
        <f t="shared" si="71"/>
        <v>2.2371280909352516</v>
      </c>
      <c r="O336" s="134" t="str">
        <f t="shared" si="72"/>
        <v>34 D</v>
      </c>
      <c r="P336" s="134" t="str">
        <f t="shared" si="73"/>
        <v>alkane iC33</v>
      </c>
      <c r="Q336" s="134">
        <f t="shared" si="74"/>
        <v>-34.540142857142854</v>
      </c>
      <c r="R336" s="135">
        <f t="shared" si="67"/>
        <v>0.37367918280816953</v>
      </c>
      <c r="S336" s="134">
        <f t="shared" si="75"/>
        <v>6</v>
      </c>
    </row>
    <row r="337" spans="1:19">
      <c r="A337" s="153" t="s">
        <v>405</v>
      </c>
      <c r="B337" s="3" t="s">
        <v>215</v>
      </c>
      <c r="C337" s="158">
        <v>-37.114285714285714</v>
      </c>
      <c r="D337" s="197">
        <v>0.20117430253389756</v>
      </c>
      <c r="E337" s="198">
        <v>6</v>
      </c>
      <c r="G337" s="95">
        <f t="shared" si="68"/>
        <v>0.21142128725015163</v>
      </c>
      <c r="H337" s="133">
        <f t="shared" si="69"/>
        <v>1</v>
      </c>
      <c r="I337" s="133">
        <f t="shared" si="70"/>
        <v>5</v>
      </c>
      <c r="J337" s="96">
        <f t="shared" si="71"/>
        <v>1.0571064362507583</v>
      </c>
      <c r="O337" s="134" t="str">
        <f t="shared" si="72"/>
        <v>34 D</v>
      </c>
      <c r="P337" s="134" t="str">
        <f t="shared" si="73"/>
        <v>alkane nC31</v>
      </c>
      <c r="Q337" s="134">
        <f t="shared" si="74"/>
        <v>-37.114285714285714</v>
      </c>
      <c r="R337" s="135">
        <f t="shared" si="67"/>
        <v>0.37367918280816953</v>
      </c>
      <c r="S337" s="134">
        <f t="shared" si="75"/>
        <v>6</v>
      </c>
    </row>
    <row r="338" spans="1:19">
      <c r="A338" s="153" t="s">
        <v>405</v>
      </c>
      <c r="B338" s="3" t="s">
        <v>216</v>
      </c>
      <c r="C338" s="158">
        <v>-36.688571428571429</v>
      </c>
      <c r="D338" s="197">
        <v>0.27695228229185348</v>
      </c>
      <c r="E338" s="198">
        <v>6</v>
      </c>
      <c r="G338" s="95">
        <f t="shared" si="68"/>
        <v>0.2910590830513497</v>
      </c>
      <c r="H338" s="133">
        <f t="shared" si="69"/>
        <v>1</v>
      </c>
      <c r="I338" s="133">
        <f t="shared" si="70"/>
        <v>5</v>
      </c>
      <c r="J338" s="96">
        <f t="shared" si="71"/>
        <v>1.4552954152567485</v>
      </c>
      <c r="O338" s="134" t="str">
        <f t="shared" si="72"/>
        <v>34 D</v>
      </c>
      <c r="P338" s="134" t="str">
        <f t="shared" si="73"/>
        <v>alkane nC33</v>
      </c>
      <c r="Q338" s="134">
        <f t="shared" si="74"/>
        <v>-36.688571428571429</v>
      </c>
      <c r="R338" s="135">
        <f t="shared" si="67"/>
        <v>0.37367918280816953</v>
      </c>
      <c r="S338" s="134">
        <f t="shared" si="75"/>
        <v>6</v>
      </c>
    </row>
    <row r="339" spans="1:19">
      <c r="A339" s="153" t="s">
        <v>310</v>
      </c>
      <c r="B339" s="3" t="s">
        <v>399</v>
      </c>
      <c r="C339" s="156">
        <v>-34.847000000000001</v>
      </c>
      <c r="D339" s="186">
        <v>0.27442120909288198</v>
      </c>
      <c r="E339" s="40">
        <v>3</v>
      </c>
      <c r="G339" s="95">
        <f t="shared" si="68"/>
        <v>0.30965117534956965</v>
      </c>
      <c r="H339" s="133">
        <f t="shared" si="69"/>
        <v>1</v>
      </c>
      <c r="I339" s="133">
        <f t="shared" si="70"/>
        <v>2</v>
      </c>
      <c r="J339" s="96">
        <f t="shared" si="71"/>
        <v>0.6193023506991393</v>
      </c>
      <c r="O339" s="134" t="str">
        <f t="shared" si="72"/>
        <v>35 B</v>
      </c>
      <c r="P339" s="134" t="str">
        <f t="shared" si="73"/>
        <v>alkane iC31</v>
      </c>
      <c r="Q339" s="134">
        <f t="shared" si="74"/>
        <v>-34.847000000000001</v>
      </c>
      <c r="R339" s="135">
        <f t="shared" si="67"/>
        <v>0.37367918280816953</v>
      </c>
      <c r="S339" s="134">
        <f t="shared" si="75"/>
        <v>3</v>
      </c>
    </row>
    <row r="340" spans="1:19">
      <c r="A340" s="153" t="s">
        <v>310</v>
      </c>
      <c r="B340" s="3" t="s">
        <v>400</v>
      </c>
      <c r="C340" s="156">
        <v>-34.628999999999998</v>
      </c>
      <c r="D340" s="186">
        <v>0.62558053038757844</v>
      </c>
      <c r="E340" s="40">
        <v>3</v>
      </c>
      <c r="G340" s="95">
        <f t="shared" si="68"/>
        <v>0.70589203782990473</v>
      </c>
      <c r="H340" s="133">
        <f t="shared" si="69"/>
        <v>1</v>
      </c>
      <c r="I340" s="133">
        <f t="shared" si="70"/>
        <v>2</v>
      </c>
      <c r="J340" s="96">
        <f t="shared" si="71"/>
        <v>1.4117840756598095</v>
      </c>
      <c r="O340" s="134" t="str">
        <f t="shared" si="72"/>
        <v>35 B</v>
      </c>
      <c r="P340" s="134" t="str">
        <f t="shared" si="73"/>
        <v>alkane iC33</v>
      </c>
      <c r="Q340" s="134">
        <f t="shared" si="74"/>
        <v>-34.628999999999998</v>
      </c>
      <c r="R340" s="135">
        <f t="shared" si="67"/>
        <v>0.37367918280816953</v>
      </c>
      <c r="S340" s="134">
        <f t="shared" si="75"/>
        <v>3</v>
      </c>
    </row>
    <row r="341" spans="1:19">
      <c r="A341" s="153" t="s">
        <v>310</v>
      </c>
      <c r="B341" s="3" t="s">
        <v>215</v>
      </c>
      <c r="C341" s="156">
        <v>-37.332666666666661</v>
      </c>
      <c r="D341" s="186">
        <v>0.21504495654009717</v>
      </c>
      <c r="E341" s="40">
        <v>3</v>
      </c>
      <c r="G341" s="95">
        <f t="shared" si="68"/>
        <v>0.24265224894880552</v>
      </c>
      <c r="H341" s="133">
        <f t="shared" si="69"/>
        <v>1</v>
      </c>
      <c r="I341" s="133">
        <f t="shared" si="70"/>
        <v>2</v>
      </c>
      <c r="J341" s="96">
        <f t="shared" si="71"/>
        <v>0.48530449789761104</v>
      </c>
      <c r="O341" s="134" t="str">
        <f t="shared" si="72"/>
        <v>35 B</v>
      </c>
      <c r="P341" s="134" t="str">
        <f t="shared" si="73"/>
        <v>alkane nC31</v>
      </c>
      <c r="Q341" s="134">
        <f t="shared" si="74"/>
        <v>-37.332666666666661</v>
      </c>
      <c r="R341" s="135">
        <f t="shared" si="67"/>
        <v>0.37367918280816953</v>
      </c>
      <c r="S341" s="134">
        <f t="shared" si="75"/>
        <v>3</v>
      </c>
    </row>
    <row r="342" spans="1:19">
      <c r="A342" s="153" t="s">
        <v>310</v>
      </c>
      <c r="B342" s="3" t="s">
        <v>216</v>
      </c>
      <c r="C342" s="156">
        <v>-36.686</v>
      </c>
      <c r="D342" s="186">
        <v>0.15710187777363008</v>
      </c>
      <c r="E342" s="40">
        <v>3</v>
      </c>
      <c r="G342" s="95">
        <f t="shared" si="68"/>
        <v>0.17727048599134973</v>
      </c>
      <c r="H342" s="133">
        <f t="shared" si="69"/>
        <v>1</v>
      </c>
      <c r="I342" s="133">
        <f t="shared" si="70"/>
        <v>2</v>
      </c>
      <c r="J342" s="96">
        <f t="shared" si="71"/>
        <v>0.35454097198269946</v>
      </c>
      <c r="O342" s="134" t="str">
        <f t="shared" si="72"/>
        <v>35 B</v>
      </c>
      <c r="P342" s="134" t="str">
        <f t="shared" si="73"/>
        <v>alkane nC33</v>
      </c>
      <c r="Q342" s="134">
        <f t="shared" si="74"/>
        <v>-36.686</v>
      </c>
      <c r="R342" s="135">
        <f t="shared" si="67"/>
        <v>0.37367918280816953</v>
      </c>
      <c r="S342" s="134">
        <f t="shared" si="75"/>
        <v>3</v>
      </c>
    </row>
    <row r="343" spans="1:19">
      <c r="A343" s="153" t="s">
        <v>245</v>
      </c>
      <c r="B343" s="3" t="s">
        <v>399</v>
      </c>
      <c r="C343" s="156">
        <v>-35.37533333333333</v>
      </c>
      <c r="D343" s="186">
        <v>0.30823097400055888</v>
      </c>
      <c r="E343" s="40">
        <v>3</v>
      </c>
      <c r="G343" s="95">
        <f t="shared" si="68"/>
        <v>0.34780140971578921</v>
      </c>
      <c r="H343" s="133">
        <f t="shared" si="69"/>
        <v>1</v>
      </c>
      <c r="I343" s="133">
        <f t="shared" si="70"/>
        <v>2</v>
      </c>
      <c r="J343" s="96">
        <f t="shared" si="71"/>
        <v>0.69560281943157842</v>
      </c>
      <c r="O343" s="134" t="str">
        <f t="shared" si="72"/>
        <v>35 C</v>
      </c>
      <c r="P343" s="134" t="str">
        <f t="shared" si="73"/>
        <v>alkane iC31</v>
      </c>
      <c r="Q343" s="134">
        <f t="shared" si="74"/>
        <v>-35.37533333333333</v>
      </c>
      <c r="R343" s="135">
        <f t="shared" si="67"/>
        <v>0.37367918280816953</v>
      </c>
      <c r="S343" s="134">
        <f t="shared" si="75"/>
        <v>3</v>
      </c>
    </row>
    <row r="344" spans="1:19">
      <c r="A344" s="153" t="s">
        <v>245</v>
      </c>
      <c r="B344" s="3" t="s">
        <v>400</v>
      </c>
      <c r="C344" s="156">
        <v>-33.004333333333335</v>
      </c>
      <c r="D344" s="186">
        <v>0.46802813305754853</v>
      </c>
      <c r="E344" s="40">
        <v>3</v>
      </c>
      <c r="G344" s="95">
        <f t="shared" si="68"/>
        <v>0.52811319495674436</v>
      </c>
      <c r="H344" s="133">
        <f t="shared" si="69"/>
        <v>1</v>
      </c>
      <c r="I344" s="133">
        <f t="shared" si="70"/>
        <v>2</v>
      </c>
      <c r="J344" s="96">
        <f t="shared" si="71"/>
        <v>1.0562263899134887</v>
      </c>
      <c r="O344" s="134" t="str">
        <f t="shared" si="72"/>
        <v>35 C</v>
      </c>
      <c r="P344" s="134" t="str">
        <f t="shared" si="73"/>
        <v>alkane iC33</v>
      </c>
      <c r="Q344" s="134">
        <f t="shared" si="74"/>
        <v>-33.004333333333335</v>
      </c>
      <c r="R344" s="135">
        <f t="shared" si="67"/>
        <v>0.37367918280816953</v>
      </c>
      <c r="S344" s="134">
        <f t="shared" si="75"/>
        <v>3</v>
      </c>
    </row>
    <row r="345" spans="1:19">
      <c r="A345" s="153" t="s">
        <v>245</v>
      </c>
      <c r="B345" s="3" t="s">
        <v>215</v>
      </c>
      <c r="C345" s="156">
        <v>-36.363666666666667</v>
      </c>
      <c r="D345" s="186">
        <v>0.19179242251281292</v>
      </c>
      <c r="E345" s="40">
        <v>3</v>
      </c>
      <c r="G345" s="95">
        <f t="shared" si="68"/>
        <v>0.21641457397023847</v>
      </c>
      <c r="H345" s="133">
        <f t="shared" si="69"/>
        <v>1</v>
      </c>
      <c r="I345" s="133">
        <f t="shared" si="70"/>
        <v>2</v>
      </c>
      <c r="J345" s="96">
        <f t="shared" si="71"/>
        <v>0.43282914794047694</v>
      </c>
      <c r="O345" s="134" t="str">
        <f t="shared" si="72"/>
        <v>35 C</v>
      </c>
      <c r="P345" s="134" t="str">
        <f t="shared" si="73"/>
        <v>alkane nC31</v>
      </c>
      <c r="Q345" s="134">
        <f t="shared" si="74"/>
        <v>-36.363666666666667</v>
      </c>
      <c r="R345" s="135">
        <f t="shared" si="67"/>
        <v>0.37367918280816953</v>
      </c>
      <c r="S345" s="134">
        <f t="shared" si="75"/>
        <v>3</v>
      </c>
    </row>
    <row r="346" spans="1:19">
      <c r="A346" s="153" t="s">
        <v>245</v>
      </c>
      <c r="B346" s="3" t="s">
        <v>216</v>
      </c>
      <c r="C346" s="156">
        <v>-35.507666666666665</v>
      </c>
      <c r="D346" s="186">
        <v>0.17162847471598028</v>
      </c>
      <c r="E346" s="40">
        <v>3</v>
      </c>
      <c r="G346" s="95">
        <f t="shared" si="68"/>
        <v>0.19366199534989106</v>
      </c>
      <c r="H346" s="133">
        <f t="shared" si="69"/>
        <v>1</v>
      </c>
      <c r="I346" s="133">
        <f t="shared" si="70"/>
        <v>2</v>
      </c>
      <c r="J346" s="96">
        <f t="shared" si="71"/>
        <v>0.38732399069978213</v>
      </c>
      <c r="O346" s="134" t="str">
        <f t="shared" si="72"/>
        <v>35 C</v>
      </c>
      <c r="P346" s="134" t="str">
        <f t="shared" si="73"/>
        <v>alkane nC33</v>
      </c>
      <c r="Q346" s="134">
        <f t="shared" si="74"/>
        <v>-35.507666666666665</v>
      </c>
      <c r="R346" s="135">
        <f t="shared" si="67"/>
        <v>0.37367918280816953</v>
      </c>
      <c r="S346" s="134">
        <f t="shared" si="75"/>
        <v>3</v>
      </c>
    </row>
    <row r="347" spans="1:19">
      <c r="A347" s="24" t="s">
        <v>368</v>
      </c>
      <c r="B347" s="3" t="s">
        <v>399</v>
      </c>
      <c r="C347" s="176">
        <v>-34.201666666666661</v>
      </c>
      <c r="D347" s="185">
        <v>5.7812916665166553E-2</v>
      </c>
      <c r="E347" s="56">
        <v>3</v>
      </c>
      <c r="G347" s="95">
        <f t="shared" si="68"/>
        <v>6.5234890754002905E-2</v>
      </c>
      <c r="H347" s="133">
        <f t="shared" si="69"/>
        <v>1</v>
      </c>
      <c r="I347" s="133">
        <f t="shared" si="70"/>
        <v>2</v>
      </c>
      <c r="J347" s="96">
        <f t="shared" si="71"/>
        <v>0.13046978150800581</v>
      </c>
      <c r="O347" s="134" t="str">
        <f t="shared" si="72"/>
        <v>35D</v>
      </c>
      <c r="P347" s="134" t="str">
        <f t="shared" si="73"/>
        <v>alkane iC31</v>
      </c>
      <c r="Q347" s="134">
        <f t="shared" si="74"/>
        <v>-34.201666666666661</v>
      </c>
      <c r="R347" s="135">
        <f t="shared" si="67"/>
        <v>0.37367918280816953</v>
      </c>
      <c r="S347" s="134">
        <f t="shared" si="75"/>
        <v>3</v>
      </c>
    </row>
    <row r="348" spans="1:19">
      <c r="A348" s="24" t="s">
        <v>368</v>
      </c>
      <c r="B348" s="3" t="s">
        <v>400</v>
      </c>
      <c r="C348" s="176">
        <v>-33.973666666666666</v>
      </c>
      <c r="D348" s="185">
        <v>0.13786345902135522</v>
      </c>
      <c r="E348" s="56">
        <v>3</v>
      </c>
      <c r="G348" s="95">
        <f t="shared" si="68"/>
        <v>0.15556225506342311</v>
      </c>
      <c r="H348" s="133">
        <f t="shared" si="69"/>
        <v>1</v>
      </c>
      <c r="I348" s="133">
        <f t="shared" si="70"/>
        <v>2</v>
      </c>
      <c r="J348" s="96">
        <f t="shared" si="71"/>
        <v>0.31112451012684622</v>
      </c>
      <c r="O348" s="134" t="str">
        <f t="shared" si="72"/>
        <v>35D</v>
      </c>
      <c r="P348" s="134" t="str">
        <f t="shared" si="73"/>
        <v>alkane iC33</v>
      </c>
      <c r="Q348" s="134">
        <f t="shared" si="74"/>
        <v>-33.973666666666666</v>
      </c>
      <c r="R348" s="135">
        <f t="shared" si="67"/>
        <v>0.37367918280816953</v>
      </c>
      <c r="S348" s="134">
        <f t="shared" si="75"/>
        <v>3</v>
      </c>
    </row>
    <row r="349" spans="1:19">
      <c r="A349" s="24" t="s">
        <v>368</v>
      </c>
      <c r="B349" s="3" t="s">
        <v>215</v>
      </c>
      <c r="C349" s="176">
        <v>-36.18866666666667</v>
      </c>
      <c r="D349" s="185">
        <v>7.2968029528921785E-2</v>
      </c>
      <c r="E349" s="56">
        <v>3</v>
      </c>
      <c r="G349" s="95">
        <f t="shared" si="68"/>
        <v>8.2335604384445524E-2</v>
      </c>
      <c r="H349" s="133">
        <f t="shared" si="69"/>
        <v>1</v>
      </c>
      <c r="I349" s="133">
        <f t="shared" si="70"/>
        <v>2</v>
      </c>
      <c r="J349" s="96">
        <f t="shared" si="71"/>
        <v>0.16467120876889105</v>
      </c>
      <c r="O349" s="134" t="str">
        <f t="shared" si="72"/>
        <v>35D</v>
      </c>
      <c r="P349" s="134" t="str">
        <f t="shared" si="73"/>
        <v>alkane nC31</v>
      </c>
      <c r="Q349" s="134">
        <f t="shared" si="74"/>
        <v>-36.18866666666667</v>
      </c>
      <c r="R349" s="135">
        <f t="shared" si="67"/>
        <v>0.37367918280816953</v>
      </c>
      <c r="S349" s="134">
        <f t="shared" si="75"/>
        <v>3</v>
      </c>
    </row>
    <row r="350" spans="1:19">
      <c r="A350" s="24" t="s">
        <v>368</v>
      </c>
      <c r="B350" s="3" t="s">
        <v>216</v>
      </c>
      <c r="C350" s="176">
        <v>-35.576000000000001</v>
      </c>
      <c r="D350" s="185">
        <v>0.16760966559241183</v>
      </c>
      <c r="E350" s="56">
        <v>3</v>
      </c>
      <c r="G350" s="95">
        <f t="shared" si="68"/>
        <v>0.18912725485832305</v>
      </c>
      <c r="H350" s="133">
        <f t="shared" si="69"/>
        <v>1</v>
      </c>
      <c r="I350" s="133">
        <f t="shared" si="70"/>
        <v>2</v>
      </c>
      <c r="J350" s="96">
        <f t="shared" si="71"/>
        <v>0.37825450971664609</v>
      </c>
      <c r="O350" s="134" t="str">
        <f t="shared" si="72"/>
        <v>35D</v>
      </c>
      <c r="P350" s="134" t="str">
        <f t="shared" si="73"/>
        <v>alkane nC33</v>
      </c>
      <c r="Q350" s="134">
        <f t="shared" si="74"/>
        <v>-35.576000000000001</v>
      </c>
      <c r="R350" s="135">
        <f t="shared" si="67"/>
        <v>0.37367918280816953</v>
      </c>
      <c r="S350" s="134">
        <f t="shared" si="75"/>
        <v>3</v>
      </c>
    </row>
    <row r="351" spans="1:19">
      <c r="A351" s="152" t="s">
        <v>311</v>
      </c>
      <c r="B351" s="3" t="s">
        <v>399</v>
      </c>
      <c r="C351" s="156">
        <v>-34.934666666666665</v>
      </c>
      <c r="D351" s="186">
        <v>0.13541171785829109</v>
      </c>
      <c r="E351" s="40">
        <v>3</v>
      </c>
      <c r="G351" s="95">
        <f t="shared" si="68"/>
        <v>0.15279576141191104</v>
      </c>
      <c r="H351" s="133">
        <f t="shared" si="69"/>
        <v>1</v>
      </c>
      <c r="I351" s="133">
        <f t="shared" si="70"/>
        <v>2</v>
      </c>
      <c r="J351" s="96">
        <f t="shared" si="71"/>
        <v>0.30559152282382207</v>
      </c>
      <c r="O351" s="134" t="str">
        <f t="shared" si="72"/>
        <v>36 B</v>
      </c>
      <c r="P351" s="134" t="str">
        <f t="shared" si="73"/>
        <v>alkane iC31</v>
      </c>
      <c r="Q351" s="134">
        <f t="shared" si="74"/>
        <v>-34.934666666666665</v>
      </c>
      <c r="R351" s="135">
        <f t="shared" si="67"/>
        <v>0.37367918280816953</v>
      </c>
      <c r="S351" s="134">
        <f t="shared" si="75"/>
        <v>3</v>
      </c>
    </row>
    <row r="352" spans="1:19">
      <c r="A352" s="152" t="s">
        <v>311</v>
      </c>
      <c r="B352" s="3" t="s">
        <v>400</v>
      </c>
      <c r="C352" s="156">
        <v>-35.052999999999997</v>
      </c>
      <c r="D352" s="186">
        <v>0.23090907301360175</v>
      </c>
      <c r="E352" s="40">
        <v>3</v>
      </c>
      <c r="G352" s="95">
        <f t="shared" si="68"/>
        <v>0.26055298748188482</v>
      </c>
      <c r="H352" s="133">
        <f t="shared" si="69"/>
        <v>1</v>
      </c>
      <c r="I352" s="133">
        <f t="shared" si="70"/>
        <v>2</v>
      </c>
      <c r="J352" s="96">
        <f t="shared" si="71"/>
        <v>0.52110597496376965</v>
      </c>
      <c r="O352" s="134" t="str">
        <f t="shared" si="72"/>
        <v>36 B</v>
      </c>
      <c r="P352" s="134" t="str">
        <f t="shared" si="73"/>
        <v>alkane iC33</v>
      </c>
      <c r="Q352" s="134">
        <f t="shared" si="74"/>
        <v>-35.052999999999997</v>
      </c>
      <c r="R352" s="135">
        <f t="shared" si="67"/>
        <v>0.37367918280816953</v>
      </c>
      <c r="S352" s="134">
        <f t="shared" si="75"/>
        <v>3</v>
      </c>
    </row>
    <row r="353" spans="1:19">
      <c r="A353" s="152" t="s">
        <v>311</v>
      </c>
      <c r="B353" s="3" t="s">
        <v>215</v>
      </c>
      <c r="C353" s="156">
        <v>-37.343333333333334</v>
      </c>
      <c r="D353" s="186">
        <v>0.16780444968275846</v>
      </c>
      <c r="E353" s="40">
        <v>3</v>
      </c>
      <c r="G353" s="95">
        <f t="shared" si="68"/>
        <v>0.18934704516795184</v>
      </c>
      <c r="H353" s="133">
        <f t="shared" si="69"/>
        <v>1</v>
      </c>
      <c r="I353" s="133">
        <f t="shared" si="70"/>
        <v>2</v>
      </c>
      <c r="J353" s="96">
        <f t="shared" si="71"/>
        <v>0.37869409033590368</v>
      </c>
      <c r="O353" s="134" t="str">
        <f t="shared" si="72"/>
        <v>36 B</v>
      </c>
      <c r="P353" s="134" t="str">
        <f t="shared" si="73"/>
        <v>alkane nC31</v>
      </c>
      <c r="Q353" s="134">
        <f t="shared" si="74"/>
        <v>-37.343333333333334</v>
      </c>
      <c r="R353" s="135">
        <f t="shared" si="67"/>
        <v>0.37367918280816953</v>
      </c>
      <c r="S353" s="134">
        <f t="shared" si="75"/>
        <v>3</v>
      </c>
    </row>
    <row r="354" spans="1:19">
      <c r="A354" s="153" t="s">
        <v>311</v>
      </c>
      <c r="B354" s="3" t="s">
        <v>216</v>
      </c>
      <c r="C354" s="156">
        <v>-37.115333333333332</v>
      </c>
      <c r="D354" s="186">
        <v>0.20069960969900674</v>
      </c>
      <c r="E354" s="40">
        <v>3</v>
      </c>
      <c r="G354" s="95">
        <f t="shared" si="68"/>
        <v>0.22646525842855966</v>
      </c>
      <c r="H354" s="133">
        <f t="shared" si="69"/>
        <v>1</v>
      </c>
      <c r="I354" s="133">
        <f t="shared" si="70"/>
        <v>2</v>
      </c>
      <c r="J354" s="96">
        <f t="shared" si="71"/>
        <v>0.45293051685711933</v>
      </c>
      <c r="O354" s="134" t="str">
        <f t="shared" si="72"/>
        <v>36 B</v>
      </c>
      <c r="P354" s="134" t="str">
        <f t="shared" si="73"/>
        <v>alkane nC33</v>
      </c>
      <c r="Q354" s="134">
        <f t="shared" si="74"/>
        <v>-37.115333333333332</v>
      </c>
      <c r="R354" s="135">
        <f t="shared" si="67"/>
        <v>0.37367918280816953</v>
      </c>
      <c r="S354" s="134">
        <f t="shared" si="75"/>
        <v>3</v>
      </c>
    </row>
    <row r="355" spans="1:19">
      <c r="A355" s="162" t="s">
        <v>246</v>
      </c>
      <c r="B355" s="3" t="s">
        <v>399</v>
      </c>
      <c r="C355" s="156">
        <v>-34.21</v>
      </c>
      <c r="D355" s="186">
        <v>0.11371455491712563</v>
      </c>
      <c r="E355" s="40">
        <v>3</v>
      </c>
      <c r="G355" s="95">
        <f t="shared" si="68"/>
        <v>0.12831313476402315</v>
      </c>
      <c r="H355" s="133">
        <f t="shared" si="69"/>
        <v>1</v>
      </c>
      <c r="I355" s="133">
        <f t="shared" si="70"/>
        <v>2</v>
      </c>
      <c r="J355" s="96">
        <f t="shared" si="71"/>
        <v>0.25662626952804629</v>
      </c>
      <c r="O355" s="134" t="str">
        <f t="shared" si="72"/>
        <v>36 C</v>
      </c>
      <c r="P355" s="134" t="str">
        <f t="shared" si="73"/>
        <v>alkane iC31</v>
      </c>
      <c r="Q355" s="134">
        <f t="shared" si="74"/>
        <v>-34.21</v>
      </c>
      <c r="R355" s="135">
        <f t="shared" si="67"/>
        <v>0.37367918280816953</v>
      </c>
      <c r="S355" s="134">
        <f t="shared" si="75"/>
        <v>3</v>
      </c>
    </row>
    <row r="356" spans="1:19">
      <c r="A356" s="162" t="s">
        <v>246</v>
      </c>
      <c r="B356" s="3" t="s">
        <v>400</v>
      </c>
      <c r="C356" s="156">
        <v>-34.403666666666673</v>
      </c>
      <c r="D356" s="186">
        <v>5.2842533373537635E-2</v>
      </c>
      <c r="E356" s="40">
        <v>3</v>
      </c>
      <c r="G356" s="95">
        <f t="shared" si="68"/>
        <v>5.9626413795249224E-2</v>
      </c>
      <c r="H356" s="133">
        <f t="shared" si="69"/>
        <v>1</v>
      </c>
      <c r="I356" s="133">
        <f t="shared" si="70"/>
        <v>2</v>
      </c>
      <c r="J356" s="96">
        <f t="shared" si="71"/>
        <v>0.11925282759049845</v>
      </c>
      <c r="O356" s="134" t="str">
        <f t="shared" si="72"/>
        <v>36 C</v>
      </c>
      <c r="P356" s="134" t="str">
        <f t="shared" si="73"/>
        <v>alkane iC33</v>
      </c>
      <c r="Q356" s="134">
        <f t="shared" si="74"/>
        <v>-34.403666666666673</v>
      </c>
      <c r="R356" s="135">
        <f t="shared" si="67"/>
        <v>0.37367918280816953</v>
      </c>
      <c r="S356" s="134">
        <f t="shared" si="75"/>
        <v>3</v>
      </c>
    </row>
    <row r="357" spans="1:19">
      <c r="A357" s="162" t="s">
        <v>246</v>
      </c>
      <c r="B357" s="52" t="s">
        <v>215</v>
      </c>
      <c r="C357" s="178">
        <v>-36.591666666666669</v>
      </c>
      <c r="D357" s="186">
        <v>5.0023327891430241E-2</v>
      </c>
      <c r="E357" s="40">
        <v>3</v>
      </c>
      <c r="G357" s="95">
        <f t="shared" si="68"/>
        <v>5.6445281061477774E-2</v>
      </c>
      <c r="H357" s="133">
        <f t="shared" si="69"/>
        <v>1</v>
      </c>
      <c r="I357" s="133">
        <f t="shared" si="70"/>
        <v>2</v>
      </c>
      <c r="J357" s="96">
        <f t="shared" si="71"/>
        <v>0.11289056212295555</v>
      </c>
      <c r="O357" s="134" t="str">
        <f t="shared" si="72"/>
        <v>36 C</v>
      </c>
      <c r="P357" s="134" t="str">
        <f t="shared" si="73"/>
        <v>alkane nC31</v>
      </c>
      <c r="Q357" s="134">
        <f t="shared" si="74"/>
        <v>-36.591666666666669</v>
      </c>
      <c r="R357" s="135">
        <f t="shared" si="67"/>
        <v>0.37367918280816953</v>
      </c>
      <c r="S357" s="134">
        <f t="shared" si="75"/>
        <v>3</v>
      </c>
    </row>
    <row r="358" spans="1:19">
      <c r="A358" s="153" t="s">
        <v>246</v>
      </c>
      <c r="B358" s="3" t="s">
        <v>216</v>
      </c>
      <c r="C358" s="156">
        <v>-36.074666666666666</v>
      </c>
      <c r="D358" s="186">
        <v>0.1178572582972013</v>
      </c>
      <c r="E358" s="40">
        <v>3</v>
      </c>
      <c r="G358" s="95">
        <f t="shared" si="68"/>
        <v>0.13298767495355668</v>
      </c>
      <c r="H358" s="133">
        <f t="shared" si="69"/>
        <v>1</v>
      </c>
      <c r="I358" s="133">
        <f t="shared" si="70"/>
        <v>2</v>
      </c>
      <c r="J358" s="96">
        <f t="shared" si="71"/>
        <v>0.26597534990711336</v>
      </c>
      <c r="O358" s="134" t="str">
        <f t="shared" si="72"/>
        <v>36 C</v>
      </c>
      <c r="P358" s="134" t="str">
        <f t="shared" si="73"/>
        <v>alkane nC33</v>
      </c>
      <c r="Q358" s="134">
        <f t="shared" si="74"/>
        <v>-36.074666666666666</v>
      </c>
      <c r="R358" s="135">
        <f t="shared" si="67"/>
        <v>0.37367918280816953</v>
      </c>
      <c r="S358" s="134">
        <f t="shared" si="75"/>
        <v>3</v>
      </c>
    </row>
    <row r="359" spans="1:19">
      <c r="A359" s="153" t="s">
        <v>406</v>
      </c>
      <c r="B359" s="3" t="s">
        <v>399</v>
      </c>
      <c r="C359" s="156">
        <v>-34.463000000000001</v>
      </c>
      <c r="D359" s="186">
        <v>7.4538580614335617E-2</v>
      </c>
      <c r="E359" s="40">
        <v>3</v>
      </c>
      <c r="G359" s="95">
        <f t="shared" si="68"/>
        <v>8.4107781510085744E-2</v>
      </c>
      <c r="H359" s="133">
        <f t="shared" si="69"/>
        <v>1</v>
      </c>
      <c r="I359" s="133">
        <f t="shared" si="70"/>
        <v>2</v>
      </c>
      <c r="J359" s="96">
        <f t="shared" si="71"/>
        <v>0.16821556302017149</v>
      </c>
      <c r="O359" s="134" t="str">
        <f t="shared" si="72"/>
        <v>36 D</v>
      </c>
      <c r="P359" s="134" t="str">
        <f t="shared" si="73"/>
        <v>alkane iC31</v>
      </c>
      <c r="Q359" s="134">
        <f t="shared" si="74"/>
        <v>-34.463000000000001</v>
      </c>
      <c r="R359" s="135">
        <f t="shared" si="67"/>
        <v>0.37367918280816953</v>
      </c>
      <c r="S359" s="134">
        <f t="shared" si="75"/>
        <v>3</v>
      </c>
    </row>
    <row r="360" spans="1:19">
      <c r="A360" s="153" t="s">
        <v>406</v>
      </c>
      <c r="B360" s="3" t="s">
        <v>400</v>
      </c>
      <c r="C360" s="156">
        <v>-34.163666666666664</v>
      </c>
      <c r="D360" s="186">
        <v>0.5231293657723064</v>
      </c>
      <c r="E360" s="40">
        <v>3</v>
      </c>
      <c r="G360" s="95">
        <f t="shared" si="68"/>
        <v>0.59028827803335882</v>
      </c>
      <c r="H360" s="133">
        <f t="shared" si="69"/>
        <v>1</v>
      </c>
      <c r="I360" s="133">
        <f t="shared" si="70"/>
        <v>2</v>
      </c>
      <c r="J360" s="96">
        <f t="shared" si="71"/>
        <v>1.1805765560667176</v>
      </c>
      <c r="O360" s="134" t="str">
        <f t="shared" si="72"/>
        <v>36 D</v>
      </c>
      <c r="P360" s="134" t="str">
        <f t="shared" si="73"/>
        <v>alkane iC33</v>
      </c>
      <c r="Q360" s="134">
        <f t="shared" si="74"/>
        <v>-34.163666666666664</v>
      </c>
      <c r="R360" s="135">
        <f t="shared" si="67"/>
        <v>0.37367918280816953</v>
      </c>
      <c r="S360" s="134">
        <f t="shared" si="75"/>
        <v>3</v>
      </c>
    </row>
    <row r="361" spans="1:19">
      <c r="A361" s="153" t="s">
        <v>406</v>
      </c>
      <c r="B361" s="3" t="s">
        <v>215</v>
      </c>
      <c r="C361" s="156">
        <v>-36.862000000000002</v>
      </c>
      <c r="D361" s="186">
        <v>1.6703293088490698E-2</v>
      </c>
      <c r="E361" s="40">
        <v>3</v>
      </c>
      <c r="G361" s="95">
        <f t="shared" si="68"/>
        <v>1.8847647942943364E-2</v>
      </c>
      <c r="H361" s="133">
        <f t="shared" si="69"/>
        <v>1</v>
      </c>
      <c r="I361" s="133">
        <f t="shared" si="70"/>
        <v>2</v>
      </c>
      <c r="J361" s="96">
        <f t="shared" si="71"/>
        <v>3.7695295885886729E-2</v>
      </c>
      <c r="O361" s="134" t="str">
        <f t="shared" si="72"/>
        <v>36 D</v>
      </c>
      <c r="P361" s="134" t="str">
        <f t="shared" si="73"/>
        <v>alkane nC31</v>
      </c>
      <c r="Q361" s="134">
        <f t="shared" si="74"/>
        <v>-36.862000000000002</v>
      </c>
      <c r="R361" s="135">
        <f t="shared" si="67"/>
        <v>0.37367918280816953</v>
      </c>
      <c r="S361" s="134">
        <f t="shared" si="75"/>
        <v>3</v>
      </c>
    </row>
    <row r="362" spans="1:19">
      <c r="A362" s="153" t="s">
        <v>406</v>
      </c>
      <c r="B362" s="3" t="s">
        <v>216</v>
      </c>
      <c r="C362" s="156">
        <v>-35.908333333333331</v>
      </c>
      <c r="D362" s="186">
        <v>0.13496789741762022</v>
      </c>
      <c r="E362" s="40">
        <v>3</v>
      </c>
      <c r="G362" s="95">
        <f t="shared" si="68"/>
        <v>0.15229496367272688</v>
      </c>
      <c r="H362" s="133">
        <f t="shared" si="69"/>
        <v>1</v>
      </c>
      <c r="I362" s="133">
        <f t="shared" si="70"/>
        <v>2</v>
      </c>
      <c r="J362" s="96">
        <f t="shared" si="71"/>
        <v>0.30458992734545376</v>
      </c>
      <c r="O362" s="134" t="str">
        <f t="shared" si="72"/>
        <v>36 D</v>
      </c>
      <c r="P362" s="134" t="str">
        <f t="shared" si="73"/>
        <v>alkane nC33</v>
      </c>
      <c r="Q362" s="134">
        <f t="shared" si="74"/>
        <v>-35.908333333333331</v>
      </c>
      <c r="R362" s="135">
        <f t="shared" si="67"/>
        <v>0.37367918280816953</v>
      </c>
      <c r="S362" s="134">
        <f t="shared" si="75"/>
        <v>3</v>
      </c>
    </row>
    <row r="363" spans="1:19">
      <c r="A363" s="153" t="s">
        <v>312</v>
      </c>
      <c r="B363" s="3" t="s">
        <v>399</v>
      </c>
      <c r="C363" s="156">
        <v>-34.101666666666667</v>
      </c>
      <c r="D363" s="186">
        <v>0.48303347019987164</v>
      </c>
      <c r="E363" s="40">
        <v>3</v>
      </c>
      <c r="G363" s="95">
        <f t="shared" si="68"/>
        <v>0.54504490478338619</v>
      </c>
      <c r="H363" s="133">
        <f t="shared" si="69"/>
        <v>1</v>
      </c>
      <c r="I363" s="133">
        <f t="shared" si="70"/>
        <v>2</v>
      </c>
      <c r="J363" s="96">
        <f t="shared" si="71"/>
        <v>1.0900898095667724</v>
      </c>
      <c r="O363" s="134" t="str">
        <f t="shared" si="72"/>
        <v>37 B</v>
      </c>
      <c r="P363" s="134" t="str">
        <f t="shared" si="73"/>
        <v>alkane iC31</v>
      </c>
      <c r="Q363" s="134">
        <f t="shared" si="74"/>
        <v>-34.101666666666667</v>
      </c>
      <c r="R363" s="135">
        <f t="shared" si="67"/>
        <v>0.37367918280816953</v>
      </c>
      <c r="S363" s="134">
        <f t="shared" si="75"/>
        <v>3</v>
      </c>
    </row>
    <row r="364" spans="1:19">
      <c r="A364" s="153" t="s">
        <v>312</v>
      </c>
      <c r="B364" s="3" t="s">
        <v>400</v>
      </c>
      <c r="C364" s="156">
        <v>-34.125333333333337</v>
      </c>
      <c r="D364" s="186">
        <v>0.43431939092484811</v>
      </c>
      <c r="E364" s="40">
        <v>3</v>
      </c>
      <c r="G364" s="95">
        <f t="shared" si="68"/>
        <v>0.49007695258521039</v>
      </c>
      <c r="H364" s="133">
        <f t="shared" si="69"/>
        <v>1</v>
      </c>
      <c r="I364" s="133">
        <f t="shared" si="70"/>
        <v>2</v>
      </c>
      <c r="J364" s="96">
        <f t="shared" si="71"/>
        <v>0.98015390517042078</v>
      </c>
      <c r="O364" s="134" t="str">
        <f t="shared" si="72"/>
        <v>37 B</v>
      </c>
      <c r="P364" s="134" t="str">
        <f t="shared" si="73"/>
        <v>alkane iC33</v>
      </c>
      <c r="Q364" s="134">
        <f t="shared" si="74"/>
        <v>-34.125333333333337</v>
      </c>
      <c r="R364" s="135">
        <f t="shared" si="67"/>
        <v>0.37367918280816953</v>
      </c>
      <c r="S364" s="134">
        <f t="shared" si="75"/>
        <v>3</v>
      </c>
    </row>
    <row r="365" spans="1:19">
      <c r="A365" s="152" t="s">
        <v>312</v>
      </c>
      <c r="B365" s="3" t="s">
        <v>215</v>
      </c>
      <c r="C365" s="156">
        <v>-35.585000000000001</v>
      </c>
      <c r="D365" s="186">
        <v>0.67066832339092897</v>
      </c>
      <c r="E365" s="40">
        <v>3</v>
      </c>
      <c r="G365" s="95">
        <f t="shared" si="68"/>
        <v>0.75676816414520032</v>
      </c>
      <c r="H365" s="133">
        <f t="shared" si="69"/>
        <v>1</v>
      </c>
      <c r="I365" s="133">
        <f t="shared" si="70"/>
        <v>2</v>
      </c>
      <c r="J365" s="96">
        <f t="shared" si="71"/>
        <v>1.5135363282904006</v>
      </c>
      <c r="O365" s="134" t="str">
        <f t="shared" si="72"/>
        <v>37 B</v>
      </c>
      <c r="P365" s="134" t="str">
        <f t="shared" si="73"/>
        <v>alkane nC31</v>
      </c>
      <c r="Q365" s="134">
        <f t="shared" si="74"/>
        <v>-35.585000000000001</v>
      </c>
      <c r="R365" s="135">
        <f t="shared" si="67"/>
        <v>0.37367918280816953</v>
      </c>
      <c r="S365" s="134">
        <f t="shared" si="75"/>
        <v>3</v>
      </c>
    </row>
    <row r="366" spans="1:19">
      <c r="A366" s="153" t="s">
        <v>312</v>
      </c>
      <c r="B366" s="3" t="s">
        <v>216</v>
      </c>
      <c r="C366" s="156">
        <v>-35.254666666666672</v>
      </c>
      <c r="D366" s="186">
        <v>0.51748075648600644</v>
      </c>
      <c r="E366" s="40">
        <v>3</v>
      </c>
      <c r="G366" s="95">
        <f t="shared" si="68"/>
        <v>0.58391450499163566</v>
      </c>
      <c r="H366" s="133">
        <f t="shared" si="69"/>
        <v>1</v>
      </c>
      <c r="I366" s="133">
        <f t="shared" si="70"/>
        <v>2</v>
      </c>
      <c r="J366" s="96">
        <f t="shared" si="71"/>
        <v>1.1678290099832713</v>
      </c>
      <c r="O366" s="134" t="str">
        <f t="shared" si="72"/>
        <v>37 B</v>
      </c>
      <c r="P366" s="134" t="str">
        <f t="shared" si="73"/>
        <v>alkane nC33</v>
      </c>
      <c r="Q366" s="134">
        <f t="shared" si="74"/>
        <v>-35.254666666666672</v>
      </c>
      <c r="R366" s="135">
        <f t="shared" si="67"/>
        <v>0.37367918280816953</v>
      </c>
      <c r="S366" s="134">
        <f t="shared" si="75"/>
        <v>3</v>
      </c>
    </row>
    <row r="367" spans="1:19">
      <c r="A367" s="153" t="s">
        <v>407</v>
      </c>
      <c r="B367" s="3" t="s">
        <v>399</v>
      </c>
      <c r="C367" s="156">
        <v>-34.264333333333333</v>
      </c>
      <c r="D367" s="186">
        <v>0.11456148276507795</v>
      </c>
      <c r="E367" s="40">
        <v>3</v>
      </c>
      <c r="G367" s="95">
        <f t="shared" si="68"/>
        <v>0.12926879050368556</v>
      </c>
      <c r="H367" s="133">
        <f t="shared" si="69"/>
        <v>1</v>
      </c>
      <c r="I367" s="133">
        <f t="shared" si="70"/>
        <v>2</v>
      </c>
      <c r="J367" s="96">
        <f t="shared" si="71"/>
        <v>0.25853758100737112</v>
      </c>
      <c r="O367" s="134" t="str">
        <f t="shared" si="72"/>
        <v>37 D</v>
      </c>
      <c r="P367" s="134" t="str">
        <f t="shared" si="73"/>
        <v>alkane iC31</v>
      </c>
      <c r="Q367" s="134">
        <f t="shared" si="74"/>
        <v>-34.264333333333333</v>
      </c>
      <c r="R367" s="135">
        <f t="shared" si="67"/>
        <v>0.37367918280816953</v>
      </c>
      <c r="S367" s="134">
        <f t="shared" si="75"/>
        <v>3</v>
      </c>
    </row>
    <row r="368" spans="1:19">
      <c r="A368" s="153" t="s">
        <v>407</v>
      </c>
      <c r="B368" s="3" t="s">
        <v>400</v>
      </c>
      <c r="C368" s="156">
        <v>-33.937999999999995</v>
      </c>
      <c r="D368" s="186">
        <v>9.141115905621261E-2</v>
      </c>
      <c r="E368" s="40">
        <v>3</v>
      </c>
      <c r="G368" s="95">
        <f t="shared" si="68"/>
        <v>0.1031464475190846</v>
      </c>
      <c r="H368" s="133">
        <f t="shared" si="69"/>
        <v>1</v>
      </c>
      <c r="I368" s="133">
        <f t="shared" si="70"/>
        <v>2</v>
      </c>
      <c r="J368" s="96">
        <f t="shared" si="71"/>
        <v>0.20629289503816919</v>
      </c>
      <c r="O368" s="134" t="str">
        <f t="shared" si="72"/>
        <v>37 D</v>
      </c>
      <c r="P368" s="134" t="str">
        <f t="shared" si="73"/>
        <v>alkane iC33</v>
      </c>
      <c r="Q368" s="134">
        <f t="shared" si="74"/>
        <v>-33.937999999999995</v>
      </c>
      <c r="R368" s="135">
        <f t="shared" si="67"/>
        <v>0.37367918280816953</v>
      </c>
      <c r="S368" s="134">
        <f t="shared" si="75"/>
        <v>3</v>
      </c>
    </row>
    <row r="369" spans="1:19">
      <c r="A369" s="153" t="s">
        <v>407</v>
      </c>
      <c r="B369" s="3" t="s">
        <v>215</v>
      </c>
      <c r="C369" s="156">
        <v>-36.141333333333336</v>
      </c>
      <c r="D369" s="186">
        <v>0.10006164766449258</v>
      </c>
      <c r="E369" s="40">
        <v>3</v>
      </c>
      <c r="G369" s="95">
        <f t="shared" si="68"/>
        <v>0.11290747864986476</v>
      </c>
      <c r="H369" s="133">
        <f t="shared" si="69"/>
        <v>1</v>
      </c>
      <c r="I369" s="133">
        <f t="shared" si="70"/>
        <v>2</v>
      </c>
      <c r="J369" s="96">
        <f t="shared" si="71"/>
        <v>0.22581495729972953</v>
      </c>
      <c r="O369" s="134" t="str">
        <f t="shared" si="72"/>
        <v>37 D</v>
      </c>
      <c r="P369" s="134" t="str">
        <f t="shared" si="73"/>
        <v>alkane nC31</v>
      </c>
      <c r="Q369" s="134">
        <f t="shared" si="74"/>
        <v>-36.141333333333336</v>
      </c>
      <c r="R369" s="135">
        <f t="shared" si="67"/>
        <v>0.37367918280816953</v>
      </c>
      <c r="S369" s="134">
        <f t="shared" si="75"/>
        <v>3</v>
      </c>
    </row>
    <row r="370" spans="1:19">
      <c r="A370" s="153" t="s">
        <v>407</v>
      </c>
      <c r="B370" s="3" t="s">
        <v>216</v>
      </c>
      <c r="C370" s="156">
        <v>-35.595333333333336</v>
      </c>
      <c r="D370" s="186">
        <v>0.16487065637442327</v>
      </c>
      <c r="E370" s="40">
        <v>3</v>
      </c>
      <c r="G370" s="95">
        <f t="shared" si="68"/>
        <v>0.18603661391826218</v>
      </c>
      <c r="H370" s="133">
        <f t="shared" si="69"/>
        <v>1</v>
      </c>
      <c r="I370" s="133">
        <f t="shared" si="70"/>
        <v>2</v>
      </c>
      <c r="J370" s="96">
        <f t="shared" si="71"/>
        <v>0.37207322783652436</v>
      </c>
      <c r="O370" s="134" t="str">
        <f t="shared" si="72"/>
        <v>37 D</v>
      </c>
      <c r="P370" s="134" t="str">
        <f t="shared" si="73"/>
        <v>alkane nC33</v>
      </c>
      <c r="Q370" s="134">
        <f t="shared" si="74"/>
        <v>-35.595333333333336</v>
      </c>
      <c r="R370" s="135">
        <f t="shared" si="67"/>
        <v>0.37367918280816953</v>
      </c>
      <c r="S370" s="134">
        <f t="shared" si="75"/>
        <v>3</v>
      </c>
    </row>
    <row r="371" spans="1:19">
      <c r="A371" s="153" t="s">
        <v>398</v>
      </c>
      <c r="B371" s="3" t="s">
        <v>399</v>
      </c>
      <c r="C371" s="156">
        <v>-32.128</v>
      </c>
      <c r="D371" s="186">
        <v>0.14001071387575903</v>
      </c>
      <c r="E371" s="40">
        <v>3</v>
      </c>
      <c r="G371" s="95">
        <f t="shared" si="68"/>
        <v>0.15798517270757709</v>
      </c>
      <c r="H371" s="133">
        <f t="shared" si="69"/>
        <v>1</v>
      </c>
      <c r="I371" s="133">
        <f t="shared" si="70"/>
        <v>2</v>
      </c>
      <c r="J371" s="96">
        <f t="shared" si="71"/>
        <v>0.31597034541515417</v>
      </c>
      <c r="O371" s="134" t="str">
        <f t="shared" si="72"/>
        <v>38 C</v>
      </c>
      <c r="P371" s="134" t="str">
        <f t="shared" si="73"/>
        <v>alkane iC31</v>
      </c>
      <c r="Q371" s="134">
        <f t="shared" si="74"/>
        <v>-32.128</v>
      </c>
      <c r="R371" s="135">
        <f t="shared" si="67"/>
        <v>0.37367918280816953</v>
      </c>
      <c r="S371" s="134">
        <f t="shared" si="75"/>
        <v>3</v>
      </c>
    </row>
    <row r="372" spans="1:19">
      <c r="A372" s="153" t="s">
        <v>398</v>
      </c>
      <c r="B372" s="3" t="s">
        <v>400</v>
      </c>
      <c r="C372" s="156">
        <v>-31.908333333333331</v>
      </c>
      <c r="D372" s="186">
        <v>0.11187641991650109</v>
      </c>
      <c r="E372" s="40">
        <v>3</v>
      </c>
      <c r="G372" s="95">
        <f t="shared" si="68"/>
        <v>0.12623902152300931</v>
      </c>
      <c r="H372" s="133">
        <f t="shared" si="69"/>
        <v>1</v>
      </c>
      <c r="I372" s="133">
        <f t="shared" si="70"/>
        <v>2</v>
      </c>
      <c r="J372" s="96">
        <f t="shared" si="71"/>
        <v>0.25247804304601862</v>
      </c>
      <c r="O372" s="134" t="str">
        <f t="shared" si="72"/>
        <v>38 C</v>
      </c>
      <c r="P372" s="134" t="str">
        <f t="shared" si="73"/>
        <v>alkane iC33</v>
      </c>
      <c r="Q372" s="134">
        <f t="shared" si="74"/>
        <v>-31.908333333333331</v>
      </c>
      <c r="R372" s="135">
        <f t="shared" si="67"/>
        <v>0.37367918280816953</v>
      </c>
      <c r="S372" s="134">
        <f t="shared" si="75"/>
        <v>3</v>
      </c>
    </row>
    <row r="373" spans="1:19">
      <c r="A373" s="153" t="s">
        <v>398</v>
      </c>
      <c r="B373" s="3" t="s">
        <v>215</v>
      </c>
      <c r="C373" s="156">
        <v>-33.975000000000001</v>
      </c>
      <c r="D373" s="186">
        <v>2.338803112705181E-2</v>
      </c>
      <c r="E373" s="40">
        <v>3</v>
      </c>
      <c r="G373" s="95">
        <f t="shared" si="68"/>
        <v>2.6390567083146643E-2</v>
      </c>
      <c r="H373" s="133">
        <f t="shared" si="69"/>
        <v>1</v>
      </c>
      <c r="I373" s="133">
        <f t="shared" si="70"/>
        <v>2</v>
      </c>
      <c r="J373" s="96">
        <f t="shared" si="71"/>
        <v>5.2781134166293285E-2</v>
      </c>
      <c r="O373" s="134" t="str">
        <f t="shared" si="72"/>
        <v>38 C</v>
      </c>
      <c r="P373" s="134" t="str">
        <f t="shared" si="73"/>
        <v>alkane nC31</v>
      </c>
      <c r="Q373" s="134">
        <f t="shared" si="74"/>
        <v>-33.975000000000001</v>
      </c>
      <c r="R373" s="135">
        <f t="shared" si="67"/>
        <v>0.37367918280816953</v>
      </c>
      <c r="S373" s="134">
        <f t="shared" si="75"/>
        <v>3</v>
      </c>
    </row>
    <row r="374" spans="1:19">
      <c r="A374" s="153" t="s">
        <v>398</v>
      </c>
      <c r="B374" s="3" t="s">
        <v>216</v>
      </c>
      <c r="C374" s="156">
        <v>-33.550666666666672</v>
      </c>
      <c r="D374" s="186">
        <v>6.2388567328744572E-2</v>
      </c>
      <c r="E374" s="40">
        <v>3</v>
      </c>
      <c r="G374" s="95">
        <f t="shared" si="68"/>
        <v>7.039795963869111E-2</v>
      </c>
      <c r="H374" s="133">
        <f t="shared" si="69"/>
        <v>1</v>
      </c>
      <c r="I374" s="133">
        <f t="shared" si="70"/>
        <v>2</v>
      </c>
      <c r="J374" s="96">
        <f t="shared" si="71"/>
        <v>0.14079591927738222</v>
      </c>
      <c r="O374" s="134" t="str">
        <f t="shared" si="72"/>
        <v>38 C</v>
      </c>
      <c r="P374" s="134" t="str">
        <f t="shared" si="73"/>
        <v>alkane nC33</v>
      </c>
      <c r="Q374" s="134">
        <f t="shared" si="74"/>
        <v>-33.550666666666672</v>
      </c>
      <c r="R374" s="135">
        <f t="shared" si="67"/>
        <v>0.37367918280816953</v>
      </c>
      <c r="S374" s="134">
        <f t="shared" si="75"/>
        <v>3</v>
      </c>
    </row>
    <row r="375" spans="1:19">
      <c r="A375" s="24" t="s">
        <v>369</v>
      </c>
      <c r="B375" s="3" t="s">
        <v>399</v>
      </c>
      <c r="C375" s="176">
        <v>-33.963750000000005</v>
      </c>
      <c r="D375" s="185">
        <v>0.21458389967562888</v>
      </c>
      <c r="E375" s="56">
        <v>4</v>
      </c>
      <c r="G375" s="95">
        <f t="shared" si="68"/>
        <v>0.23290976851993575</v>
      </c>
      <c r="H375" s="133">
        <f t="shared" si="69"/>
        <v>1</v>
      </c>
      <c r="I375" s="133">
        <f t="shared" si="70"/>
        <v>3</v>
      </c>
      <c r="J375" s="96">
        <f t="shared" si="71"/>
        <v>0.69872930555980728</v>
      </c>
      <c r="O375" s="134" t="str">
        <f t="shared" si="72"/>
        <v>38D</v>
      </c>
      <c r="P375" s="134" t="str">
        <f t="shared" si="73"/>
        <v>alkane iC31</v>
      </c>
      <c r="Q375" s="134">
        <f t="shared" si="74"/>
        <v>-33.963750000000005</v>
      </c>
      <c r="R375" s="135">
        <f t="shared" si="67"/>
        <v>0.37367918280816953</v>
      </c>
      <c r="S375" s="134">
        <f t="shared" si="75"/>
        <v>4</v>
      </c>
    </row>
    <row r="376" spans="1:19">
      <c r="A376" s="24" t="s">
        <v>369</v>
      </c>
      <c r="B376" s="3" t="s">
        <v>400</v>
      </c>
      <c r="C376" s="176">
        <v>-34.622999999999998</v>
      </c>
      <c r="D376" s="185">
        <v>0.48934343767951016</v>
      </c>
      <c r="E376" s="56">
        <v>3</v>
      </c>
      <c r="G376" s="95">
        <f t="shared" si="68"/>
        <v>0.55216494063246047</v>
      </c>
      <c r="H376" s="133">
        <f t="shared" si="69"/>
        <v>1</v>
      </c>
      <c r="I376" s="133">
        <f t="shared" si="70"/>
        <v>2</v>
      </c>
      <c r="J376" s="96">
        <f t="shared" si="71"/>
        <v>1.1043298812649209</v>
      </c>
      <c r="O376" s="134" t="str">
        <f t="shared" si="72"/>
        <v>38D</v>
      </c>
      <c r="P376" s="134" t="str">
        <f t="shared" si="73"/>
        <v>alkane iC33</v>
      </c>
      <c r="Q376" s="134">
        <f t="shared" si="74"/>
        <v>-34.622999999999998</v>
      </c>
      <c r="R376" s="135">
        <f t="shared" si="67"/>
        <v>0.37367918280816953</v>
      </c>
      <c r="S376" s="134">
        <f t="shared" si="75"/>
        <v>3</v>
      </c>
    </row>
    <row r="377" spans="1:19">
      <c r="A377" s="24" t="s">
        <v>369</v>
      </c>
      <c r="B377" s="3" t="s">
        <v>215</v>
      </c>
      <c r="C377" s="176">
        <v>-36.843000000000004</v>
      </c>
      <c r="D377" s="185">
        <v>0.21717581203562691</v>
      </c>
      <c r="E377" s="56">
        <v>4</v>
      </c>
      <c r="G377" s="95">
        <f t="shared" si="68"/>
        <v>0.23572303507303524</v>
      </c>
      <c r="H377" s="133">
        <f t="shared" si="69"/>
        <v>1</v>
      </c>
      <c r="I377" s="133">
        <f t="shared" si="70"/>
        <v>3</v>
      </c>
      <c r="J377" s="96">
        <f t="shared" si="71"/>
        <v>0.7071691052191057</v>
      </c>
      <c r="O377" s="134" t="str">
        <f t="shared" si="72"/>
        <v>38D</v>
      </c>
      <c r="P377" s="134" t="str">
        <f t="shared" si="73"/>
        <v>alkane nC31</v>
      </c>
      <c r="Q377" s="134">
        <f t="shared" si="74"/>
        <v>-36.843000000000004</v>
      </c>
      <c r="R377" s="135">
        <f t="shared" si="67"/>
        <v>0.37367918280816953</v>
      </c>
      <c r="S377" s="134">
        <f t="shared" si="75"/>
        <v>4</v>
      </c>
    </row>
    <row r="378" spans="1:19">
      <c r="A378" s="24" t="s">
        <v>369</v>
      </c>
      <c r="B378" s="3" t="s">
        <v>216</v>
      </c>
      <c r="C378" s="176">
        <v>-35.734000000000002</v>
      </c>
      <c r="D378" s="185">
        <v>0.40626756372289075</v>
      </c>
      <c r="E378" s="56">
        <v>4</v>
      </c>
      <c r="G378" s="95">
        <f t="shared" si="68"/>
        <v>0.44096357819432203</v>
      </c>
      <c r="H378" s="133">
        <f t="shared" si="69"/>
        <v>1</v>
      </c>
      <c r="I378" s="133">
        <f t="shared" si="70"/>
        <v>3</v>
      </c>
      <c r="J378" s="96">
        <f t="shared" si="71"/>
        <v>1.3228907345829661</v>
      </c>
      <c r="O378" s="134" t="str">
        <f t="shared" si="72"/>
        <v>38D</v>
      </c>
      <c r="P378" s="134" t="str">
        <f t="shared" si="73"/>
        <v>alkane nC33</v>
      </c>
      <c r="Q378" s="134">
        <f t="shared" si="74"/>
        <v>-35.734000000000002</v>
      </c>
      <c r="R378" s="135">
        <f t="shared" si="67"/>
        <v>0.37367918280816953</v>
      </c>
      <c r="S378" s="134">
        <f t="shared" si="75"/>
        <v>4</v>
      </c>
    </row>
    <row r="379" spans="1:19">
      <c r="A379" s="153" t="s">
        <v>313</v>
      </c>
      <c r="B379" s="3" t="s">
        <v>399</v>
      </c>
      <c r="C379" s="156">
        <v>-33.455999999999996</v>
      </c>
      <c r="D379" s="186">
        <v>0.29768607626155352</v>
      </c>
      <c r="E379" s="40">
        <v>3</v>
      </c>
      <c r="G379" s="95">
        <f t="shared" si="68"/>
        <v>0.33590276678794301</v>
      </c>
      <c r="H379" s="133">
        <f t="shared" si="69"/>
        <v>1</v>
      </c>
      <c r="I379" s="133">
        <f t="shared" si="70"/>
        <v>2</v>
      </c>
      <c r="J379" s="96">
        <f t="shared" si="71"/>
        <v>0.67180553357588602</v>
      </c>
      <c r="O379" s="134" t="str">
        <f t="shared" si="72"/>
        <v>39 B</v>
      </c>
      <c r="P379" s="134" t="str">
        <f t="shared" si="73"/>
        <v>alkane iC31</v>
      </c>
      <c r="Q379" s="134">
        <f t="shared" si="74"/>
        <v>-33.455999999999996</v>
      </c>
      <c r="R379" s="135">
        <f t="shared" si="67"/>
        <v>0.37367918280816953</v>
      </c>
      <c r="S379" s="134">
        <f t="shared" si="75"/>
        <v>3</v>
      </c>
    </row>
    <row r="380" spans="1:19">
      <c r="A380" s="153" t="s">
        <v>313</v>
      </c>
      <c r="B380" s="3" t="s">
        <v>400</v>
      </c>
      <c r="C380" s="156">
        <v>-34.111666666666672</v>
      </c>
      <c r="D380" s="186">
        <v>0.51773480985281606</v>
      </c>
      <c r="E380" s="40">
        <v>3</v>
      </c>
      <c r="G380" s="95">
        <f t="shared" si="68"/>
        <v>0.5842011735180741</v>
      </c>
      <c r="H380" s="133">
        <f t="shared" si="69"/>
        <v>1</v>
      </c>
      <c r="I380" s="133">
        <f t="shared" si="70"/>
        <v>2</v>
      </c>
      <c r="J380" s="96">
        <f t="shared" si="71"/>
        <v>1.1684023470361482</v>
      </c>
      <c r="O380" s="134" t="str">
        <f t="shared" si="72"/>
        <v>39 B</v>
      </c>
      <c r="P380" s="134" t="str">
        <f t="shared" si="73"/>
        <v>alkane iC33</v>
      </c>
      <c r="Q380" s="134">
        <f t="shared" si="74"/>
        <v>-34.111666666666672</v>
      </c>
      <c r="R380" s="135">
        <f t="shared" si="67"/>
        <v>0.37367918280816953</v>
      </c>
      <c r="S380" s="134">
        <f t="shared" si="75"/>
        <v>3</v>
      </c>
    </row>
    <row r="381" spans="1:19">
      <c r="A381" s="152" t="s">
        <v>313</v>
      </c>
      <c r="B381" s="3" t="s">
        <v>215</v>
      </c>
      <c r="C381" s="156">
        <v>-35.524000000000001</v>
      </c>
      <c r="D381" s="186">
        <v>7.7207512587829291E-2</v>
      </c>
      <c r="E381" s="40">
        <v>3</v>
      </c>
      <c r="G381" s="95">
        <f t="shared" si="68"/>
        <v>8.7119348747371109E-2</v>
      </c>
      <c r="H381" s="133">
        <f t="shared" si="69"/>
        <v>1</v>
      </c>
      <c r="I381" s="133">
        <f t="shared" si="70"/>
        <v>2</v>
      </c>
      <c r="J381" s="96">
        <f t="shared" si="71"/>
        <v>0.17423869749474222</v>
      </c>
      <c r="O381" s="134" t="str">
        <f t="shared" si="72"/>
        <v>39 B</v>
      </c>
      <c r="P381" s="134" t="str">
        <f t="shared" si="73"/>
        <v>alkane nC31</v>
      </c>
      <c r="Q381" s="134">
        <f t="shared" si="74"/>
        <v>-35.524000000000001</v>
      </c>
      <c r="R381" s="135">
        <f t="shared" si="67"/>
        <v>0.37367918280816953</v>
      </c>
      <c r="S381" s="134">
        <f t="shared" si="75"/>
        <v>3</v>
      </c>
    </row>
    <row r="382" spans="1:19">
      <c r="A382" s="153" t="s">
        <v>313</v>
      </c>
      <c r="B382" s="3" t="s">
        <v>216</v>
      </c>
      <c r="C382" s="156">
        <v>-34.538666666666671</v>
      </c>
      <c r="D382" s="186">
        <v>7.9387236589600896E-2</v>
      </c>
      <c r="E382" s="40">
        <v>3</v>
      </c>
      <c r="G382" s="95">
        <f t="shared" si="68"/>
        <v>8.9578903900988258E-2</v>
      </c>
      <c r="H382" s="133">
        <f t="shared" si="69"/>
        <v>1</v>
      </c>
      <c r="I382" s="133">
        <f t="shared" si="70"/>
        <v>2</v>
      </c>
      <c r="J382" s="96">
        <f t="shared" si="71"/>
        <v>0.17915780780197652</v>
      </c>
      <c r="O382" s="134" t="str">
        <f t="shared" si="72"/>
        <v>39 B</v>
      </c>
      <c r="P382" s="134" t="str">
        <f t="shared" si="73"/>
        <v>alkane nC33</v>
      </c>
      <c r="Q382" s="134">
        <f t="shared" si="74"/>
        <v>-34.538666666666671</v>
      </c>
      <c r="R382" s="135">
        <f t="shared" si="67"/>
        <v>0.37367918280816953</v>
      </c>
      <c r="S382" s="134">
        <f t="shared" si="75"/>
        <v>3</v>
      </c>
    </row>
    <row r="383" spans="1:19">
      <c r="A383" s="153" t="s">
        <v>247</v>
      </c>
      <c r="B383" s="3" t="s">
        <v>399</v>
      </c>
      <c r="C383" s="156">
        <v>-34.080666666666666</v>
      </c>
      <c r="D383" s="186">
        <v>0.30776831112597103</v>
      </c>
      <c r="E383" s="40">
        <v>3</v>
      </c>
      <c r="G383" s="95">
        <f t="shared" si="68"/>
        <v>0.34727935056671577</v>
      </c>
      <c r="H383" s="133">
        <f t="shared" si="69"/>
        <v>1</v>
      </c>
      <c r="I383" s="133">
        <f t="shared" si="70"/>
        <v>2</v>
      </c>
      <c r="J383" s="96">
        <f t="shared" si="71"/>
        <v>0.69455870113343154</v>
      </c>
      <c r="O383" s="134" t="str">
        <f t="shared" si="72"/>
        <v>39 C</v>
      </c>
      <c r="P383" s="134" t="str">
        <f t="shared" si="73"/>
        <v>alkane iC31</v>
      </c>
      <c r="Q383" s="134">
        <f t="shared" si="74"/>
        <v>-34.080666666666666</v>
      </c>
      <c r="R383" s="135">
        <f t="shared" si="67"/>
        <v>0.37367918280816953</v>
      </c>
      <c r="S383" s="134">
        <f t="shared" si="75"/>
        <v>3</v>
      </c>
    </row>
    <row r="384" spans="1:19">
      <c r="A384" s="153" t="s">
        <v>247</v>
      </c>
      <c r="B384" s="3" t="s">
        <v>400</v>
      </c>
      <c r="C384" s="156">
        <v>-33.676666666666669</v>
      </c>
      <c r="D384" s="186">
        <v>0.50679417255265746</v>
      </c>
      <c r="E384" s="40">
        <v>3</v>
      </c>
      <c r="G384" s="95">
        <f t="shared" si="68"/>
        <v>0.57185598631382706</v>
      </c>
      <c r="H384" s="133">
        <f t="shared" si="69"/>
        <v>1</v>
      </c>
      <c r="I384" s="133">
        <f t="shared" si="70"/>
        <v>2</v>
      </c>
      <c r="J384" s="96">
        <f t="shared" si="71"/>
        <v>1.1437119726276541</v>
      </c>
      <c r="O384" s="134" t="str">
        <f t="shared" si="72"/>
        <v>39 C</v>
      </c>
      <c r="P384" s="134" t="str">
        <f t="shared" si="73"/>
        <v>alkane iC33</v>
      </c>
      <c r="Q384" s="134">
        <f t="shared" si="74"/>
        <v>-33.676666666666669</v>
      </c>
      <c r="R384" s="135">
        <f t="shared" si="67"/>
        <v>0.37367918280816953</v>
      </c>
      <c r="S384" s="134">
        <f t="shared" si="75"/>
        <v>3</v>
      </c>
    </row>
    <row r="385" spans="1:19">
      <c r="A385" s="153" t="s">
        <v>247</v>
      </c>
      <c r="B385" s="3" t="s">
        <v>215</v>
      </c>
      <c r="C385" s="156">
        <v>-36.207666666666668</v>
      </c>
      <c r="D385" s="186">
        <v>8.4215992147176899E-2</v>
      </c>
      <c r="E385" s="40">
        <v>3</v>
      </c>
      <c r="G385" s="95">
        <f t="shared" si="68"/>
        <v>9.5027571075153694E-2</v>
      </c>
      <c r="H385" s="133">
        <f t="shared" si="69"/>
        <v>1</v>
      </c>
      <c r="I385" s="133">
        <f t="shared" si="70"/>
        <v>2</v>
      </c>
      <c r="J385" s="96">
        <f t="shared" si="71"/>
        <v>0.19005514215030739</v>
      </c>
      <c r="O385" s="134" t="str">
        <f t="shared" si="72"/>
        <v>39 C</v>
      </c>
      <c r="P385" s="134" t="str">
        <f t="shared" si="73"/>
        <v>alkane nC31</v>
      </c>
      <c r="Q385" s="134">
        <f t="shared" si="74"/>
        <v>-36.207666666666668</v>
      </c>
      <c r="R385" s="135">
        <f t="shared" si="67"/>
        <v>0.37367918280816953</v>
      </c>
      <c r="S385" s="134">
        <f t="shared" si="75"/>
        <v>3</v>
      </c>
    </row>
    <row r="386" spans="1:19">
      <c r="A386" s="153" t="s">
        <v>247</v>
      </c>
      <c r="B386" s="3" t="s">
        <v>216</v>
      </c>
      <c r="C386" s="156">
        <v>-35.644333333333329</v>
      </c>
      <c r="D386" s="186">
        <v>0.18836223966956187</v>
      </c>
      <c r="E386" s="40">
        <v>3</v>
      </c>
      <c r="G386" s="95">
        <f t="shared" si="68"/>
        <v>0.21254402711058554</v>
      </c>
      <c r="H386" s="133">
        <f t="shared" si="69"/>
        <v>1</v>
      </c>
      <c r="I386" s="133">
        <f t="shared" si="70"/>
        <v>2</v>
      </c>
      <c r="J386" s="96">
        <f t="shared" si="71"/>
        <v>0.42508805422117107</v>
      </c>
      <c r="O386" s="134" t="str">
        <f t="shared" si="72"/>
        <v>39 C</v>
      </c>
      <c r="P386" s="134" t="str">
        <f t="shared" si="73"/>
        <v>alkane nC33</v>
      </c>
      <c r="Q386" s="134">
        <f t="shared" si="74"/>
        <v>-35.644333333333329</v>
      </c>
      <c r="R386" s="135">
        <f t="shared" si="67"/>
        <v>0.37367918280816953</v>
      </c>
      <c r="S386" s="134">
        <f t="shared" si="75"/>
        <v>3</v>
      </c>
    </row>
    <row r="387" spans="1:19">
      <c r="A387" s="24" t="s">
        <v>370</v>
      </c>
      <c r="B387" s="3" t="s">
        <v>399</v>
      </c>
      <c r="C387" s="176">
        <v>-34.104666666666667</v>
      </c>
      <c r="D387" s="185">
        <v>0.2375085963356528</v>
      </c>
      <c r="E387" s="56">
        <v>3</v>
      </c>
      <c r="G387" s="95">
        <f t="shared" si="68"/>
        <v>0.26799975211124821</v>
      </c>
      <c r="H387" s="133">
        <f t="shared" si="69"/>
        <v>1</v>
      </c>
      <c r="I387" s="133">
        <f t="shared" si="70"/>
        <v>2</v>
      </c>
      <c r="J387" s="96">
        <f t="shared" si="71"/>
        <v>0.53599950422249643</v>
      </c>
      <c r="O387" s="134" t="str">
        <f t="shared" si="72"/>
        <v>39D</v>
      </c>
      <c r="P387" s="134" t="str">
        <f t="shared" si="73"/>
        <v>alkane iC31</v>
      </c>
      <c r="Q387" s="134">
        <f t="shared" si="74"/>
        <v>-34.104666666666667</v>
      </c>
      <c r="R387" s="135">
        <f t="shared" si="67"/>
        <v>0.37367918280816953</v>
      </c>
      <c r="S387" s="134">
        <f t="shared" si="75"/>
        <v>3</v>
      </c>
    </row>
    <row r="388" spans="1:19">
      <c r="A388" s="24" t="s">
        <v>370</v>
      </c>
      <c r="B388" s="3" t="s">
        <v>400</v>
      </c>
      <c r="C388" s="176">
        <v>-33.597000000000001</v>
      </c>
      <c r="D388" s="185">
        <v>0.18331393836803642</v>
      </c>
      <c r="E388" s="56">
        <v>3</v>
      </c>
      <c r="G388" s="95">
        <f t="shared" si="68"/>
        <v>0.20684762909272306</v>
      </c>
      <c r="H388" s="133">
        <f t="shared" si="69"/>
        <v>1</v>
      </c>
      <c r="I388" s="133">
        <f t="shared" si="70"/>
        <v>2</v>
      </c>
      <c r="J388" s="96">
        <f t="shared" si="71"/>
        <v>0.41369525818544611</v>
      </c>
      <c r="O388" s="134" t="str">
        <f t="shared" si="72"/>
        <v>39D</v>
      </c>
      <c r="P388" s="134" t="str">
        <f t="shared" si="73"/>
        <v>alkane iC33</v>
      </c>
      <c r="Q388" s="134">
        <f t="shared" si="74"/>
        <v>-33.597000000000001</v>
      </c>
      <c r="R388" s="135">
        <f t="shared" si="67"/>
        <v>0.37367918280816953</v>
      </c>
      <c r="S388" s="134">
        <f t="shared" si="75"/>
        <v>3</v>
      </c>
    </row>
    <row r="389" spans="1:19">
      <c r="A389" s="24" t="s">
        <v>370</v>
      </c>
      <c r="B389" s="3" t="s">
        <v>215</v>
      </c>
      <c r="C389" s="176">
        <v>-36.064666666666675</v>
      </c>
      <c r="D389" s="185">
        <v>9.4495149787347951E-2</v>
      </c>
      <c r="E389" s="56">
        <v>3</v>
      </c>
      <c r="G389" s="95">
        <f t="shared" si="68"/>
        <v>0.10662635841161337</v>
      </c>
      <c r="H389" s="133">
        <f t="shared" si="69"/>
        <v>1</v>
      </c>
      <c r="I389" s="133">
        <f t="shared" si="70"/>
        <v>2</v>
      </c>
      <c r="J389" s="96">
        <f t="shared" si="71"/>
        <v>0.21325271682322675</v>
      </c>
      <c r="O389" s="134" t="str">
        <f t="shared" si="72"/>
        <v>39D</v>
      </c>
      <c r="P389" s="134" t="str">
        <f t="shared" si="73"/>
        <v>alkane nC31</v>
      </c>
      <c r="Q389" s="134">
        <f t="shared" si="74"/>
        <v>-36.064666666666675</v>
      </c>
      <c r="R389" s="135">
        <f t="shared" si="67"/>
        <v>0.37367918280816953</v>
      </c>
      <c r="S389" s="134">
        <f t="shared" si="75"/>
        <v>3</v>
      </c>
    </row>
    <row r="390" spans="1:19">
      <c r="A390" s="24" t="s">
        <v>370</v>
      </c>
      <c r="B390" s="3" t="s">
        <v>216</v>
      </c>
      <c r="C390" s="176">
        <v>-35.094333333333331</v>
      </c>
      <c r="D390" s="185">
        <v>0.17417615604132591</v>
      </c>
      <c r="E390" s="56">
        <v>3</v>
      </c>
      <c r="G390" s="95">
        <f t="shared" si="68"/>
        <v>0.19653674588180936</v>
      </c>
      <c r="H390" s="133">
        <f t="shared" si="69"/>
        <v>1</v>
      </c>
      <c r="I390" s="133">
        <f t="shared" si="70"/>
        <v>2</v>
      </c>
      <c r="J390" s="96">
        <f t="shared" si="71"/>
        <v>0.39307349176361872</v>
      </c>
      <c r="O390" s="134" t="str">
        <f t="shared" si="72"/>
        <v>39D</v>
      </c>
      <c r="P390" s="134" t="str">
        <f t="shared" si="73"/>
        <v>alkane nC33</v>
      </c>
      <c r="Q390" s="134">
        <f t="shared" si="74"/>
        <v>-35.094333333333331</v>
      </c>
      <c r="R390" s="135">
        <f t="shared" si="67"/>
        <v>0.37367918280816953</v>
      </c>
      <c r="S390" s="134">
        <f t="shared" si="75"/>
        <v>3</v>
      </c>
    </row>
    <row r="391" spans="1:19">
      <c r="A391" s="152" t="s">
        <v>314</v>
      </c>
      <c r="B391" s="3" t="s">
        <v>399</v>
      </c>
      <c r="C391" s="156">
        <v>-34.370333333333335</v>
      </c>
      <c r="D391" s="186">
        <v>0.52115480745488107</v>
      </c>
      <c r="E391" s="40">
        <v>3</v>
      </c>
      <c r="G391" s="95">
        <f t="shared" si="68"/>
        <v>0.58806022756376086</v>
      </c>
      <c r="H391" s="133">
        <f t="shared" si="69"/>
        <v>1</v>
      </c>
      <c r="I391" s="133">
        <f t="shared" si="70"/>
        <v>2</v>
      </c>
      <c r="J391" s="96">
        <f t="shared" si="71"/>
        <v>1.1761204551275217</v>
      </c>
      <c r="O391" s="134" t="str">
        <f t="shared" si="72"/>
        <v>40 B</v>
      </c>
      <c r="P391" s="134" t="str">
        <f t="shared" si="73"/>
        <v>alkane iC31</v>
      </c>
      <c r="Q391" s="134">
        <f t="shared" si="74"/>
        <v>-34.370333333333335</v>
      </c>
      <c r="R391" s="135">
        <f t="shared" si="67"/>
        <v>0.37367918280816953</v>
      </c>
      <c r="S391" s="134">
        <f t="shared" si="75"/>
        <v>3</v>
      </c>
    </row>
    <row r="392" spans="1:19">
      <c r="A392" s="153" t="s">
        <v>314</v>
      </c>
      <c r="B392" s="3" t="s">
        <v>400</v>
      </c>
      <c r="C392" s="156">
        <v>-34.401666666666671</v>
      </c>
      <c r="D392" s="186">
        <v>0.20889311461446849</v>
      </c>
      <c r="E392" s="40">
        <v>3</v>
      </c>
      <c r="G392" s="95">
        <f t="shared" si="68"/>
        <v>0.23571063868066139</v>
      </c>
      <c r="H392" s="133">
        <f t="shared" si="69"/>
        <v>1</v>
      </c>
      <c r="I392" s="133">
        <f t="shared" si="70"/>
        <v>2</v>
      </c>
      <c r="J392" s="96">
        <f t="shared" si="71"/>
        <v>0.47142127736132278</v>
      </c>
      <c r="O392" s="134" t="str">
        <f t="shared" si="72"/>
        <v>40 B</v>
      </c>
      <c r="P392" s="134" t="str">
        <f t="shared" si="73"/>
        <v>alkane iC33</v>
      </c>
      <c r="Q392" s="134">
        <f t="shared" si="74"/>
        <v>-34.401666666666671</v>
      </c>
      <c r="R392" s="135">
        <f t="shared" si="67"/>
        <v>0.37367918280816953</v>
      </c>
      <c r="S392" s="134">
        <f t="shared" si="75"/>
        <v>3</v>
      </c>
    </row>
    <row r="393" spans="1:19">
      <c r="A393" s="153" t="s">
        <v>314</v>
      </c>
      <c r="B393" s="3" t="s">
        <v>215</v>
      </c>
      <c r="C393" s="156">
        <v>-35.157666666666664</v>
      </c>
      <c r="D393" s="186">
        <v>0.64200415367295816</v>
      </c>
      <c r="E393" s="40">
        <v>3</v>
      </c>
      <c r="G393" s="95">
        <f t="shared" si="68"/>
        <v>0.7244241121933519</v>
      </c>
      <c r="H393" s="133">
        <f t="shared" si="69"/>
        <v>1</v>
      </c>
      <c r="I393" s="133">
        <f t="shared" si="70"/>
        <v>2</v>
      </c>
      <c r="J393" s="96">
        <f t="shared" si="71"/>
        <v>1.4488482243867038</v>
      </c>
      <c r="O393" s="134" t="str">
        <f t="shared" si="72"/>
        <v>40 B</v>
      </c>
      <c r="P393" s="134" t="str">
        <f t="shared" si="73"/>
        <v>alkane nC31</v>
      </c>
      <c r="Q393" s="134">
        <f t="shared" si="74"/>
        <v>-35.157666666666664</v>
      </c>
      <c r="R393" s="135">
        <f t="shared" ref="R393:R456" si="76">$L$5</f>
        <v>0.37367918280816953</v>
      </c>
      <c r="S393" s="134">
        <f t="shared" si="75"/>
        <v>3</v>
      </c>
    </row>
    <row r="394" spans="1:19">
      <c r="A394" s="152" t="s">
        <v>314</v>
      </c>
      <c r="B394" s="3" t="s">
        <v>216</v>
      </c>
      <c r="C394" s="156">
        <v>-34.745333333333335</v>
      </c>
      <c r="D394" s="186">
        <v>0.5867753687173094</v>
      </c>
      <c r="E394" s="40">
        <v>3</v>
      </c>
      <c r="G394" s="95">
        <f t="shared" si="68"/>
        <v>0.66210510182539983</v>
      </c>
      <c r="H394" s="133">
        <f t="shared" si="69"/>
        <v>1</v>
      </c>
      <c r="I394" s="133">
        <f t="shared" si="70"/>
        <v>2</v>
      </c>
      <c r="J394" s="96">
        <f t="shared" si="71"/>
        <v>1.3242102036507997</v>
      </c>
      <c r="O394" s="134" t="str">
        <f t="shared" si="72"/>
        <v>40 B</v>
      </c>
      <c r="P394" s="134" t="str">
        <f t="shared" si="73"/>
        <v>alkane nC33</v>
      </c>
      <c r="Q394" s="134">
        <f t="shared" si="74"/>
        <v>-34.745333333333335</v>
      </c>
      <c r="R394" s="135">
        <f t="shared" si="76"/>
        <v>0.37367918280816953</v>
      </c>
      <c r="S394" s="134">
        <f t="shared" si="75"/>
        <v>3</v>
      </c>
    </row>
    <row r="395" spans="1:19">
      <c r="A395" s="153" t="s">
        <v>248</v>
      </c>
      <c r="B395" s="3" t="s">
        <v>399</v>
      </c>
      <c r="C395" s="156">
        <v>-34.270000000000003</v>
      </c>
      <c r="D395" s="186">
        <v>0.15943337166352387</v>
      </c>
      <c r="E395" s="40">
        <v>3</v>
      </c>
      <c r="G395" s="95">
        <f t="shared" si="68"/>
        <v>0.17990129512491634</v>
      </c>
      <c r="H395" s="133">
        <f t="shared" si="69"/>
        <v>1</v>
      </c>
      <c r="I395" s="133">
        <f t="shared" si="70"/>
        <v>2</v>
      </c>
      <c r="J395" s="96">
        <f t="shared" si="71"/>
        <v>0.35980259024983269</v>
      </c>
      <c r="O395" s="134" t="str">
        <f t="shared" si="72"/>
        <v>40 C</v>
      </c>
      <c r="P395" s="134" t="str">
        <f t="shared" si="73"/>
        <v>alkane iC31</v>
      </c>
      <c r="Q395" s="134">
        <f t="shared" si="74"/>
        <v>-34.270000000000003</v>
      </c>
      <c r="R395" s="135">
        <f t="shared" si="76"/>
        <v>0.37367918280816953</v>
      </c>
      <c r="S395" s="134">
        <f t="shared" si="75"/>
        <v>3</v>
      </c>
    </row>
    <row r="396" spans="1:19">
      <c r="A396" s="153" t="s">
        <v>248</v>
      </c>
      <c r="B396" s="3" t="s">
        <v>400</v>
      </c>
      <c r="C396" s="156">
        <v>-34.565666666666665</v>
      </c>
      <c r="D396" s="186">
        <v>0.7960812353857698</v>
      </c>
      <c r="E396" s="40">
        <v>3</v>
      </c>
      <c r="G396" s="95">
        <f t="shared" si="68"/>
        <v>0.89828148132496155</v>
      </c>
      <c r="H396" s="133">
        <f t="shared" si="69"/>
        <v>1</v>
      </c>
      <c r="I396" s="133">
        <f t="shared" si="70"/>
        <v>2</v>
      </c>
      <c r="J396" s="96">
        <f t="shared" si="71"/>
        <v>1.7965629626499231</v>
      </c>
      <c r="O396" s="134" t="str">
        <f t="shared" si="72"/>
        <v>40 C</v>
      </c>
      <c r="P396" s="134" t="str">
        <f t="shared" si="73"/>
        <v>alkane iC33</v>
      </c>
      <c r="Q396" s="134">
        <f t="shared" si="74"/>
        <v>-34.565666666666665</v>
      </c>
      <c r="R396" s="135">
        <f t="shared" si="76"/>
        <v>0.37367918280816953</v>
      </c>
      <c r="S396" s="134">
        <f t="shared" si="75"/>
        <v>3</v>
      </c>
    </row>
    <row r="397" spans="1:19">
      <c r="A397" s="153" t="s">
        <v>248</v>
      </c>
      <c r="B397" s="3" t="s">
        <v>215</v>
      </c>
      <c r="C397" s="156">
        <v>-36.082999999999998</v>
      </c>
      <c r="D397" s="186">
        <v>0.14828014027509029</v>
      </c>
      <c r="E397" s="40">
        <v>3</v>
      </c>
      <c r="G397" s="95">
        <f t="shared" si="68"/>
        <v>0.16731622118041214</v>
      </c>
      <c r="H397" s="133">
        <f t="shared" si="69"/>
        <v>1</v>
      </c>
      <c r="I397" s="133">
        <f t="shared" si="70"/>
        <v>2</v>
      </c>
      <c r="J397" s="96">
        <f t="shared" si="71"/>
        <v>0.33463244236082429</v>
      </c>
      <c r="O397" s="134" t="str">
        <f t="shared" si="72"/>
        <v>40 C</v>
      </c>
      <c r="P397" s="134" t="str">
        <f t="shared" si="73"/>
        <v>alkane nC31</v>
      </c>
      <c r="Q397" s="134">
        <f t="shared" si="74"/>
        <v>-36.082999999999998</v>
      </c>
      <c r="R397" s="135">
        <f t="shared" si="76"/>
        <v>0.37367918280816953</v>
      </c>
      <c r="S397" s="134">
        <f t="shared" si="75"/>
        <v>3</v>
      </c>
    </row>
    <row r="398" spans="1:19">
      <c r="A398" s="153" t="s">
        <v>248</v>
      </c>
      <c r="B398" s="3" t="s">
        <v>216</v>
      </c>
      <c r="C398" s="156">
        <v>-35.406333333333329</v>
      </c>
      <c r="D398" s="186">
        <v>0.17800093632712313</v>
      </c>
      <c r="E398" s="40">
        <v>3</v>
      </c>
      <c r="G398" s="95">
        <f t="shared" ref="G398:G461" si="77">D398/IF(E398&lt;200,IF(E398&gt;1,SQRT(2/(E398-1))*EXP(_xlfn.GAMMALN.PRECISE(E398/2))/EXP(_xlfn.GAMMALN.PRECISE((E398-1)/2)),1),1)</f>
        <v>0.20085254827502055</v>
      </c>
      <c r="H398" s="133">
        <f t="shared" ref="H398:H461" si="78">IF(E398&gt;1,1,0)</f>
        <v>1</v>
      </c>
      <c r="I398" s="133">
        <f t="shared" ref="I398:I461" si="79">E398-1</f>
        <v>2</v>
      </c>
      <c r="J398" s="96">
        <f t="shared" ref="J398:J461" si="80">G398*I398</f>
        <v>0.40170509655004111</v>
      </c>
      <c r="O398" s="134" t="str">
        <f t="shared" ref="O398:O461" si="81">A398</f>
        <v>40 C</v>
      </c>
      <c r="P398" s="134" t="str">
        <f t="shared" ref="P398:P461" si="82">B398</f>
        <v>alkane nC33</v>
      </c>
      <c r="Q398" s="134">
        <f t="shared" ref="Q398:Q461" si="83">C398</f>
        <v>-35.406333333333329</v>
      </c>
      <c r="R398" s="135">
        <f t="shared" si="76"/>
        <v>0.37367918280816953</v>
      </c>
      <c r="S398" s="134">
        <f t="shared" ref="S398:S461" si="84">E398</f>
        <v>3</v>
      </c>
    </row>
    <row r="399" spans="1:19">
      <c r="A399" s="24" t="s">
        <v>371</v>
      </c>
      <c r="B399" s="3" t="s">
        <v>399</v>
      </c>
      <c r="C399" s="156">
        <v>-33.580999999999996</v>
      </c>
      <c r="D399" s="186">
        <v>0.10311643903859284</v>
      </c>
      <c r="E399" s="40">
        <v>3</v>
      </c>
      <c r="G399" s="95">
        <f t="shared" si="77"/>
        <v>0.11635444159622259</v>
      </c>
      <c r="H399" s="133">
        <f t="shared" si="78"/>
        <v>1</v>
      </c>
      <c r="I399" s="133">
        <f t="shared" si="79"/>
        <v>2</v>
      </c>
      <c r="J399" s="96">
        <f t="shared" si="80"/>
        <v>0.23270888319244518</v>
      </c>
      <c r="O399" s="134" t="str">
        <f t="shared" si="81"/>
        <v>40D</v>
      </c>
      <c r="P399" s="134" t="str">
        <f t="shared" si="82"/>
        <v>alkane iC31</v>
      </c>
      <c r="Q399" s="134">
        <f t="shared" si="83"/>
        <v>-33.580999999999996</v>
      </c>
      <c r="R399" s="135">
        <f t="shared" si="76"/>
        <v>0.37367918280816953</v>
      </c>
      <c r="S399" s="134">
        <f t="shared" si="84"/>
        <v>3</v>
      </c>
    </row>
    <row r="400" spans="1:19">
      <c r="A400" s="24" t="s">
        <v>371</v>
      </c>
      <c r="B400" s="3" t="s">
        <v>400</v>
      </c>
      <c r="C400" s="156">
        <v>-33.129999999999995</v>
      </c>
      <c r="D400" s="186">
        <v>9.2065194291870003E-2</v>
      </c>
      <c r="E400" s="40">
        <v>3</v>
      </c>
      <c r="G400" s="95">
        <f t="shared" si="77"/>
        <v>0.10388444725354681</v>
      </c>
      <c r="H400" s="133">
        <f t="shared" si="78"/>
        <v>1</v>
      </c>
      <c r="I400" s="133">
        <f t="shared" si="79"/>
        <v>2</v>
      </c>
      <c r="J400" s="96">
        <f t="shared" si="80"/>
        <v>0.20776889450709363</v>
      </c>
      <c r="O400" s="134" t="str">
        <f t="shared" si="81"/>
        <v>40D</v>
      </c>
      <c r="P400" s="134" t="str">
        <f t="shared" si="82"/>
        <v>alkane iC33</v>
      </c>
      <c r="Q400" s="134">
        <f t="shared" si="83"/>
        <v>-33.129999999999995</v>
      </c>
      <c r="R400" s="135">
        <f t="shared" si="76"/>
        <v>0.37367918280816953</v>
      </c>
      <c r="S400" s="134">
        <f t="shared" si="84"/>
        <v>3</v>
      </c>
    </row>
    <row r="401" spans="1:19">
      <c r="A401" s="24" t="s">
        <v>371</v>
      </c>
      <c r="B401" s="3" t="s">
        <v>215</v>
      </c>
      <c r="C401" s="156">
        <v>-35.329000000000001</v>
      </c>
      <c r="D401" s="186">
        <v>3.9509492530277086E-2</v>
      </c>
      <c r="E401" s="40">
        <v>3</v>
      </c>
      <c r="G401" s="95">
        <f t="shared" si="77"/>
        <v>4.4581688273680434E-2</v>
      </c>
      <c r="H401" s="133">
        <f t="shared" si="78"/>
        <v>1</v>
      </c>
      <c r="I401" s="133">
        <f t="shared" si="79"/>
        <v>2</v>
      </c>
      <c r="J401" s="96">
        <f t="shared" si="80"/>
        <v>8.9163376547360867E-2</v>
      </c>
      <c r="O401" s="134" t="str">
        <f t="shared" si="81"/>
        <v>40D</v>
      </c>
      <c r="P401" s="134" t="str">
        <f t="shared" si="82"/>
        <v>alkane nC31</v>
      </c>
      <c r="Q401" s="134">
        <f t="shared" si="83"/>
        <v>-35.329000000000001</v>
      </c>
      <c r="R401" s="135">
        <f t="shared" si="76"/>
        <v>0.37367918280816953</v>
      </c>
      <c r="S401" s="134">
        <f t="shared" si="84"/>
        <v>3</v>
      </c>
    </row>
    <row r="402" spans="1:19">
      <c r="A402" s="24" t="s">
        <v>371</v>
      </c>
      <c r="B402" s="3" t="s">
        <v>216</v>
      </c>
      <c r="C402" s="156">
        <v>-34.817666666666668</v>
      </c>
      <c r="D402" s="186">
        <v>9.4177138060856064E-2</v>
      </c>
      <c r="E402" s="40">
        <v>3</v>
      </c>
      <c r="G402" s="95">
        <f t="shared" si="77"/>
        <v>0.10626752060454786</v>
      </c>
      <c r="H402" s="133">
        <f t="shared" si="78"/>
        <v>1</v>
      </c>
      <c r="I402" s="133">
        <f t="shared" si="79"/>
        <v>2</v>
      </c>
      <c r="J402" s="96">
        <f t="shared" si="80"/>
        <v>0.21253504120909572</v>
      </c>
      <c r="O402" s="134" t="str">
        <f t="shared" si="81"/>
        <v>40D</v>
      </c>
      <c r="P402" s="134" t="str">
        <f t="shared" si="82"/>
        <v>alkane nC33</v>
      </c>
      <c r="Q402" s="134">
        <f t="shared" si="83"/>
        <v>-34.817666666666668</v>
      </c>
      <c r="R402" s="135">
        <f t="shared" si="76"/>
        <v>0.37367918280816953</v>
      </c>
      <c r="S402" s="134">
        <f t="shared" si="84"/>
        <v>3</v>
      </c>
    </row>
    <row r="403" spans="1:19">
      <c r="A403" s="153" t="s">
        <v>315</v>
      </c>
      <c r="B403" s="3" t="s">
        <v>399</v>
      </c>
      <c r="C403" s="156">
        <v>-33.855666666666671</v>
      </c>
      <c r="D403" s="186">
        <v>0.41685049278288427</v>
      </c>
      <c r="E403" s="40">
        <v>3</v>
      </c>
      <c r="G403" s="95">
        <f t="shared" si="77"/>
        <v>0.47036541184970493</v>
      </c>
      <c r="H403" s="133">
        <f t="shared" si="78"/>
        <v>1</v>
      </c>
      <c r="I403" s="133">
        <f t="shared" si="79"/>
        <v>2</v>
      </c>
      <c r="J403" s="96">
        <f t="shared" si="80"/>
        <v>0.94073082369940986</v>
      </c>
      <c r="O403" s="134" t="str">
        <f t="shared" si="81"/>
        <v>41 B</v>
      </c>
      <c r="P403" s="134" t="str">
        <f t="shared" si="82"/>
        <v>alkane iC31</v>
      </c>
      <c r="Q403" s="134">
        <f t="shared" si="83"/>
        <v>-33.855666666666671</v>
      </c>
      <c r="R403" s="135">
        <f t="shared" si="76"/>
        <v>0.37367918280816953</v>
      </c>
      <c r="S403" s="134">
        <f t="shared" si="84"/>
        <v>3</v>
      </c>
    </row>
    <row r="404" spans="1:19">
      <c r="A404" s="152" t="s">
        <v>315</v>
      </c>
      <c r="B404" s="3" t="s">
        <v>400</v>
      </c>
      <c r="C404" s="156">
        <v>-33.767666666666663</v>
      </c>
      <c r="D404" s="186">
        <v>0.46584367907414509</v>
      </c>
      <c r="E404" s="40">
        <v>3</v>
      </c>
      <c r="G404" s="95">
        <f t="shared" si="77"/>
        <v>0.52564830259039308</v>
      </c>
      <c r="H404" s="133">
        <f t="shared" si="78"/>
        <v>1</v>
      </c>
      <c r="I404" s="133">
        <f t="shared" si="79"/>
        <v>2</v>
      </c>
      <c r="J404" s="96">
        <f t="shared" si="80"/>
        <v>1.0512966051807862</v>
      </c>
      <c r="O404" s="134" t="str">
        <f t="shared" si="81"/>
        <v>41 B</v>
      </c>
      <c r="P404" s="134" t="str">
        <f t="shared" si="82"/>
        <v>alkane iC33</v>
      </c>
      <c r="Q404" s="134">
        <f t="shared" si="83"/>
        <v>-33.767666666666663</v>
      </c>
      <c r="R404" s="135">
        <f t="shared" si="76"/>
        <v>0.37367918280816953</v>
      </c>
      <c r="S404" s="134">
        <f t="shared" si="84"/>
        <v>3</v>
      </c>
    </row>
    <row r="405" spans="1:19">
      <c r="A405" s="153" t="s">
        <v>315</v>
      </c>
      <c r="B405" s="3" t="s">
        <v>215</v>
      </c>
      <c r="C405" s="156">
        <v>-36.328333333333333</v>
      </c>
      <c r="D405" s="186">
        <v>9.2424744161576797E-2</v>
      </c>
      <c r="E405" s="40">
        <v>3</v>
      </c>
      <c r="G405" s="95">
        <f t="shared" si="77"/>
        <v>0.10429015583605586</v>
      </c>
      <c r="H405" s="133">
        <f t="shared" si="78"/>
        <v>1</v>
      </c>
      <c r="I405" s="133">
        <f t="shared" si="79"/>
        <v>2</v>
      </c>
      <c r="J405" s="96">
        <f t="shared" si="80"/>
        <v>0.20858031167211172</v>
      </c>
      <c r="O405" s="134" t="str">
        <f t="shared" si="81"/>
        <v>41 B</v>
      </c>
      <c r="P405" s="134" t="str">
        <f t="shared" si="82"/>
        <v>alkane nC31</v>
      </c>
      <c r="Q405" s="134">
        <f t="shared" si="83"/>
        <v>-36.328333333333333</v>
      </c>
      <c r="R405" s="135">
        <f t="shared" si="76"/>
        <v>0.37367918280816953</v>
      </c>
      <c r="S405" s="134">
        <f t="shared" si="84"/>
        <v>3</v>
      </c>
    </row>
    <row r="406" spans="1:19">
      <c r="A406" s="152" t="s">
        <v>315</v>
      </c>
      <c r="B406" s="3" t="s">
        <v>216</v>
      </c>
      <c r="C406" s="156">
        <v>-35.651000000000003</v>
      </c>
      <c r="D406" s="186">
        <v>0.29518299409010484</v>
      </c>
      <c r="E406" s="40">
        <v>3</v>
      </c>
      <c r="G406" s="95">
        <f t="shared" si="77"/>
        <v>0.33307834101215211</v>
      </c>
      <c r="H406" s="133">
        <f t="shared" si="78"/>
        <v>1</v>
      </c>
      <c r="I406" s="133">
        <f t="shared" si="79"/>
        <v>2</v>
      </c>
      <c r="J406" s="96">
        <f t="shared" si="80"/>
        <v>0.66615668202430423</v>
      </c>
      <c r="O406" s="134" t="str">
        <f t="shared" si="81"/>
        <v>41 B</v>
      </c>
      <c r="P406" s="134" t="str">
        <f t="shared" si="82"/>
        <v>alkane nC33</v>
      </c>
      <c r="Q406" s="134">
        <f t="shared" si="83"/>
        <v>-35.651000000000003</v>
      </c>
      <c r="R406" s="135">
        <f t="shared" si="76"/>
        <v>0.37367918280816953</v>
      </c>
      <c r="S406" s="134">
        <f t="shared" si="84"/>
        <v>3</v>
      </c>
    </row>
    <row r="407" spans="1:19">
      <c r="A407" s="153" t="s">
        <v>249</v>
      </c>
      <c r="B407" s="3" t="s">
        <v>399</v>
      </c>
      <c r="C407" s="158">
        <v>-33.271399999999993</v>
      </c>
      <c r="D407" s="197">
        <v>1.0454268506213151</v>
      </c>
      <c r="E407" s="198">
        <v>5</v>
      </c>
      <c r="G407" s="95">
        <f t="shared" si="77"/>
        <v>1.1121732580793475</v>
      </c>
      <c r="H407" s="133">
        <f t="shared" si="78"/>
        <v>1</v>
      </c>
      <c r="I407" s="133">
        <f t="shared" si="79"/>
        <v>4</v>
      </c>
      <c r="J407" s="96">
        <f t="shared" si="80"/>
        <v>4.4486930323173901</v>
      </c>
      <c r="O407" s="134" t="str">
        <f t="shared" si="81"/>
        <v>41 C</v>
      </c>
      <c r="P407" s="134" t="str">
        <f t="shared" si="82"/>
        <v>alkane iC31</v>
      </c>
      <c r="Q407" s="134">
        <f t="shared" si="83"/>
        <v>-33.271399999999993</v>
      </c>
      <c r="R407" s="135">
        <f t="shared" si="76"/>
        <v>0.37367918280816953</v>
      </c>
      <c r="S407" s="134">
        <f t="shared" si="84"/>
        <v>5</v>
      </c>
    </row>
    <row r="408" spans="1:19">
      <c r="A408" s="153" t="s">
        <v>249</v>
      </c>
      <c r="B408" s="3" t="s">
        <v>400</v>
      </c>
      <c r="C408" s="158">
        <v>-32.997250000000001</v>
      </c>
      <c r="D408" s="197">
        <v>0.99191376473293613</v>
      </c>
      <c r="E408" s="198">
        <v>4</v>
      </c>
      <c r="G408" s="95">
        <f t="shared" si="77"/>
        <v>1.0766250668615505</v>
      </c>
      <c r="H408" s="133">
        <f t="shared" si="78"/>
        <v>1</v>
      </c>
      <c r="I408" s="133">
        <f t="shared" si="79"/>
        <v>3</v>
      </c>
      <c r="J408" s="96">
        <f t="shared" si="80"/>
        <v>3.2298752005846514</v>
      </c>
      <c r="O408" s="134" t="str">
        <f t="shared" si="81"/>
        <v>41 C</v>
      </c>
      <c r="P408" s="134" t="str">
        <f t="shared" si="82"/>
        <v>alkane iC33</v>
      </c>
      <c r="Q408" s="134">
        <f t="shared" si="83"/>
        <v>-32.997250000000001</v>
      </c>
      <c r="R408" s="135">
        <f t="shared" si="76"/>
        <v>0.37367918280816953</v>
      </c>
      <c r="S408" s="134">
        <f t="shared" si="84"/>
        <v>4</v>
      </c>
    </row>
    <row r="409" spans="1:19">
      <c r="A409" s="153" t="s">
        <v>249</v>
      </c>
      <c r="B409" s="3" t="s">
        <v>215</v>
      </c>
      <c r="C409" s="158">
        <v>-34.893599999999992</v>
      </c>
      <c r="D409" s="197">
        <v>0.82105499206813226</v>
      </c>
      <c r="E409" s="198">
        <v>5</v>
      </c>
      <c r="G409" s="95">
        <f t="shared" si="77"/>
        <v>0.87347613565504234</v>
      </c>
      <c r="H409" s="133">
        <f t="shared" si="78"/>
        <v>1</v>
      </c>
      <c r="I409" s="133">
        <f t="shared" si="79"/>
        <v>4</v>
      </c>
      <c r="J409" s="96">
        <f t="shared" si="80"/>
        <v>3.4939045426201694</v>
      </c>
      <c r="O409" s="134" t="str">
        <f t="shared" si="81"/>
        <v>41 C</v>
      </c>
      <c r="P409" s="134" t="str">
        <f t="shared" si="82"/>
        <v>alkane nC31</v>
      </c>
      <c r="Q409" s="134">
        <f t="shared" si="83"/>
        <v>-34.893599999999992</v>
      </c>
      <c r="R409" s="135">
        <f t="shared" si="76"/>
        <v>0.37367918280816953</v>
      </c>
      <c r="S409" s="134">
        <f t="shared" si="84"/>
        <v>5</v>
      </c>
    </row>
    <row r="410" spans="1:19">
      <c r="A410" s="153" t="s">
        <v>249</v>
      </c>
      <c r="B410" s="3" t="s">
        <v>216</v>
      </c>
      <c r="C410" s="158">
        <v>-34.210400000000007</v>
      </c>
      <c r="D410" s="197">
        <v>0.58728723807009375</v>
      </c>
      <c r="E410" s="198">
        <v>5</v>
      </c>
      <c r="G410" s="95">
        <f t="shared" si="77"/>
        <v>0.62478322668357944</v>
      </c>
      <c r="H410" s="133">
        <f t="shared" si="78"/>
        <v>1</v>
      </c>
      <c r="I410" s="133">
        <f t="shared" si="79"/>
        <v>4</v>
      </c>
      <c r="J410" s="96">
        <f t="shared" si="80"/>
        <v>2.4991329067343178</v>
      </c>
      <c r="O410" s="134" t="str">
        <f t="shared" si="81"/>
        <v>41 C</v>
      </c>
      <c r="P410" s="134" t="str">
        <f t="shared" si="82"/>
        <v>alkane nC33</v>
      </c>
      <c r="Q410" s="134">
        <f t="shared" si="83"/>
        <v>-34.210400000000007</v>
      </c>
      <c r="R410" s="135">
        <f t="shared" si="76"/>
        <v>0.37367918280816953</v>
      </c>
      <c r="S410" s="134">
        <f t="shared" si="84"/>
        <v>5</v>
      </c>
    </row>
    <row r="411" spans="1:19">
      <c r="A411" s="153" t="s">
        <v>372</v>
      </c>
      <c r="B411" s="3" t="s">
        <v>399</v>
      </c>
      <c r="C411" s="156">
        <v>-33.664999999999999</v>
      </c>
      <c r="D411" s="186">
        <v>4.0632499307819384E-2</v>
      </c>
      <c r="E411" s="40">
        <v>3</v>
      </c>
      <c r="G411" s="95">
        <f t="shared" si="77"/>
        <v>4.5848865725966227E-2</v>
      </c>
      <c r="H411" s="133">
        <f t="shared" si="78"/>
        <v>1</v>
      </c>
      <c r="I411" s="133">
        <f t="shared" si="79"/>
        <v>2</v>
      </c>
      <c r="J411" s="96">
        <f t="shared" si="80"/>
        <v>9.1697731451932454E-2</v>
      </c>
      <c r="O411" s="134" t="str">
        <f t="shared" si="81"/>
        <v>41D</v>
      </c>
      <c r="P411" s="134" t="str">
        <f t="shared" si="82"/>
        <v>alkane iC31</v>
      </c>
      <c r="Q411" s="134">
        <f t="shared" si="83"/>
        <v>-33.664999999999999</v>
      </c>
      <c r="R411" s="135">
        <f t="shared" si="76"/>
        <v>0.37367918280816953</v>
      </c>
      <c r="S411" s="134">
        <f t="shared" si="84"/>
        <v>3</v>
      </c>
    </row>
    <row r="412" spans="1:19">
      <c r="A412" s="153" t="s">
        <v>372</v>
      </c>
      <c r="B412" s="3" t="s">
        <v>400</v>
      </c>
      <c r="C412" s="156">
        <v>-33.311666666666667</v>
      </c>
      <c r="D412" s="186">
        <v>0.19606716536261962</v>
      </c>
      <c r="E412" s="40">
        <v>3</v>
      </c>
      <c r="G412" s="95">
        <f t="shared" si="77"/>
        <v>0.22123810474665084</v>
      </c>
      <c r="H412" s="133">
        <f t="shared" si="78"/>
        <v>1</v>
      </c>
      <c r="I412" s="133">
        <f t="shared" si="79"/>
        <v>2</v>
      </c>
      <c r="J412" s="96">
        <f t="shared" si="80"/>
        <v>0.44247620949330169</v>
      </c>
      <c r="O412" s="134" t="str">
        <f t="shared" si="81"/>
        <v>41D</v>
      </c>
      <c r="P412" s="134" t="str">
        <f t="shared" si="82"/>
        <v>alkane iC33</v>
      </c>
      <c r="Q412" s="134">
        <f t="shared" si="83"/>
        <v>-33.311666666666667</v>
      </c>
      <c r="R412" s="135">
        <f t="shared" si="76"/>
        <v>0.37367918280816953</v>
      </c>
      <c r="S412" s="134">
        <f t="shared" si="84"/>
        <v>3</v>
      </c>
    </row>
    <row r="413" spans="1:19">
      <c r="A413" s="153" t="s">
        <v>372</v>
      </c>
      <c r="B413" s="3" t="s">
        <v>215</v>
      </c>
      <c r="C413" s="156">
        <v>-35.731000000000002</v>
      </c>
      <c r="D413" s="186">
        <v>4.3965895873961214E-2</v>
      </c>
      <c r="E413" s="40">
        <v>3</v>
      </c>
      <c r="G413" s="95">
        <f t="shared" si="77"/>
        <v>4.9610200966868384E-2</v>
      </c>
      <c r="H413" s="133">
        <f t="shared" si="78"/>
        <v>1</v>
      </c>
      <c r="I413" s="133">
        <f t="shared" si="79"/>
        <v>2</v>
      </c>
      <c r="J413" s="96">
        <f t="shared" si="80"/>
        <v>9.9220401933736768E-2</v>
      </c>
      <c r="O413" s="134" t="str">
        <f t="shared" si="81"/>
        <v>41D</v>
      </c>
      <c r="P413" s="134" t="str">
        <f t="shared" si="82"/>
        <v>alkane nC31</v>
      </c>
      <c r="Q413" s="134">
        <f t="shared" si="83"/>
        <v>-35.731000000000002</v>
      </c>
      <c r="R413" s="135">
        <f t="shared" si="76"/>
        <v>0.37367918280816953</v>
      </c>
      <c r="S413" s="134">
        <f t="shared" si="84"/>
        <v>3</v>
      </c>
    </row>
    <row r="414" spans="1:19">
      <c r="A414" s="153" t="s">
        <v>372</v>
      </c>
      <c r="B414" s="3" t="s">
        <v>216</v>
      </c>
      <c r="C414" s="156">
        <v>-35.046333333333337</v>
      </c>
      <c r="D414" s="186">
        <v>3.0664855018951429E-2</v>
      </c>
      <c r="E414" s="40">
        <v>3</v>
      </c>
      <c r="G414" s="95">
        <f t="shared" si="77"/>
        <v>3.460158356538906E-2</v>
      </c>
      <c r="H414" s="133">
        <f t="shared" si="78"/>
        <v>1</v>
      </c>
      <c r="I414" s="133">
        <f t="shared" si="79"/>
        <v>2</v>
      </c>
      <c r="J414" s="96">
        <f t="shared" si="80"/>
        <v>6.920316713077812E-2</v>
      </c>
      <c r="O414" s="134" t="str">
        <f t="shared" si="81"/>
        <v>41D</v>
      </c>
      <c r="P414" s="134" t="str">
        <f t="shared" si="82"/>
        <v>alkane nC33</v>
      </c>
      <c r="Q414" s="134">
        <f t="shared" si="83"/>
        <v>-35.046333333333337</v>
      </c>
      <c r="R414" s="135">
        <f t="shared" si="76"/>
        <v>0.37367918280816953</v>
      </c>
      <c r="S414" s="134">
        <f t="shared" si="84"/>
        <v>3</v>
      </c>
    </row>
    <row r="415" spans="1:19">
      <c r="A415" s="153" t="s">
        <v>316</v>
      </c>
      <c r="B415" s="3" t="s">
        <v>399</v>
      </c>
      <c r="C415" s="156">
        <v>-33.002000000000002</v>
      </c>
      <c r="D415" s="186">
        <v>0.10851267207105354</v>
      </c>
      <c r="E415" s="40">
        <v>3</v>
      </c>
      <c r="G415" s="95">
        <f t="shared" si="77"/>
        <v>0.12244343853084388</v>
      </c>
      <c r="H415" s="133">
        <f t="shared" si="78"/>
        <v>1</v>
      </c>
      <c r="I415" s="133">
        <f t="shared" si="79"/>
        <v>2</v>
      </c>
      <c r="J415" s="96">
        <f t="shared" si="80"/>
        <v>0.24488687706168777</v>
      </c>
      <c r="O415" s="134" t="str">
        <f t="shared" si="81"/>
        <v>42 B</v>
      </c>
      <c r="P415" s="134" t="str">
        <f t="shared" si="82"/>
        <v>alkane iC31</v>
      </c>
      <c r="Q415" s="134">
        <f t="shared" si="83"/>
        <v>-33.002000000000002</v>
      </c>
      <c r="R415" s="135">
        <f t="shared" si="76"/>
        <v>0.37367918280816953</v>
      </c>
      <c r="S415" s="134">
        <f t="shared" si="84"/>
        <v>3</v>
      </c>
    </row>
    <row r="416" spans="1:19">
      <c r="A416" s="153" t="s">
        <v>316</v>
      </c>
      <c r="B416" s="3" t="s">
        <v>400</v>
      </c>
      <c r="C416" s="156">
        <v>-32.351333333333336</v>
      </c>
      <c r="D416" s="186">
        <v>0.12596163437067986</v>
      </c>
      <c r="E416" s="40">
        <v>3</v>
      </c>
      <c r="G416" s="95">
        <f t="shared" si="77"/>
        <v>0.14213248407717724</v>
      </c>
      <c r="H416" s="133">
        <f t="shared" si="78"/>
        <v>1</v>
      </c>
      <c r="I416" s="133">
        <f t="shared" si="79"/>
        <v>2</v>
      </c>
      <c r="J416" s="96">
        <f t="shared" si="80"/>
        <v>0.28426496815435448</v>
      </c>
      <c r="O416" s="134" t="str">
        <f t="shared" si="81"/>
        <v>42 B</v>
      </c>
      <c r="P416" s="134" t="str">
        <f t="shared" si="82"/>
        <v>alkane iC33</v>
      </c>
      <c r="Q416" s="134">
        <f t="shared" si="83"/>
        <v>-32.351333333333336</v>
      </c>
      <c r="R416" s="135">
        <f t="shared" si="76"/>
        <v>0.37367918280816953</v>
      </c>
      <c r="S416" s="134">
        <f t="shared" si="84"/>
        <v>3</v>
      </c>
    </row>
    <row r="417" spans="1:19">
      <c r="A417" s="153" t="s">
        <v>316</v>
      </c>
      <c r="B417" s="3" t="s">
        <v>215</v>
      </c>
      <c r="C417" s="156">
        <v>-34.732333333333337</v>
      </c>
      <c r="D417" s="186">
        <v>0.20403512769455628</v>
      </c>
      <c r="E417" s="40">
        <v>3</v>
      </c>
      <c r="G417" s="95">
        <f t="shared" si="77"/>
        <v>0.23022898744620995</v>
      </c>
      <c r="H417" s="133">
        <f t="shared" si="78"/>
        <v>1</v>
      </c>
      <c r="I417" s="133">
        <f t="shared" si="79"/>
        <v>2</v>
      </c>
      <c r="J417" s="96">
        <f t="shared" si="80"/>
        <v>0.46045797489241991</v>
      </c>
      <c r="O417" s="134" t="str">
        <f t="shared" si="81"/>
        <v>42 B</v>
      </c>
      <c r="P417" s="134" t="str">
        <f t="shared" si="82"/>
        <v>alkane nC31</v>
      </c>
      <c r="Q417" s="134">
        <f t="shared" si="83"/>
        <v>-34.732333333333337</v>
      </c>
      <c r="R417" s="135">
        <f t="shared" si="76"/>
        <v>0.37367918280816953</v>
      </c>
      <c r="S417" s="134">
        <f t="shared" si="84"/>
        <v>3</v>
      </c>
    </row>
    <row r="418" spans="1:19">
      <c r="A418" s="153" t="s">
        <v>316</v>
      </c>
      <c r="B418" s="3" t="s">
        <v>216</v>
      </c>
      <c r="C418" s="156">
        <v>-34.017333333333333</v>
      </c>
      <c r="D418" s="186">
        <v>0.18084615929936998</v>
      </c>
      <c r="E418" s="40">
        <v>3</v>
      </c>
      <c r="G418" s="95">
        <f t="shared" si="77"/>
        <v>0.20406303860264546</v>
      </c>
      <c r="H418" s="133">
        <f t="shared" si="78"/>
        <v>1</v>
      </c>
      <c r="I418" s="133">
        <f t="shared" si="79"/>
        <v>2</v>
      </c>
      <c r="J418" s="96">
        <f t="shared" si="80"/>
        <v>0.40812607720529093</v>
      </c>
      <c r="O418" s="134" t="str">
        <f t="shared" si="81"/>
        <v>42 B</v>
      </c>
      <c r="P418" s="134" t="str">
        <f t="shared" si="82"/>
        <v>alkane nC33</v>
      </c>
      <c r="Q418" s="134">
        <f t="shared" si="83"/>
        <v>-34.017333333333333</v>
      </c>
      <c r="R418" s="135">
        <f t="shared" si="76"/>
        <v>0.37367918280816953</v>
      </c>
      <c r="S418" s="134">
        <f t="shared" si="84"/>
        <v>3</v>
      </c>
    </row>
    <row r="419" spans="1:19">
      <c r="A419" s="153" t="s">
        <v>250</v>
      </c>
      <c r="B419" s="3" t="s">
        <v>399</v>
      </c>
      <c r="C419" s="156">
        <v>-32.564666666666668</v>
      </c>
      <c r="D419" s="186">
        <v>0.10539607835841644</v>
      </c>
      <c r="E419" s="40">
        <v>3</v>
      </c>
      <c r="G419" s="95">
        <f t="shared" si="77"/>
        <v>0.11892673911320331</v>
      </c>
      <c r="H419" s="133">
        <f t="shared" si="78"/>
        <v>1</v>
      </c>
      <c r="I419" s="133">
        <f t="shared" si="79"/>
        <v>2</v>
      </c>
      <c r="J419" s="96">
        <f t="shared" si="80"/>
        <v>0.23785347822640662</v>
      </c>
      <c r="O419" s="134" t="str">
        <f t="shared" si="81"/>
        <v>42 C</v>
      </c>
      <c r="P419" s="134" t="str">
        <f t="shared" si="82"/>
        <v>alkane iC31</v>
      </c>
      <c r="Q419" s="134">
        <f t="shared" si="83"/>
        <v>-32.564666666666668</v>
      </c>
      <c r="R419" s="135">
        <f t="shared" si="76"/>
        <v>0.37367918280816953</v>
      </c>
      <c r="S419" s="134">
        <f t="shared" si="84"/>
        <v>3</v>
      </c>
    </row>
    <row r="420" spans="1:19">
      <c r="A420" s="153" t="s">
        <v>250</v>
      </c>
      <c r="B420" s="3" t="s">
        <v>400</v>
      </c>
      <c r="C420" s="156">
        <v>-32.239666666666672</v>
      </c>
      <c r="D420" s="186">
        <v>0.22848267622148996</v>
      </c>
      <c r="E420" s="40">
        <v>3</v>
      </c>
      <c r="G420" s="95">
        <f t="shared" si="77"/>
        <v>0.25781509189055851</v>
      </c>
      <c r="H420" s="133">
        <f t="shared" si="78"/>
        <v>1</v>
      </c>
      <c r="I420" s="133">
        <f t="shared" si="79"/>
        <v>2</v>
      </c>
      <c r="J420" s="96">
        <f t="shared" si="80"/>
        <v>0.51563018378111702</v>
      </c>
      <c r="O420" s="134" t="str">
        <f t="shared" si="81"/>
        <v>42 C</v>
      </c>
      <c r="P420" s="134" t="str">
        <f t="shared" si="82"/>
        <v>alkane iC33</v>
      </c>
      <c r="Q420" s="134">
        <f t="shared" si="83"/>
        <v>-32.239666666666672</v>
      </c>
      <c r="R420" s="135">
        <f t="shared" si="76"/>
        <v>0.37367918280816953</v>
      </c>
      <c r="S420" s="134">
        <f t="shared" si="84"/>
        <v>3</v>
      </c>
    </row>
    <row r="421" spans="1:19">
      <c r="A421" s="153" t="s">
        <v>250</v>
      </c>
      <c r="B421" s="3" t="s">
        <v>215</v>
      </c>
      <c r="C421" s="156">
        <v>-34.309333333333335</v>
      </c>
      <c r="D421" s="186">
        <v>5.5940444522125668E-2</v>
      </c>
      <c r="E421" s="40">
        <v>3</v>
      </c>
      <c r="G421" s="95">
        <f t="shared" si="77"/>
        <v>6.3122032196828881E-2</v>
      </c>
      <c r="H421" s="133">
        <f t="shared" si="78"/>
        <v>1</v>
      </c>
      <c r="I421" s="133">
        <f t="shared" si="79"/>
        <v>2</v>
      </c>
      <c r="J421" s="96">
        <f t="shared" si="80"/>
        <v>0.12624406439365776</v>
      </c>
      <c r="O421" s="134" t="str">
        <f t="shared" si="81"/>
        <v>42 C</v>
      </c>
      <c r="P421" s="134" t="str">
        <f t="shared" si="82"/>
        <v>alkane nC31</v>
      </c>
      <c r="Q421" s="134">
        <f t="shared" si="83"/>
        <v>-34.309333333333335</v>
      </c>
      <c r="R421" s="135">
        <f t="shared" si="76"/>
        <v>0.37367918280816953</v>
      </c>
      <c r="S421" s="134">
        <f t="shared" si="84"/>
        <v>3</v>
      </c>
    </row>
    <row r="422" spans="1:19">
      <c r="A422" s="153" t="s">
        <v>250</v>
      </c>
      <c r="B422" s="3" t="s">
        <v>216</v>
      </c>
      <c r="C422" s="156">
        <v>-34.022333333333336</v>
      </c>
      <c r="D422" s="186">
        <v>0.10943643512712706</v>
      </c>
      <c r="E422" s="40">
        <v>3</v>
      </c>
      <c r="G422" s="95">
        <f t="shared" si="77"/>
        <v>0.12348579351864972</v>
      </c>
      <c r="H422" s="133">
        <f t="shared" si="78"/>
        <v>1</v>
      </c>
      <c r="I422" s="133">
        <f t="shared" si="79"/>
        <v>2</v>
      </c>
      <c r="J422" s="96">
        <f t="shared" si="80"/>
        <v>0.24697158703729943</v>
      </c>
      <c r="O422" s="134" t="str">
        <f t="shared" si="81"/>
        <v>42 C</v>
      </c>
      <c r="P422" s="134" t="str">
        <f t="shared" si="82"/>
        <v>alkane nC33</v>
      </c>
      <c r="Q422" s="134">
        <f t="shared" si="83"/>
        <v>-34.022333333333336</v>
      </c>
      <c r="R422" s="135">
        <f t="shared" si="76"/>
        <v>0.37367918280816953</v>
      </c>
      <c r="S422" s="134">
        <f t="shared" si="84"/>
        <v>3</v>
      </c>
    </row>
    <row r="423" spans="1:19">
      <c r="A423" s="153" t="s">
        <v>408</v>
      </c>
      <c r="B423" s="3" t="s">
        <v>399</v>
      </c>
      <c r="C423" s="156">
        <v>-35.252999999999993</v>
      </c>
      <c r="D423" s="186">
        <v>0.17125711664044829</v>
      </c>
      <c r="E423" s="40">
        <v>3</v>
      </c>
      <c r="G423" s="95">
        <f t="shared" si="77"/>
        <v>0.19324296263392809</v>
      </c>
      <c r="H423" s="133">
        <f t="shared" si="78"/>
        <v>1</v>
      </c>
      <c r="I423" s="133">
        <f t="shared" si="79"/>
        <v>2</v>
      </c>
      <c r="J423" s="96">
        <f t="shared" si="80"/>
        <v>0.38648592526785619</v>
      </c>
      <c r="O423" s="134" t="str">
        <f t="shared" si="81"/>
        <v>42 D</v>
      </c>
      <c r="P423" s="134" t="str">
        <f t="shared" si="82"/>
        <v>alkane iC31</v>
      </c>
      <c r="Q423" s="134">
        <f t="shared" si="83"/>
        <v>-35.252999999999993</v>
      </c>
      <c r="R423" s="135">
        <f t="shared" si="76"/>
        <v>0.37367918280816953</v>
      </c>
      <c r="S423" s="134">
        <f t="shared" si="84"/>
        <v>3</v>
      </c>
    </row>
    <row r="424" spans="1:19">
      <c r="A424" s="153" t="s">
        <v>408</v>
      </c>
      <c r="B424" s="3" t="s">
        <v>400</v>
      </c>
      <c r="C424" s="156">
        <v>-34.831333333333333</v>
      </c>
      <c r="D424" s="186">
        <v>0.30050346642481823</v>
      </c>
      <c r="E424" s="40">
        <v>3</v>
      </c>
      <c r="G424" s="95">
        <f t="shared" si="77"/>
        <v>0.33908185115375072</v>
      </c>
      <c r="H424" s="133">
        <f t="shared" si="78"/>
        <v>1</v>
      </c>
      <c r="I424" s="133">
        <f t="shared" si="79"/>
        <v>2</v>
      </c>
      <c r="J424" s="96">
        <f t="shared" si="80"/>
        <v>0.67816370230750145</v>
      </c>
      <c r="O424" s="134" t="str">
        <f t="shared" si="81"/>
        <v>42 D</v>
      </c>
      <c r="P424" s="134" t="str">
        <f t="shared" si="82"/>
        <v>alkane iC33</v>
      </c>
      <c r="Q424" s="134">
        <f t="shared" si="83"/>
        <v>-34.831333333333333</v>
      </c>
      <c r="R424" s="135">
        <f t="shared" si="76"/>
        <v>0.37367918280816953</v>
      </c>
      <c r="S424" s="134">
        <f t="shared" si="84"/>
        <v>3</v>
      </c>
    </row>
    <row r="425" spans="1:19">
      <c r="A425" s="153" t="s">
        <v>408</v>
      </c>
      <c r="B425" s="3" t="s">
        <v>215</v>
      </c>
      <c r="C425" s="156">
        <v>-37.611333333333334</v>
      </c>
      <c r="D425" s="186">
        <v>4.3821608064210059E-2</v>
      </c>
      <c r="E425" s="40">
        <v>3</v>
      </c>
      <c r="G425" s="95">
        <f t="shared" si="77"/>
        <v>4.9447389608279338E-2</v>
      </c>
      <c r="H425" s="133">
        <f t="shared" si="78"/>
        <v>1</v>
      </c>
      <c r="I425" s="133">
        <f t="shared" si="79"/>
        <v>2</v>
      </c>
      <c r="J425" s="96">
        <f t="shared" si="80"/>
        <v>9.8894779216558676E-2</v>
      </c>
      <c r="O425" s="134" t="str">
        <f t="shared" si="81"/>
        <v>42 D</v>
      </c>
      <c r="P425" s="134" t="str">
        <f t="shared" si="82"/>
        <v>alkane nC31</v>
      </c>
      <c r="Q425" s="134">
        <f t="shared" si="83"/>
        <v>-37.611333333333334</v>
      </c>
      <c r="R425" s="135">
        <f t="shared" si="76"/>
        <v>0.37367918280816953</v>
      </c>
      <c r="S425" s="134">
        <f t="shared" si="84"/>
        <v>3</v>
      </c>
    </row>
    <row r="426" spans="1:19">
      <c r="A426" s="153" t="s">
        <v>408</v>
      </c>
      <c r="B426" s="3" t="s">
        <v>216</v>
      </c>
      <c r="C426" s="156">
        <v>-36.675999999999995</v>
      </c>
      <c r="D426" s="186">
        <v>0.21744194627532193</v>
      </c>
      <c r="E426" s="40">
        <v>3</v>
      </c>
      <c r="G426" s="95">
        <f t="shared" si="77"/>
        <v>0.24535696222977493</v>
      </c>
      <c r="H426" s="133">
        <f t="shared" si="78"/>
        <v>1</v>
      </c>
      <c r="I426" s="133">
        <f t="shared" si="79"/>
        <v>2</v>
      </c>
      <c r="J426" s="96">
        <f t="shared" si="80"/>
        <v>0.49071392445954987</v>
      </c>
      <c r="O426" s="134" t="str">
        <f t="shared" si="81"/>
        <v>42 D</v>
      </c>
      <c r="P426" s="134" t="str">
        <f t="shared" si="82"/>
        <v>alkane nC33</v>
      </c>
      <c r="Q426" s="134">
        <f t="shared" si="83"/>
        <v>-36.675999999999995</v>
      </c>
      <c r="R426" s="135">
        <f t="shared" si="76"/>
        <v>0.37367918280816953</v>
      </c>
      <c r="S426" s="134">
        <f t="shared" si="84"/>
        <v>3</v>
      </c>
    </row>
    <row r="427" spans="1:19">
      <c r="A427" s="152" t="s">
        <v>317</v>
      </c>
      <c r="B427" s="3" t="s">
        <v>399</v>
      </c>
      <c r="C427" s="156">
        <v>-36.024999999999999</v>
      </c>
      <c r="D427" s="186">
        <v>0.41883528982166662</v>
      </c>
      <c r="E427" s="40">
        <v>3</v>
      </c>
      <c r="G427" s="95">
        <f t="shared" si="77"/>
        <v>0.47260501547917977</v>
      </c>
      <c r="H427" s="133">
        <f t="shared" si="78"/>
        <v>1</v>
      </c>
      <c r="I427" s="133">
        <f t="shared" si="79"/>
        <v>2</v>
      </c>
      <c r="J427" s="96">
        <f t="shared" si="80"/>
        <v>0.94521003095835954</v>
      </c>
      <c r="O427" s="134" t="str">
        <f t="shared" si="81"/>
        <v>44 B</v>
      </c>
      <c r="P427" s="134" t="str">
        <f t="shared" si="82"/>
        <v>alkane iC31</v>
      </c>
      <c r="Q427" s="134">
        <f t="shared" si="83"/>
        <v>-36.024999999999999</v>
      </c>
      <c r="R427" s="135">
        <f t="shared" si="76"/>
        <v>0.37367918280816953</v>
      </c>
      <c r="S427" s="134">
        <f t="shared" si="84"/>
        <v>3</v>
      </c>
    </row>
    <row r="428" spans="1:19">
      <c r="A428" s="153" t="s">
        <v>317</v>
      </c>
      <c r="B428" s="3" t="s">
        <v>400</v>
      </c>
      <c r="C428" s="156">
        <v>-36.604999999999997</v>
      </c>
      <c r="D428" s="186">
        <v>0.51214353456819162</v>
      </c>
      <c r="E428" s="40">
        <v>3</v>
      </c>
      <c r="G428" s="95">
        <f t="shared" si="77"/>
        <v>0.57789209496940785</v>
      </c>
      <c r="H428" s="133">
        <f t="shared" si="78"/>
        <v>1</v>
      </c>
      <c r="I428" s="133">
        <f t="shared" si="79"/>
        <v>2</v>
      </c>
      <c r="J428" s="96">
        <f t="shared" si="80"/>
        <v>1.1557841899388157</v>
      </c>
      <c r="O428" s="134" t="str">
        <f t="shared" si="81"/>
        <v>44 B</v>
      </c>
      <c r="P428" s="134" t="str">
        <f t="shared" si="82"/>
        <v>alkane iC33</v>
      </c>
      <c r="Q428" s="134">
        <f t="shared" si="83"/>
        <v>-36.604999999999997</v>
      </c>
      <c r="R428" s="135">
        <f t="shared" si="76"/>
        <v>0.37367918280816953</v>
      </c>
      <c r="S428" s="134">
        <f t="shared" si="84"/>
        <v>3</v>
      </c>
    </row>
    <row r="429" spans="1:19">
      <c r="A429" s="153" t="s">
        <v>317</v>
      </c>
      <c r="B429" s="3" t="s">
        <v>215</v>
      </c>
      <c r="C429" s="156">
        <v>-38.185000000000002</v>
      </c>
      <c r="D429" s="186">
        <v>3.6510272527058199E-2</v>
      </c>
      <c r="E429" s="40">
        <v>3</v>
      </c>
      <c r="G429" s="95">
        <f t="shared" si="77"/>
        <v>4.1197430904512104E-2</v>
      </c>
      <c r="H429" s="133">
        <f t="shared" si="78"/>
        <v>1</v>
      </c>
      <c r="I429" s="133">
        <f t="shared" si="79"/>
        <v>2</v>
      </c>
      <c r="J429" s="96">
        <f t="shared" si="80"/>
        <v>8.2394861809024209E-2</v>
      </c>
      <c r="O429" s="134" t="str">
        <f t="shared" si="81"/>
        <v>44 B</v>
      </c>
      <c r="P429" s="134" t="str">
        <f t="shared" si="82"/>
        <v>alkane nC31</v>
      </c>
      <c r="Q429" s="134">
        <f t="shared" si="83"/>
        <v>-38.185000000000002</v>
      </c>
      <c r="R429" s="135">
        <f t="shared" si="76"/>
        <v>0.37367918280816953</v>
      </c>
      <c r="S429" s="134">
        <f t="shared" si="84"/>
        <v>3</v>
      </c>
    </row>
    <row r="430" spans="1:19">
      <c r="A430" s="153" t="s">
        <v>317</v>
      </c>
      <c r="B430" s="3" t="s">
        <v>216</v>
      </c>
      <c r="C430" s="156">
        <v>-38.226666666666667</v>
      </c>
      <c r="D430" s="186">
        <v>0.88543567430578063</v>
      </c>
      <c r="E430" s="40">
        <v>3</v>
      </c>
      <c r="G430" s="95">
        <f t="shared" si="77"/>
        <v>0.9991071686898102</v>
      </c>
      <c r="H430" s="133">
        <f t="shared" si="78"/>
        <v>1</v>
      </c>
      <c r="I430" s="133">
        <f t="shared" si="79"/>
        <v>2</v>
      </c>
      <c r="J430" s="96">
        <f t="shared" si="80"/>
        <v>1.9982143373796204</v>
      </c>
      <c r="O430" s="134" t="str">
        <f t="shared" si="81"/>
        <v>44 B</v>
      </c>
      <c r="P430" s="134" t="str">
        <f t="shared" si="82"/>
        <v>alkane nC33</v>
      </c>
      <c r="Q430" s="134">
        <f t="shared" si="83"/>
        <v>-38.226666666666667</v>
      </c>
      <c r="R430" s="135">
        <f t="shared" si="76"/>
        <v>0.37367918280816953</v>
      </c>
      <c r="S430" s="134">
        <f t="shared" si="84"/>
        <v>3</v>
      </c>
    </row>
    <row r="431" spans="1:19">
      <c r="A431" s="153" t="s">
        <v>251</v>
      </c>
      <c r="B431" s="3" t="s">
        <v>399</v>
      </c>
      <c r="C431" s="156">
        <v>-34.009</v>
      </c>
      <c r="D431" s="186">
        <v>0.25878948974021532</v>
      </c>
      <c r="E431" s="40">
        <v>3</v>
      </c>
      <c r="G431" s="95">
        <f t="shared" si="77"/>
        <v>0.29201266888613686</v>
      </c>
      <c r="H431" s="133">
        <f t="shared" si="78"/>
        <v>1</v>
      </c>
      <c r="I431" s="133">
        <f t="shared" si="79"/>
        <v>2</v>
      </c>
      <c r="J431" s="96">
        <f t="shared" si="80"/>
        <v>0.58402533777227372</v>
      </c>
      <c r="O431" s="134" t="str">
        <f t="shared" si="81"/>
        <v>44 C</v>
      </c>
      <c r="P431" s="134" t="str">
        <f t="shared" si="82"/>
        <v>alkane iC31</v>
      </c>
      <c r="Q431" s="134">
        <f t="shared" si="83"/>
        <v>-34.009</v>
      </c>
      <c r="R431" s="135">
        <f t="shared" si="76"/>
        <v>0.37367918280816953</v>
      </c>
      <c r="S431" s="134">
        <f t="shared" si="84"/>
        <v>3</v>
      </c>
    </row>
    <row r="432" spans="1:19">
      <c r="A432" s="153" t="s">
        <v>251</v>
      </c>
      <c r="B432" s="3" t="s">
        <v>400</v>
      </c>
      <c r="C432" s="156">
        <v>-32.222000000000001</v>
      </c>
      <c r="D432" s="186">
        <v>0.85591588371755245</v>
      </c>
      <c r="E432" s="40">
        <v>3</v>
      </c>
      <c r="G432" s="95">
        <f t="shared" si="77"/>
        <v>0.96579765197303136</v>
      </c>
      <c r="H432" s="133">
        <f t="shared" si="78"/>
        <v>1</v>
      </c>
      <c r="I432" s="133">
        <f t="shared" si="79"/>
        <v>2</v>
      </c>
      <c r="J432" s="96">
        <f t="shared" si="80"/>
        <v>1.9315953039460627</v>
      </c>
      <c r="O432" s="134" t="str">
        <f t="shared" si="81"/>
        <v>44 C</v>
      </c>
      <c r="P432" s="134" t="str">
        <f t="shared" si="82"/>
        <v>alkane iC33</v>
      </c>
      <c r="Q432" s="134">
        <f t="shared" si="83"/>
        <v>-32.222000000000001</v>
      </c>
      <c r="R432" s="135">
        <f t="shared" si="76"/>
        <v>0.37367918280816953</v>
      </c>
      <c r="S432" s="134">
        <f t="shared" si="84"/>
        <v>3</v>
      </c>
    </row>
    <row r="433" spans="1:19">
      <c r="A433" s="153" t="s">
        <v>251</v>
      </c>
      <c r="B433" s="3" t="s">
        <v>215</v>
      </c>
      <c r="C433" s="156">
        <v>-36.570333333333338</v>
      </c>
      <c r="D433" s="186">
        <v>9.6521154848733193E-2</v>
      </c>
      <c r="E433" s="40">
        <v>3</v>
      </c>
      <c r="G433" s="95">
        <f t="shared" si="77"/>
        <v>0.10891246031531054</v>
      </c>
      <c r="H433" s="133">
        <f t="shared" si="78"/>
        <v>1</v>
      </c>
      <c r="I433" s="133">
        <f t="shared" si="79"/>
        <v>2</v>
      </c>
      <c r="J433" s="96">
        <f t="shared" si="80"/>
        <v>0.21782492063062109</v>
      </c>
      <c r="O433" s="134" t="str">
        <f t="shared" si="81"/>
        <v>44 C</v>
      </c>
      <c r="P433" s="134" t="str">
        <f t="shared" si="82"/>
        <v>alkane nC31</v>
      </c>
      <c r="Q433" s="134">
        <f t="shared" si="83"/>
        <v>-36.570333333333338</v>
      </c>
      <c r="R433" s="135">
        <f t="shared" si="76"/>
        <v>0.37367918280816953</v>
      </c>
      <c r="S433" s="134">
        <f t="shared" si="84"/>
        <v>3</v>
      </c>
    </row>
    <row r="434" spans="1:19">
      <c r="A434" s="153" t="s">
        <v>251</v>
      </c>
      <c r="B434" s="3" t="s">
        <v>216</v>
      </c>
      <c r="C434" s="156">
        <v>-35.522666666666666</v>
      </c>
      <c r="D434" s="186">
        <v>0.22597418731645869</v>
      </c>
      <c r="E434" s="40">
        <v>3</v>
      </c>
      <c r="G434" s="95">
        <f t="shared" si="77"/>
        <v>0.25498456526923097</v>
      </c>
      <c r="H434" s="133">
        <f t="shared" si="78"/>
        <v>1</v>
      </c>
      <c r="I434" s="133">
        <f t="shared" si="79"/>
        <v>2</v>
      </c>
      <c r="J434" s="96">
        <f t="shared" si="80"/>
        <v>0.50996913053846193</v>
      </c>
      <c r="O434" s="134" t="str">
        <f t="shared" si="81"/>
        <v>44 C</v>
      </c>
      <c r="P434" s="134" t="str">
        <f t="shared" si="82"/>
        <v>alkane nC33</v>
      </c>
      <c r="Q434" s="134">
        <f t="shared" si="83"/>
        <v>-35.522666666666666</v>
      </c>
      <c r="R434" s="135">
        <f t="shared" si="76"/>
        <v>0.37367918280816953</v>
      </c>
      <c r="S434" s="134">
        <f t="shared" si="84"/>
        <v>3</v>
      </c>
    </row>
    <row r="435" spans="1:19">
      <c r="A435" s="153" t="s">
        <v>373</v>
      </c>
      <c r="B435" s="3" t="s">
        <v>399</v>
      </c>
      <c r="C435" s="156">
        <v>-35.886666666666663</v>
      </c>
      <c r="D435" s="186">
        <v>8.3440597632883237E-2</v>
      </c>
      <c r="E435" s="40">
        <v>3</v>
      </c>
      <c r="G435" s="95">
        <f t="shared" si="77"/>
        <v>9.4152632058944585E-2</v>
      </c>
      <c r="H435" s="133">
        <f t="shared" si="78"/>
        <v>1</v>
      </c>
      <c r="I435" s="133">
        <f t="shared" si="79"/>
        <v>2</v>
      </c>
      <c r="J435" s="96">
        <f t="shared" si="80"/>
        <v>0.18830526411788917</v>
      </c>
      <c r="O435" s="134" t="str">
        <f t="shared" si="81"/>
        <v>44D</v>
      </c>
      <c r="P435" s="134" t="str">
        <f t="shared" si="82"/>
        <v>alkane iC31</v>
      </c>
      <c r="Q435" s="134">
        <f t="shared" si="83"/>
        <v>-35.886666666666663</v>
      </c>
      <c r="R435" s="135">
        <f t="shared" si="76"/>
        <v>0.37367918280816953</v>
      </c>
      <c r="S435" s="134">
        <f t="shared" si="84"/>
        <v>3</v>
      </c>
    </row>
    <row r="436" spans="1:19">
      <c r="A436" s="153" t="s">
        <v>373</v>
      </c>
      <c r="B436" s="3" t="s">
        <v>400</v>
      </c>
      <c r="C436" s="156">
        <v>-35.251666666666665</v>
      </c>
      <c r="D436" s="186">
        <v>0.17782107111738496</v>
      </c>
      <c r="E436" s="40">
        <v>3</v>
      </c>
      <c r="G436" s="95">
        <f t="shared" si="77"/>
        <v>0.20064959211946673</v>
      </c>
      <c r="H436" s="133">
        <f t="shared" si="78"/>
        <v>1</v>
      </c>
      <c r="I436" s="133">
        <f t="shared" si="79"/>
        <v>2</v>
      </c>
      <c r="J436" s="96">
        <f t="shared" si="80"/>
        <v>0.40129918423893346</v>
      </c>
      <c r="O436" s="134" t="str">
        <f t="shared" si="81"/>
        <v>44D</v>
      </c>
      <c r="P436" s="134" t="str">
        <f t="shared" si="82"/>
        <v>alkane iC33</v>
      </c>
      <c r="Q436" s="134">
        <f t="shared" si="83"/>
        <v>-35.251666666666665</v>
      </c>
      <c r="R436" s="135">
        <f t="shared" si="76"/>
        <v>0.37367918280816953</v>
      </c>
      <c r="S436" s="134">
        <f t="shared" si="84"/>
        <v>3</v>
      </c>
    </row>
    <row r="437" spans="1:19">
      <c r="A437" s="153" t="s">
        <v>373</v>
      </c>
      <c r="B437" s="3" t="s">
        <v>215</v>
      </c>
      <c r="C437" s="156">
        <v>-37.998333333333335</v>
      </c>
      <c r="D437" s="186">
        <v>0.11234025695775175</v>
      </c>
      <c r="E437" s="40">
        <v>3</v>
      </c>
      <c r="G437" s="95">
        <f t="shared" si="77"/>
        <v>0.12676240557728377</v>
      </c>
      <c r="H437" s="133">
        <f t="shared" si="78"/>
        <v>1</v>
      </c>
      <c r="I437" s="133">
        <f t="shared" si="79"/>
        <v>2</v>
      </c>
      <c r="J437" s="96">
        <f t="shared" si="80"/>
        <v>0.25352481115456754</v>
      </c>
      <c r="O437" s="134" t="str">
        <f t="shared" si="81"/>
        <v>44D</v>
      </c>
      <c r="P437" s="134" t="str">
        <f t="shared" si="82"/>
        <v>alkane nC31</v>
      </c>
      <c r="Q437" s="134">
        <f t="shared" si="83"/>
        <v>-37.998333333333335</v>
      </c>
      <c r="R437" s="135">
        <f t="shared" si="76"/>
        <v>0.37367918280816953</v>
      </c>
      <c r="S437" s="134">
        <f t="shared" si="84"/>
        <v>3</v>
      </c>
    </row>
    <row r="438" spans="1:19">
      <c r="A438" s="153" t="s">
        <v>373</v>
      </c>
      <c r="B438" s="3" t="s">
        <v>216</v>
      </c>
      <c r="C438" s="156">
        <v>-37.149000000000001</v>
      </c>
      <c r="D438" s="186">
        <v>9.5598117136269062E-2</v>
      </c>
      <c r="E438" s="40">
        <v>3</v>
      </c>
      <c r="G438" s="95">
        <f t="shared" si="77"/>
        <v>0.10787092379012253</v>
      </c>
      <c r="H438" s="133">
        <f t="shared" si="78"/>
        <v>1</v>
      </c>
      <c r="I438" s="133">
        <f t="shared" si="79"/>
        <v>2</v>
      </c>
      <c r="J438" s="96">
        <f t="shared" si="80"/>
        <v>0.21574184758024506</v>
      </c>
      <c r="O438" s="134" t="str">
        <f t="shared" si="81"/>
        <v>44D</v>
      </c>
      <c r="P438" s="134" t="str">
        <f t="shared" si="82"/>
        <v>alkane nC33</v>
      </c>
      <c r="Q438" s="134">
        <f t="shared" si="83"/>
        <v>-37.149000000000001</v>
      </c>
      <c r="R438" s="135">
        <f t="shared" si="76"/>
        <v>0.37367918280816953</v>
      </c>
      <c r="S438" s="134">
        <f t="shared" si="84"/>
        <v>3</v>
      </c>
    </row>
    <row r="439" spans="1:19">
      <c r="A439" s="152" t="s">
        <v>318</v>
      </c>
      <c r="B439" s="3" t="s">
        <v>399</v>
      </c>
      <c r="C439" s="158">
        <v>-31.777999999999999</v>
      </c>
      <c r="D439" s="197">
        <v>0.32581458355503823</v>
      </c>
      <c r="E439" s="198">
        <v>8</v>
      </c>
      <c r="G439" s="95">
        <f t="shared" si="77"/>
        <v>0.33762103722173342</v>
      </c>
      <c r="H439" s="133">
        <f t="shared" si="78"/>
        <v>1</v>
      </c>
      <c r="I439" s="133">
        <f t="shared" si="79"/>
        <v>7</v>
      </c>
      <c r="J439" s="96">
        <f t="shared" si="80"/>
        <v>2.3633472605521337</v>
      </c>
      <c r="O439" s="134" t="str">
        <f t="shared" si="81"/>
        <v>45 B</v>
      </c>
      <c r="P439" s="134" t="str">
        <f t="shared" si="82"/>
        <v>alkane iC31</v>
      </c>
      <c r="Q439" s="134">
        <f t="shared" si="83"/>
        <v>-31.777999999999999</v>
      </c>
      <c r="R439" s="135">
        <f t="shared" si="76"/>
        <v>0.37367918280816953</v>
      </c>
      <c r="S439" s="134">
        <f t="shared" si="84"/>
        <v>8</v>
      </c>
    </row>
    <row r="440" spans="1:19">
      <c r="A440" s="152" t="s">
        <v>318</v>
      </c>
      <c r="B440" s="3" t="s">
        <v>400</v>
      </c>
      <c r="C440" s="158">
        <v>-31.490857142857145</v>
      </c>
      <c r="D440" s="197">
        <v>0.23432913360728944</v>
      </c>
      <c r="E440" s="198">
        <v>7</v>
      </c>
      <c r="G440" s="95">
        <f t="shared" si="77"/>
        <v>0.24425344702412066</v>
      </c>
      <c r="H440" s="133">
        <f t="shared" si="78"/>
        <v>1</v>
      </c>
      <c r="I440" s="133">
        <f t="shared" si="79"/>
        <v>6</v>
      </c>
      <c r="J440" s="96">
        <f t="shared" si="80"/>
        <v>1.465520682144724</v>
      </c>
      <c r="O440" s="134" t="str">
        <f t="shared" si="81"/>
        <v>45 B</v>
      </c>
      <c r="P440" s="134" t="str">
        <f t="shared" si="82"/>
        <v>alkane iC33</v>
      </c>
      <c r="Q440" s="134">
        <f t="shared" si="83"/>
        <v>-31.490857142857145</v>
      </c>
      <c r="R440" s="135">
        <f t="shared" si="76"/>
        <v>0.37367918280816953</v>
      </c>
      <c r="S440" s="134">
        <f t="shared" si="84"/>
        <v>7</v>
      </c>
    </row>
    <row r="441" spans="1:19">
      <c r="A441" s="152" t="s">
        <v>318</v>
      </c>
      <c r="B441" s="3" t="s">
        <v>215</v>
      </c>
      <c r="C441" s="158">
        <v>-32.926249999999996</v>
      </c>
      <c r="D441" s="197">
        <v>0.16783729365923714</v>
      </c>
      <c r="E441" s="198">
        <v>8</v>
      </c>
      <c r="G441" s="95">
        <f t="shared" si="77"/>
        <v>0.1739191676180698</v>
      </c>
      <c r="H441" s="133">
        <f t="shared" si="78"/>
        <v>1</v>
      </c>
      <c r="I441" s="133">
        <f t="shared" si="79"/>
        <v>7</v>
      </c>
      <c r="J441" s="96">
        <f t="shared" si="80"/>
        <v>1.2174341733264886</v>
      </c>
      <c r="O441" s="134" t="str">
        <f t="shared" si="81"/>
        <v>45 B</v>
      </c>
      <c r="P441" s="134" t="str">
        <f t="shared" si="82"/>
        <v>alkane nC31</v>
      </c>
      <c r="Q441" s="134">
        <f t="shared" si="83"/>
        <v>-32.926249999999996</v>
      </c>
      <c r="R441" s="135">
        <f t="shared" si="76"/>
        <v>0.37367918280816953</v>
      </c>
      <c r="S441" s="134">
        <f t="shared" si="84"/>
        <v>8</v>
      </c>
    </row>
    <row r="442" spans="1:19">
      <c r="A442" s="152" t="s">
        <v>318</v>
      </c>
      <c r="B442" s="3" t="s">
        <v>216</v>
      </c>
      <c r="C442" s="158">
        <v>-32.622500000000002</v>
      </c>
      <c r="D442" s="197">
        <v>0.24310726615455647</v>
      </c>
      <c r="E442" s="198">
        <v>8</v>
      </c>
      <c r="G442" s="95">
        <f t="shared" si="77"/>
        <v>0.25191667745399221</v>
      </c>
      <c r="H442" s="133">
        <f t="shared" si="78"/>
        <v>1</v>
      </c>
      <c r="I442" s="133">
        <f t="shared" si="79"/>
        <v>7</v>
      </c>
      <c r="J442" s="96">
        <f t="shared" si="80"/>
        <v>1.7634167421779454</v>
      </c>
      <c r="O442" s="134" t="str">
        <f t="shared" si="81"/>
        <v>45 B</v>
      </c>
      <c r="P442" s="134" t="str">
        <f t="shared" si="82"/>
        <v>alkane nC33</v>
      </c>
      <c r="Q442" s="134">
        <f t="shared" si="83"/>
        <v>-32.622500000000002</v>
      </c>
      <c r="R442" s="135">
        <f t="shared" si="76"/>
        <v>0.37367918280816953</v>
      </c>
      <c r="S442" s="134">
        <f t="shared" si="84"/>
        <v>8</v>
      </c>
    </row>
    <row r="443" spans="1:19">
      <c r="A443" s="153" t="s">
        <v>252</v>
      </c>
      <c r="B443" s="3" t="s">
        <v>399</v>
      </c>
      <c r="C443" s="156">
        <v>-33.028666666666673</v>
      </c>
      <c r="D443" s="186">
        <v>0.13384443706532492</v>
      </c>
      <c r="E443" s="40">
        <v>3</v>
      </c>
      <c r="G443" s="95">
        <f t="shared" si="77"/>
        <v>0.15102727441613908</v>
      </c>
      <c r="H443" s="133">
        <f t="shared" si="78"/>
        <v>1</v>
      </c>
      <c r="I443" s="133">
        <f t="shared" si="79"/>
        <v>2</v>
      </c>
      <c r="J443" s="96">
        <f t="shared" si="80"/>
        <v>0.30205454883227817</v>
      </c>
      <c r="O443" s="134" t="str">
        <f t="shared" si="81"/>
        <v>45 C</v>
      </c>
      <c r="P443" s="134" t="str">
        <f t="shared" si="82"/>
        <v>alkane iC31</v>
      </c>
      <c r="Q443" s="134">
        <f t="shared" si="83"/>
        <v>-33.028666666666673</v>
      </c>
      <c r="R443" s="135">
        <f t="shared" si="76"/>
        <v>0.37367918280816953</v>
      </c>
      <c r="S443" s="134">
        <f t="shared" si="84"/>
        <v>3</v>
      </c>
    </row>
    <row r="444" spans="1:19">
      <c r="A444" s="153" t="s">
        <v>252</v>
      </c>
      <c r="B444" s="3" t="s">
        <v>400</v>
      </c>
      <c r="C444" s="156">
        <v>-32.511333333333333</v>
      </c>
      <c r="D444" s="186">
        <v>5.9231185479724474E-2</v>
      </c>
      <c r="E444" s="40">
        <v>3</v>
      </c>
      <c r="G444" s="95">
        <f t="shared" si="77"/>
        <v>6.6835235737691318E-2</v>
      </c>
      <c r="H444" s="133">
        <f t="shared" si="78"/>
        <v>1</v>
      </c>
      <c r="I444" s="133">
        <f t="shared" si="79"/>
        <v>2</v>
      </c>
      <c r="J444" s="96">
        <f t="shared" si="80"/>
        <v>0.13367047147538264</v>
      </c>
      <c r="O444" s="134" t="str">
        <f t="shared" si="81"/>
        <v>45 C</v>
      </c>
      <c r="P444" s="134" t="str">
        <f t="shared" si="82"/>
        <v>alkane iC33</v>
      </c>
      <c r="Q444" s="134">
        <f t="shared" si="83"/>
        <v>-32.511333333333333</v>
      </c>
      <c r="R444" s="135">
        <f t="shared" si="76"/>
        <v>0.37367918280816953</v>
      </c>
      <c r="S444" s="134">
        <f t="shared" si="84"/>
        <v>3</v>
      </c>
    </row>
    <row r="445" spans="1:19">
      <c r="A445" s="153" t="s">
        <v>252</v>
      </c>
      <c r="B445" s="3" t="s">
        <v>215</v>
      </c>
      <c r="C445" s="156">
        <v>-34.713666666666661</v>
      </c>
      <c r="D445" s="186">
        <v>6.8857340446266804E-2</v>
      </c>
      <c r="E445" s="40">
        <v>3</v>
      </c>
      <c r="G445" s="95">
        <f t="shared" si="77"/>
        <v>7.7697188461170685E-2</v>
      </c>
      <c r="H445" s="133">
        <f t="shared" si="78"/>
        <v>1</v>
      </c>
      <c r="I445" s="133">
        <f t="shared" si="79"/>
        <v>2</v>
      </c>
      <c r="J445" s="96">
        <f t="shared" si="80"/>
        <v>0.15539437692234137</v>
      </c>
      <c r="O445" s="134" t="str">
        <f t="shared" si="81"/>
        <v>45 C</v>
      </c>
      <c r="P445" s="134" t="str">
        <f t="shared" si="82"/>
        <v>alkane nC31</v>
      </c>
      <c r="Q445" s="134">
        <f t="shared" si="83"/>
        <v>-34.713666666666661</v>
      </c>
      <c r="R445" s="135">
        <f t="shared" si="76"/>
        <v>0.37367918280816953</v>
      </c>
      <c r="S445" s="134">
        <f t="shared" si="84"/>
        <v>3</v>
      </c>
    </row>
    <row r="446" spans="1:19">
      <c r="A446" s="153" t="s">
        <v>252</v>
      </c>
      <c r="B446" s="3" t="s">
        <v>216</v>
      </c>
      <c r="C446" s="156">
        <v>-34.389000000000003</v>
      </c>
      <c r="D446" s="186">
        <v>0.12742448744256216</v>
      </c>
      <c r="E446" s="40">
        <v>3</v>
      </c>
      <c r="G446" s="95">
        <f t="shared" si="77"/>
        <v>0.14378313700801088</v>
      </c>
      <c r="H446" s="133">
        <f t="shared" si="78"/>
        <v>1</v>
      </c>
      <c r="I446" s="133">
        <f t="shared" si="79"/>
        <v>2</v>
      </c>
      <c r="J446" s="96">
        <f t="shared" si="80"/>
        <v>0.28756627401602175</v>
      </c>
      <c r="O446" s="134" t="str">
        <f t="shared" si="81"/>
        <v>45 C</v>
      </c>
      <c r="P446" s="134" t="str">
        <f t="shared" si="82"/>
        <v>alkane nC33</v>
      </c>
      <c r="Q446" s="134">
        <f t="shared" si="83"/>
        <v>-34.389000000000003</v>
      </c>
      <c r="R446" s="135">
        <f t="shared" si="76"/>
        <v>0.37367918280816953</v>
      </c>
      <c r="S446" s="134">
        <f t="shared" si="84"/>
        <v>3</v>
      </c>
    </row>
    <row r="447" spans="1:19">
      <c r="A447" s="153" t="s">
        <v>409</v>
      </c>
      <c r="B447" s="3" t="s">
        <v>399</v>
      </c>
      <c r="C447" s="156">
        <v>-33.837333333333333</v>
      </c>
      <c r="D447" s="186">
        <v>0.17548314259020428</v>
      </c>
      <c r="E447" s="40">
        <v>3</v>
      </c>
      <c r="G447" s="95">
        <f t="shared" si="77"/>
        <v>0.19801152227523777</v>
      </c>
      <c r="H447" s="133">
        <f t="shared" si="78"/>
        <v>1</v>
      </c>
      <c r="I447" s="133">
        <f t="shared" si="79"/>
        <v>2</v>
      </c>
      <c r="J447" s="96">
        <f t="shared" si="80"/>
        <v>0.39602304455047554</v>
      </c>
      <c r="O447" s="134" t="str">
        <f t="shared" si="81"/>
        <v>45 D</v>
      </c>
      <c r="P447" s="134" t="str">
        <f t="shared" si="82"/>
        <v>alkane iC31</v>
      </c>
      <c r="Q447" s="134">
        <f t="shared" si="83"/>
        <v>-33.837333333333333</v>
      </c>
      <c r="R447" s="135">
        <f t="shared" si="76"/>
        <v>0.37367918280816953</v>
      </c>
      <c r="S447" s="134">
        <f t="shared" si="84"/>
        <v>3</v>
      </c>
    </row>
    <row r="448" spans="1:19">
      <c r="A448" s="153" t="s">
        <v>409</v>
      </c>
      <c r="B448" s="3" t="s">
        <v>400</v>
      </c>
      <c r="C448" s="156">
        <v>-32.792666666666662</v>
      </c>
      <c r="D448" s="186">
        <v>0.43167387381370748</v>
      </c>
      <c r="E448" s="40">
        <v>3</v>
      </c>
      <c r="G448" s="95">
        <f t="shared" si="77"/>
        <v>0.48709180619080461</v>
      </c>
      <c r="H448" s="133">
        <f t="shared" si="78"/>
        <v>1</v>
      </c>
      <c r="I448" s="133">
        <f t="shared" si="79"/>
        <v>2</v>
      </c>
      <c r="J448" s="96">
        <f t="shared" si="80"/>
        <v>0.97418361238160922</v>
      </c>
      <c r="O448" s="134" t="str">
        <f t="shared" si="81"/>
        <v>45 D</v>
      </c>
      <c r="P448" s="134" t="str">
        <f t="shared" si="82"/>
        <v>alkane iC33</v>
      </c>
      <c r="Q448" s="134">
        <f t="shared" si="83"/>
        <v>-32.792666666666662</v>
      </c>
      <c r="R448" s="135">
        <f t="shared" si="76"/>
        <v>0.37367918280816953</v>
      </c>
      <c r="S448" s="134">
        <f t="shared" si="84"/>
        <v>3</v>
      </c>
    </row>
    <row r="449" spans="1:19">
      <c r="A449" s="153" t="s">
        <v>409</v>
      </c>
      <c r="B449" s="3" t="s">
        <v>215</v>
      </c>
      <c r="C449" s="156">
        <v>-35.582666666666668</v>
      </c>
      <c r="D449" s="186">
        <v>0.2136125776571515</v>
      </c>
      <c r="E449" s="40">
        <v>3</v>
      </c>
      <c r="G449" s="95">
        <f t="shared" si="77"/>
        <v>0.24103598245790209</v>
      </c>
      <c r="H449" s="133">
        <f t="shared" si="78"/>
        <v>1</v>
      </c>
      <c r="I449" s="133">
        <f t="shared" si="79"/>
        <v>2</v>
      </c>
      <c r="J449" s="96">
        <f t="shared" si="80"/>
        <v>0.48207196491580417</v>
      </c>
      <c r="O449" s="134" t="str">
        <f t="shared" si="81"/>
        <v>45 D</v>
      </c>
      <c r="P449" s="134" t="str">
        <f t="shared" si="82"/>
        <v>alkane nC31</v>
      </c>
      <c r="Q449" s="134">
        <f t="shared" si="83"/>
        <v>-35.582666666666668</v>
      </c>
      <c r="R449" s="135">
        <f t="shared" si="76"/>
        <v>0.37367918280816953</v>
      </c>
      <c r="S449" s="134">
        <f t="shared" si="84"/>
        <v>3</v>
      </c>
    </row>
    <row r="450" spans="1:19">
      <c r="A450" s="153" t="s">
        <v>409</v>
      </c>
      <c r="B450" s="3" t="s">
        <v>216</v>
      </c>
      <c r="C450" s="156">
        <v>-34.854666666666667</v>
      </c>
      <c r="D450" s="186">
        <v>0.36260492734287658</v>
      </c>
      <c r="E450" s="40">
        <v>3</v>
      </c>
      <c r="G450" s="95">
        <f t="shared" si="77"/>
        <v>0.40915584589988391</v>
      </c>
      <c r="H450" s="133">
        <f t="shared" si="78"/>
        <v>1</v>
      </c>
      <c r="I450" s="133">
        <f t="shared" si="79"/>
        <v>2</v>
      </c>
      <c r="J450" s="96">
        <f t="shared" si="80"/>
        <v>0.81831169179976782</v>
      </c>
      <c r="O450" s="134" t="str">
        <f t="shared" si="81"/>
        <v>45 D</v>
      </c>
      <c r="P450" s="134" t="str">
        <f t="shared" si="82"/>
        <v>alkane nC33</v>
      </c>
      <c r="Q450" s="134">
        <f t="shared" si="83"/>
        <v>-34.854666666666667</v>
      </c>
      <c r="R450" s="135">
        <f t="shared" si="76"/>
        <v>0.37367918280816953</v>
      </c>
      <c r="S450" s="134">
        <f t="shared" si="84"/>
        <v>3</v>
      </c>
    </row>
    <row r="451" spans="1:19">
      <c r="A451" s="153" t="s">
        <v>319</v>
      </c>
      <c r="B451" s="3" t="s">
        <v>399</v>
      </c>
      <c r="C451" s="156">
        <v>-33.009666666666668</v>
      </c>
      <c r="D451" s="186">
        <v>0.3151036866387541</v>
      </c>
      <c r="E451" s="40">
        <v>3</v>
      </c>
      <c r="G451" s="95">
        <f t="shared" si="77"/>
        <v>0.35555643547816274</v>
      </c>
      <c r="H451" s="133">
        <f t="shared" si="78"/>
        <v>1</v>
      </c>
      <c r="I451" s="133">
        <f t="shared" si="79"/>
        <v>2</v>
      </c>
      <c r="J451" s="96">
        <f t="shared" si="80"/>
        <v>0.71111287095632547</v>
      </c>
      <c r="O451" s="134" t="str">
        <f t="shared" si="81"/>
        <v>46 B</v>
      </c>
      <c r="P451" s="134" t="str">
        <f t="shared" si="82"/>
        <v>alkane iC31</v>
      </c>
      <c r="Q451" s="134">
        <f t="shared" si="83"/>
        <v>-33.009666666666668</v>
      </c>
      <c r="R451" s="135">
        <f t="shared" si="76"/>
        <v>0.37367918280816953</v>
      </c>
      <c r="S451" s="134">
        <f t="shared" si="84"/>
        <v>3</v>
      </c>
    </row>
    <row r="452" spans="1:19">
      <c r="A452" s="153" t="s">
        <v>319</v>
      </c>
      <c r="B452" s="3" t="s">
        <v>400</v>
      </c>
      <c r="C452" s="156">
        <v>-32.681000000000004</v>
      </c>
      <c r="D452" s="186">
        <v>0.49691447956363394</v>
      </c>
      <c r="E452" s="40">
        <v>3</v>
      </c>
      <c r="G452" s="95">
        <f t="shared" si="77"/>
        <v>0.56070794656771339</v>
      </c>
      <c r="H452" s="133">
        <f t="shared" si="78"/>
        <v>1</v>
      </c>
      <c r="I452" s="133">
        <f t="shared" si="79"/>
        <v>2</v>
      </c>
      <c r="J452" s="96">
        <f t="shared" si="80"/>
        <v>1.1214158931354268</v>
      </c>
      <c r="O452" s="134" t="str">
        <f t="shared" si="81"/>
        <v>46 B</v>
      </c>
      <c r="P452" s="134" t="str">
        <f t="shared" si="82"/>
        <v>alkane iC33</v>
      </c>
      <c r="Q452" s="134">
        <f t="shared" si="83"/>
        <v>-32.681000000000004</v>
      </c>
      <c r="R452" s="135">
        <f t="shared" si="76"/>
        <v>0.37367918280816953</v>
      </c>
      <c r="S452" s="134">
        <f t="shared" si="84"/>
        <v>3</v>
      </c>
    </row>
    <row r="453" spans="1:19">
      <c r="A453" s="152" t="s">
        <v>319</v>
      </c>
      <c r="B453" s="3" t="s">
        <v>215</v>
      </c>
      <c r="C453" s="156">
        <v>-34.600333333333339</v>
      </c>
      <c r="D453" s="186">
        <v>5.8603185351422594E-2</v>
      </c>
      <c r="E453" s="40">
        <v>3</v>
      </c>
      <c r="G453" s="95">
        <f t="shared" si="77"/>
        <v>6.6126613475982171E-2</v>
      </c>
      <c r="H453" s="133">
        <f t="shared" si="78"/>
        <v>1</v>
      </c>
      <c r="I453" s="133">
        <f t="shared" si="79"/>
        <v>2</v>
      </c>
      <c r="J453" s="96">
        <f t="shared" si="80"/>
        <v>0.13225322695196434</v>
      </c>
      <c r="O453" s="134" t="str">
        <f t="shared" si="81"/>
        <v>46 B</v>
      </c>
      <c r="P453" s="134" t="str">
        <f t="shared" si="82"/>
        <v>alkane nC31</v>
      </c>
      <c r="Q453" s="134">
        <f t="shared" si="83"/>
        <v>-34.600333333333339</v>
      </c>
      <c r="R453" s="135">
        <f t="shared" si="76"/>
        <v>0.37367918280816953</v>
      </c>
      <c r="S453" s="134">
        <f t="shared" si="84"/>
        <v>3</v>
      </c>
    </row>
    <row r="454" spans="1:19">
      <c r="A454" s="153" t="s">
        <v>319</v>
      </c>
      <c r="B454" s="3" t="s">
        <v>216</v>
      </c>
      <c r="C454" s="156">
        <v>-33.929000000000002</v>
      </c>
      <c r="D454" s="186">
        <v>0.23076611536358413</v>
      </c>
      <c r="E454" s="40">
        <v>3</v>
      </c>
      <c r="G454" s="95">
        <f t="shared" si="77"/>
        <v>0.26039167704782801</v>
      </c>
      <c r="H454" s="133">
        <f t="shared" si="78"/>
        <v>1</v>
      </c>
      <c r="I454" s="133">
        <f t="shared" si="79"/>
        <v>2</v>
      </c>
      <c r="J454" s="96">
        <f t="shared" si="80"/>
        <v>0.52078335409565601</v>
      </c>
      <c r="O454" s="134" t="str">
        <f t="shared" si="81"/>
        <v>46 B</v>
      </c>
      <c r="P454" s="134" t="str">
        <f t="shared" si="82"/>
        <v>alkane nC33</v>
      </c>
      <c r="Q454" s="134">
        <f t="shared" si="83"/>
        <v>-33.929000000000002</v>
      </c>
      <c r="R454" s="135">
        <f t="shared" si="76"/>
        <v>0.37367918280816953</v>
      </c>
      <c r="S454" s="134">
        <f t="shared" si="84"/>
        <v>3</v>
      </c>
    </row>
    <row r="455" spans="1:19">
      <c r="A455" s="153" t="s">
        <v>253</v>
      </c>
      <c r="B455" s="3" t="s">
        <v>399</v>
      </c>
      <c r="C455" s="156">
        <v>-33.076000000000001</v>
      </c>
      <c r="D455" s="186">
        <v>0.11977896309452506</v>
      </c>
      <c r="E455" s="40">
        <v>3</v>
      </c>
      <c r="G455" s="95">
        <f t="shared" si="77"/>
        <v>0.13515608661216433</v>
      </c>
      <c r="H455" s="133">
        <f t="shared" si="78"/>
        <v>1</v>
      </c>
      <c r="I455" s="133">
        <f t="shared" si="79"/>
        <v>2</v>
      </c>
      <c r="J455" s="96">
        <f t="shared" si="80"/>
        <v>0.27031217322432866</v>
      </c>
      <c r="O455" s="134" t="str">
        <f t="shared" si="81"/>
        <v>46 C</v>
      </c>
      <c r="P455" s="134" t="str">
        <f t="shared" si="82"/>
        <v>alkane iC31</v>
      </c>
      <c r="Q455" s="134">
        <f t="shared" si="83"/>
        <v>-33.076000000000001</v>
      </c>
      <c r="R455" s="135">
        <f t="shared" si="76"/>
        <v>0.37367918280816953</v>
      </c>
      <c r="S455" s="134">
        <f t="shared" si="84"/>
        <v>3</v>
      </c>
    </row>
    <row r="456" spans="1:19">
      <c r="A456" s="153" t="s">
        <v>253</v>
      </c>
      <c r="B456" s="3" t="s">
        <v>400</v>
      </c>
      <c r="C456" s="156">
        <v>-32.626666666666665</v>
      </c>
      <c r="D456" s="186">
        <v>3.2470499431537875E-2</v>
      </c>
      <c r="E456" s="40">
        <v>3</v>
      </c>
      <c r="G456" s="95">
        <f t="shared" si="77"/>
        <v>3.6639035103734022E-2</v>
      </c>
      <c r="H456" s="133">
        <f t="shared" si="78"/>
        <v>1</v>
      </c>
      <c r="I456" s="133">
        <f t="shared" si="79"/>
        <v>2</v>
      </c>
      <c r="J456" s="96">
        <f t="shared" si="80"/>
        <v>7.3278070207468043E-2</v>
      </c>
      <c r="O456" s="134" t="str">
        <f t="shared" si="81"/>
        <v>46 C</v>
      </c>
      <c r="P456" s="134" t="str">
        <f t="shared" si="82"/>
        <v>alkane iC33</v>
      </c>
      <c r="Q456" s="134">
        <f t="shared" si="83"/>
        <v>-32.626666666666665</v>
      </c>
      <c r="R456" s="135">
        <f t="shared" si="76"/>
        <v>0.37367918280816953</v>
      </c>
      <c r="S456" s="134">
        <f t="shared" si="84"/>
        <v>3</v>
      </c>
    </row>
    <row r="457" spans="1:19">
      <c r="A457" s="153" t="s">
        <v>253</v>
      </c>
      <c r="B457" s="3" t="s">
        <v>215</v>
      </c>
      <c r="C457" s="156">
        <v>-34.418000000000006</v>
      </c>
      <c r="D457" s="186">
        <v>2.5999999999999801E-2</v>
      </c>
      <c r="E457" s="40">
        <v>3</v>
      </c>
      <c r="G457" s="95">
        <f t="shared" si="77"/>
        <v>2.93378583444831E-2</v>
      </c>
      <c r="H457" s="133">
        <f t="shared" si="78"/>
        <v>1</v>
      </c>
      <c r="I457" s="133">
        <f t="shared" si="79"/>
        <v>2</v>
      </c>
      <c r="J457" s="96">
        <f t="shared" si="80"/>
        <v>5.8675716688966199E-2</v>
      </c>
      <c r="O457" s="134" t="str">
        <f t="shared" si="81"/>
        <v>46 C</v>
      </c>
      <c r="P457" s="134" t="str">
        <f t="shared" si="82"/>
        <v>alkane nC31</v>
      </c>
      <c r="Q457" s="134">
        <f t="shared" si="83"/>
        <v>-34.418000000000006</v>
      </c>
      <c r="R457" s="135">
        <f t="shared" ref="R457:R520" si="85">$L$5</f>
        <v>0.37367918280816953</v>
      </c>
      <c r="S457" s="134">
        <f t="shared" si="84"/>
        <v>3</v>
      </c>
    </row>
    <row r="458" spans="1:19">
      <c r="A458" s="153" t="s">
        <v>253</v>
      </c>
      <c r="B458" s="3" t="s">
        <v>216</v>
      </c>
      <c r="C458" s="156">
        <v>-33.910666666666664</v>
      </c>
      <c r="D458" s="186">
        <v>4.2735621363605043E-2</v>
      </c>
      <c r="E458" s="40">
        <v>3</v>
      </c>
      <c r="G458" s="95">
        <f t="shared" si="77"/>
        <v>4.822198483957385E-2</v>
      </c>
      <c r="H458" s="133">
        <f t="shared" si="78"/>
        <v>1</v>
      </c>
      <c r="I458" s="133">
        <f t="shared" si="79"/>
        <v>2</v>
      </c>
      <c r="J458" s="96">
        <f t="shared" si="80"/>
        <v>9.6443969679147701E-2</v>
      </c>
      <c r="O458" s="134" t="str">
        <f t="shared" si="81"/>
        <v>46 C</v>
      </c>
      <c r="P458" s="134" t="str">
        <f t="shared" si="82"/>
        <v>alkane nC33</v>
      </c>
      <c r="Q458" s="134">
        <f t="shared" si="83"/>
        <v>-33.910666666666664</v>
      </c>
      <c r="R458" s="135">
        <f t="shared" si="85"/>
        <v>0.37367918280816953</v>
      </c>
      <c r="S458" s="134">
        <f t="shared" si="84"/>
        <v>3</v>
      </c>
    </row>
    <row r="459" spans="1:19">
      <c r="A459" s="153" t="s">
        <v>374</v>
      </c>
      <c r="B459" s="3" t="s">
        <v>399</v>
      </c>
      <c r="C459" s="156">
        <v>-36.619666666666667</v>
      </c>
      <c r="D459" s="186">
        <v>0.1382473628440464</v>
      </c>
      <c r="E459" s="40">
        <v>3</v>
      </c>
      <c r="G459" s="95">
        <f t="shared" si="77"/>
        <v>0.15599544413911617</v>
      </c>
      <c r="H459" s="133">
        <f t="shared" si="78"/>
        <v>1</v>
      </c>
      <c r="I459" s="133">
        <f t="shared" si="79"/>
        <v>2</v>
      </c>
      <c r="J459" s="96">
        <f t="shared" si="80"/>
        <v>0.31199088827823235</v>
      </c>
      <c r="O459" s="134" t="str">
        <f t="shared" si="81"/>
        <v>46D</v>
      </c>
      <c r="P459" s="134" t="str">
        <f t="shared" si="82"/>
        <v>alkane iC31</v>
      </c>
      <c r="Q459" s="134">
        <f t="shared" si="83"/>
        <v>-36.619666666666667</v>
      </c>
      <c r="R459" s="135">
        <f t="shared" si="85"/>
        <v>0.37367918280816953</v>
      </c>
      <c r="S459" s="134">
        <f t="shared" si="84"/>
        <v>3</v>
      </c>
    </row>
    <row r="460" spans="1:19">
      <c r="A460" s="153" t="s">
        <v>374</v>
      </c>
      <c r="B460" s="3" t="s">
        <v>400</v>
      </c>
      <c r="C460" s="156">
        <v>-36.475999999999999</v>
      </c>
      <c r="D460" s="186">
        <v>0.12067725552066405</v>
      </c>
      <c r="E460" s="40">
        <v>3</v>
      </c>
      <c r="G460" s="95">
        <f t="shared" si="77"/>
        <v>0.13616970107177925</v>
      </c>
      <c r="H460" s="133">
        <f t="shared" si="78"/>
        <v>1</v>
      </c>
      <c r="I460" s="133">
        <f t="shared" si="79"/>
        <v>2</v>
      </c>
      <c r="J460" s="96">
        <f t="shared" si="80"/>
        <v>0.27233940214355851</v>
      </c>
      <c r="O460" s="134" t="str">
        <f t="shared" si="81"/>
        <v>46D</v>
      </c>
      <c r="P460" s="134" t="str">
        <f t="shared" si="82"/>
        <v>alkane iC33</v>
      </c>
      <c r="Q460" s="134">
        <f t="shared" si="83"/>
        <v>-36.475999999999999</v>
      </c>
      <c r="R460" s="135">
        <f t="shared" si="85"/>
        <v>0.37367918280816953</v>
      </c>
      <c r="S460" s="134">
        <f t="shared" si="84"/>
        <v>3</v>
      </c>
    </row>
    <row r="461" spans="1:19">
      <c r="A461" s="153" t="s">
        <v>374</v>
      </c>
      <c r="B461" s="3" t="s">
        <v>215</v>
      </c>
      <c r="C461" s="156">
        <v>-38.269333333333336</v>
      </c>
      <c r="D461" s="186">
        <v>7.7358472925293631E-2</v>
      </c>
      <c r="E461" s="40">
        <v>3</v>
      </c>
      <c r="G461" s="95">
        <f t="shared" si="77"/>
        <v>8.7289689247223579E-2</v>
      </c>
      <c r="H461" s="133">
        <f t="shared" si="78"/>
        <v>1</v>
      </c>
      <c r="I461" s="133">
        <f t="shared" si="79"/>
        <v>2</v>
      </c>
      <c r="J461" s="96">
        <f t="shared" si="80"/>
        <v>0.17457937849444716</v>
      </c>
      <c r="O461" s="134" t="str">
        <f t="shared" si="81"/>
        <v>46D</v>
      </c>
      <c r="P461" s="134" t="str">
        <f t="shared" si="82"/>
        <v>alkane nC31</v>
      </c>
      <c r="Q461" s="134">
        <f t="shared" si="83"/>
        <v>-38.269333333333336</v>
      </c>
      <c r="R461" s="135">
        <f t="shared" si="85"/>
        <v>0.37367918280816953</v>
      </c>
      <c r="S461" s="134">
        <f t="shared" si="84"/>
        <v>3</v>
      </c>
    </row>
    <row r="462" spans="1:19">
      <c r="A462" s="153" t="s">
        <v>374</v>
      </c>
      <c r="B462" s="3" t="s">
        <v>216</v>
      </c>
      <c r="C462" s="156">
        <v>-37.589333333333336</v>
      </c>
      <c r="D462" s="186">
        <v>0.12207511348892092</v>
      </c>
      <c r="E462" s="40">
        <v>3</v>
      </c>
      <c r="G462" s="95">
        <f t="shared" ref="G462:G525" si="86">D462/IF(E462&lt;200,IF(E462&gt;1,SQRT(2/(E462-1))*EXP(_xlfn.GAMMALN.PRECISE(E462/2))/EXP(_xlfn.GAMMALN.PRECISE((E462-1)/2)),1),1)</f>
        <v>0.13774701488171875</v>
      </c>
      <c r="H462" s="133">
        <f t="shared" ref="H462:H525" si="87">IF(E462&gt;1,1,0)</f>
        <v>1</v>
      </c>
      <c r="I462" s="133">
        <f t="shared" ref="I462:I525" si="88">E462-1</f>
        <v>2</v>
      </c>
      <c r="J462" s="96">
        <f t="shared" ref="J462:J525" si="89">G462*I462</f>
        <v>0.27549402976343751</v>
      </c>
      <c r="O462" s="134" t="str">
        <f t="shared" ref="O462:O525" si="90">A462</f>
        <v>46D</v>
      </c>
      <c r="P462" s="134" t="str">
        <f t="shared" ref="P462:P525" si="91">B462</f>
        <v>alkane nC33</v>
      </c>
      <c r="Q462" s="134">
        <f t="shared" ref="Q462:Q525" si="92">C462</f>
        <v>-37.589333333333336</v>
      </c>
      <c r="R462" s="135">
        <f t="shared" si="85"/>
        <v>0.37367918280816953</v>
      </c>
      <c r="S462" s="134">
        <f t="shared" ref="S462:S525" si="93">E462</f>
        <v>3</v>
      </c>
    </row>
    <row r="463" spans="1:19">
      <c r="A463" s="153" t="s">
        <v>320</v>
      </c>
      <c r="B463" s="3" t="s">
        <v>399</v>
      </c>
      <c r="C463" s="156">
        <v>-35.055</v>
      </c>
      <c r="D463" s="186">
        <v>0.40277661302513795</v>
      </c>
      <c r="E463" s="40">
        <v>3</v>
      </c>
      <c r="G463" s="95">
        <f t="shared" si="86"/>
        <v>0.45448473913085674</v>
      </c>
      <c r="H463" s="133">
        <f t="shared" si="87"/>
        <v>1</v>
      </c>
      <c r="I463" s="133">
        <f t="shared" si="88"/>
        <v>2</v>
      </c>
      <c r="J463" s="96">
        <f t="shared" si="89"/>
        <v>0.90896947826171348</v>
      </c>
      <c r="O463" s="134" t="str">
        <f t="shared" si="90"/>
        <v>48 B</v>
      </c>
      <c r="P463" s="134" t="str">
        <f t="shared" si="91"/>
        <v>alkane iC31</v>
      </c>
      <c r="Q463" s="134">
        <f t="shared" si="92"/>
        <v>-35.055</v>
      </c>
      <c r="R463" s="135">
        <f t="shared" si="85"/>
        <v>0.37367918280816953</v>
      </c>
      <c r="S463" s="134">
        <f t="shared" si="93"/>
        <v>3</v>
      </c>
    </row>
    <row r="464" spans="1:19">
      <c r="A464" s="153" t="s">
        <v>320</v>
      </c>
      <c r="B464" s="3" t="s">
        <v>400</v>
      </c>
      <c r="C464" s="156">
        <v>-34.312333333333335</v>
      </c>
      <c r="D464" s="186">
        <v>0.31196527584545786</v>
      </c>
      <c r="E464" s="40">
        <v>3</v>
      </c>
      <c r="G464" s="95">
        <f t="shared" si="86"/>
        <v>0.35201511812121955</v>
      </c>
      <c r="H464" s="133">
        <f t="shared" si="87"/>
        <v>1</v>
      </c>
      <c r="I464" s="133">
        <f t="shared" si="88"/>
        <v>2</v>
      </c>
      <c r="J464" s="96">
        <f t="shared" si="89"/>
        <v>0.7040302362424391</v>
      </c>
      <c r="O464" s="134" t="str">
        <f t="shared" si="90"/>
        <v>48 B</v>
      </c>
      <c r="P464" s="134" t="str">
        <f t="shared" si="91"/>
        <v>alkane iC33</v>
      </c>
      <c r="Q464" s="134">
        <f t="shared" si="92"/>
        <v>-34.312333333333335</v>
      </c>
      <c r="R464" s="135">
        <f t="shared" si="85"/>
        <v>0.37367918280816953</v>
      </c>
      <c r="S464" s="134">
        <f t="shared" si="93"/>
        <v>3</v>
      </c>
    </row>
    <row r="465" spans="1:19">
      <c r="A465" s="153" t="s">
        <v>320</v>
      </c>
      <c r="B465" s="3" t="s">
        <v>215</v>
      </c>
      <c r="C465" s="156">
        <v>-37.06666666666667</v>
      </c>
      <c r="D465" s="186">
        <v>0.40802246670168996</v>
      </c>
      <c r="E465" s="40">
        <v>3</v>
      </c>
      <c r="G465" s="95">
        <f t="shared" si="86"/>
        <v>0.46040405113310939</v>
      </c>
      <c r="H465" s="133">
        <f t="shared" si="87"/>
        <v>1</v>
      </c>
      <c r="I465" s="133">
        <f t="shared" si="88"/>
        <v>2</v>
      </c>
      <c r="J465" s="96">
        <f t="shared" si="89"/>
        <v>0.92080810226621879</v>
      </c>
      <c r="O465" s="134" t="str">
        <f t="shared" si="90"/>
        <v>48 B</v>
      </c>
      <c r="P465" s="134" t="str">
        <f t="shared" si="91"/>
        <v>alkane nC31</v>
      </c>
      <c r="Q465" s="134">
        <f t="shared" si="92"/>
        <v>-37.06666666666667</v>
      </c>
      <c r="R465" s="135">
        <f t="shared" si="85"/>
        <v>0.37367918280816953</v>
      </c>
      <c r="S465" s="134">
        <f t="shared" si="93"/>
        <v>3</v>
      </c>
    </row>
    <row r="466" spans="1:19">
      <c r="A466" s="153" t="s">
        <v>320</v>
      </c>
      <c r="B466" s="3" t="s">
        <v>216</v>
      </c>
      <c r="C466" s="156">
        <v>-36.119999999999997</v>
      </c>
      <c r="D466" s="186">
        <v>0.47372882538431343</v>
      </c>
      <c r="E466" s="40">
        <v>3</v>
      </c>
      <c r="G466" s="95">
        <f t="shared" si="86"/>
        <v>0.53454573741628708</v>
      </c>
      <c r="H466" s="133">
        <f t="shared" si="87"/>
        <v>1</v>
      </c>
      <c r="I466" s="133">
        <f t="shared" si="88"/>
        <v>2</v>
      </c>
      <c r="J466" s="96">
        <f t="shared" si="89"/>
        <v>1.0690914748325742</v>
      </c>
      <c r="O466" s="134" t="str">
        <f t="shared" si="90"/>
        <v>48 B</v>
      </c>
      <c r="P466" s="134" t="str">
        <f t="shared" si="91"/>
        <v>alkane nC33</v>
      </c>
      <c r="Q466" s="134">
        <f t="shared" si="92"/>
        <v>-36.119999999999997</v>
      </c>
      <c r="R466" s="135">
        <f t="shared" si="85"/>
        <v>0.37367918280816953</v>
      </c>
      <c r="S466" s="134">
        <f t="shared" si="93"/>
        <v>3</v>
      </c>
    </row>
    <row r="467" spans="1:19">
      <c r="A467" s="152" t="s">
        <v>321</v>
      </c>
      <c r="B467" s="3" t="s">
        <v>399</v>
      </c>
      <c r="C467" s="156">
        <v>-34.004333333333335</v>
      </c>
      <c r="D467" s="186">
        <v>0.33688623203291357</v>
      </c>
      <c r="E467" s="40">
        <v>3</v>
      </c>
      <c r="G467" s="95">
        <f t="shared" si="86"/>
        <v>0.38013540590724459</v>
      </c>
      <c r="H467" s="133">
        <f t="shared" si="87"/>
        <v>1</v>
      </c>
      <c r="I467" s="133">
        <f t="shared" si="88"/>
        <v>2</v>
      </c>
      <c r="J467" s="96">
        <f t="shared" si="89"/>
        <v>0.76027081181448919</v>
      </c>
      <c r="O467" s="134" t="str">
        <f t="shared" si="90"/>
        <v>49 B</v>
      </c>
      <c r="P467" s="134" t="str">
        <f t="shared" si="91"/>
        <v>alkane iC31</v>
      </c>
      <c r="Q467" s="134">
        <f t="shared" si="92"/>
        <v>-34.004333333333335</v>
      </c>
      <c r="R467" s="135">
        <f t="shared" si="85"/>
        <v>0.37367918280816953</v>
      </c>
      <c r="S467" s="134">
        <f t="shared" si="93"/>
        <v>3</v>
      </c>
    </row>
    <row r="468" spans="1:19">
      <c r="A468" s="153" t="s">
        <v>321</v>
      </c>
      <c r="B468" s="3" t="s">
        <v>400</v>
      </c>
      <c r="C468" s="156">
        <v>-33.737000000000002</v>
      </c>
      <c r="D468" s="186">
        <v>0.46034878081732805</v>
      </c>
      <c r="E468" s="40">
        <v>3</v>
      </c>
      <c r="G468" s="95">
        <f t="shared" si="86"/>
        <v>0.5194479738720913</v>
      </c>
      <c r="H468" s="133">
        <f t="shared" si="87"/>
        <v>1</v>
      </c>
      <c r="I468" s="133">
        <f t="shared" si="88"/>
        <v>2</v>
      </c>
      <c r="J468" s="96">
        <f t="shared" si="89"/>
        <v>1.0388959477441826</v>
      </c>
      <c r="O468" s="134" t="str">
        <f t="shared" si="90"/>
        <v>49 B</v>
      </c>
      <c r="P468" s="134" t="str">
        <f t="shared" si="91"/>
        <v>alkane iC33</v>
      </c>
      <c r="Q468" s="134">
        <f t="shared" si="92"/>
        <v>-33.737000000000002</v>
      </c>
      <c r="R468" s="135">
        <f t="shared" si="85"/>
        <v>0.37367918280816953</v>
      </c>
      <c r="S468" s="134">
        <f t="shared" si="93"/>
        <v>3</v>
      </c>
    </row>
    <row r="469" spans="1:19">
      <c r="A469" s="153" t="s">
        <v>321</v>
      </c>
      <c r="B469" s="3" t="s">
        <v>215</v>
      </c>
      <c r="C469" s="156">
        <v>-36.319333333333333</v>
      </c>
      <c r="D469" s="186">
        <v>0.40132571975059511</v>
      </c>
      <c r="E469" s="40">
        <v>3</v>
      </c>
      <c r="G469" s="95">
        <f t="shared" si="86"/>
        <v>0.45284758138618358</v>
      </c>
      <c r="H469" s="133">
        <f t="shared" si="87"/>
        <v>1</v>
      </c>
      <c r="I469" s="133">
        <f t="shared" si="88"/>
        <v>2</v>
      </c>
      <c r="J469" s="96">
        <f t="shared" si="89"/>
        <v>0.90569516277236717</v>
      </c>
      <c r="O469" s="134" t="str">
        <f t="shared" si="90"/>
        <v>49 B</v>
      </c>
      <c r="P469" s="134" t="str">
        <f t="shared" si="91"/>
        <v>alkane nC31</v>
      </c>
      <c r="Q469" s="134">
        <f t="shared" si="92"/>
        <v>-36.319333333333333</v>
      </c>
      <c r="R469" s="135">
        <f t="shared" si="85"/>
        <v>0.37367918280816953</v>
      </c>
      <c r="S469" s="134">
        <f t="shared" si="93"/>
        <v>3</v>
      </c>
    </row>
    <row r="470" spans="1:19">
      <c r="A470" s="153" t="s">
        <v>321</v>
      </c>
      <c r="B470" s="3" t="s">
        <v>216</v>
      </c>
      <c r="C470" s="156">
        <v>-35.841000000000001</v>
      </c>
      <c r="D470" s="186">
        <v>0.28349250431007633</v>
      </c>
      <c r="E470" s="40">
        <v>3</v>
      </c>
      <c r="G470" s="95">
        <f t="shared" si="86"/>
        <v>0.31988703589122491</v>
      </c>
      <c r="H470" s="133">
        <f t="shared" si="87"/>
        <v>1</v>
      </c>
      <c r="I470" s="133">
        <f t="shared" si="88"/>
        <v>2</v>
      </c>
      <c r="J470" s="96">
        <f t="shared" si="89"/>
        <v>0.63977407178244983</v>
      </c>
      <c r="O470" s="134" t="str">
        <f t="shared" si="90"/>
        <v>49 B</v>
      </c>
      <c r="P470" s="134" t="str">
        <f t="shared" si="91"/>
        <v>alkane nC33</v>
      </c>
      <c r="Q470" s="134">
        <f t="shared" si="92"/>
        <v>-35.841000000000001</v>
      </c>
      <c r="R470" s="135">
        <f t="shared" si="85"/>
        <v>0.37367918280816953</v>
      </c>
      <c r="S470" s="134">
        <f t="shared" si="93"/>
        <v>3</v>
      </c>
    </row>
    <row r="471" spans="1:19">
      <c r="A471" s="153" t="s">
        <v>254</v>
      </c>
      <c r="B471" s="3" t="s">
        <v>399</v>
      </c>
      <c r="C471" s="156">
        <v>-33.273000000000003</v>
      </c>
      <c r="D471" s="186">
        <v>6.4861390672726713E-2</v>
      </c>
      <c r="E471" s="40">
        <v>3</v>
      </c>
      <c r="G471" s="95">
        <f t="shared" si="86"/>
        <v>7.3188241983948008E-2</v>
      </c>
      <c r="H471" s="133">
        <f t="shared" si="87"/>
        <v>1</v>
      </c>
      <c r="I471" s="133">
        <f t="shared" si="88"/>
        <v>2</v>
      </c>
      <c r="J471" s="96">
        <f t="shared" si="89"/>
        <v>0.14637648396789602</v>
      </c>
      <c r="O471" s="134" t="str">
        <f t="shared" si="90"/>
        <v>49 C</v>
      </c>
      <c r="P471" s="134" t="str">
        <f t="shared" si="91"/>
        <v>alkane iC31</v>
      </c>
      <c r="Q471" s="134">
        <f t="shared" si="92"/>
        <v>-33.273000000000003</v>
      </c>
      <c r="R471" s="135">
        <f t="shared" si="85"/>
        <v>0.37367918280816953</v>
      </c>
      <c r="S471" s="134">
        <f t="shared" si="93"/>
        <v>3</v>
      </c>
    </row>
    <row r="472" spans="1:19">
      <c r="A472" s="153" t="s">
        <v>254</v>
      </c>
      <c r="B472" s="3" t="s">
        <v>400</v>
      </c>
      <c r="C472" s="156">
        <v>-31.996333333333336</v>
      </c>
      <c r="D472" s="186">
        <v>0.44550682748228809</v>
      </c>
      <c r="E472" s="40">
        <v>3</v>
      </c>
      <c r="G472" s="95">
        <f t="shared" si="86"/>
        <v>0.50270062292982842</v>
      </c>
      <c r="H472" s="133">
        <f t="shared" si="87"/>
        <v>1</v>
      </c>
      <c r="I472" s="133">
        <f t="shared" si="88"/>
        <v>2</v>
      </c>
      <c r="J472" s="96">
        <f t="shared" si="89"/>
        <v>1.0054012458596568</v>
      </c>
      <c r="O472" s="134" t="str">
        <f t="shared" si="90"/>
        <v>49 C</v>
      </c>
      <c r="P472" s="134" t="str">
        <f t="shared" si="91"/>
        <v>alkane iC33</v>
      </c>
      <c r="Q472" s="134">
        <f t="shared" si="92"/>
        <v>-31.996333333333336</v>
      </c>
      <c r="R472" s="135">
        <f t="shared" si="85"/>
        <v>0.37367918280816953</v>
      </c>
      <c r="S472" s="134">
        <f t="shared" si="93"/>
        <v>3</v>
      </c>
    </row>
    <row r="473" spans="1:19">
      <c r="A473" s="153" t="s">
        <v>254</v>
      </c>
      <c r="B473" s="3" t="s">
        <v>215</v>
      </c>
      <c r="C473" s="156">
        <v>-36.164333333333332</v>
      </c>
      <c r="D473" s="186">
        <v>4.9923274465256448E-2</v>
      </c>
      <c r="E473" s="40">
        <v>3</v>
      </c>
      <c r="G473" s="95">
        <f t="shared" si="86"/>
        <v>5.6332382859786742E-2</v>
      </c>
      <c r="H473" s="133">
        <f t="shared" si="87"/>
        <v>1</v>
      </c>
      <c r="I473" s="133">
        <f t="shared" si="88"/>
        <v>2</v>
      </c>
      <c r="J473" s="96">
        <f t="shared" si="89"/>
        <v>0.11266476571957348</v>
      </c>
      <c r="O473" s="134" t="str">
        <f t="shared" si="90"/>
        <v>49 C</v>
      </c>
      <c r="P473" s="134" t="str">
        <f t="shared" si="91"/>
        <v>alkane nC31</v>
      </c>
      <c r="Q473" s="134">
        <f t="shared" si="92"/>
        <v>-36.164333333333332</v>
      </c>
      <c r="R473" s="135">
        <f t="shared" si="85"/>
        <v>0.37367918280816953</v>
      </c>
      <c r="S473" s="134">
        <f t="shared" si="93"/>
        <v>3</v>
      </c>
    </row>
    <row r="474" spans="1:19">
      <c r="A474" s="153" t="s">
        <v>254</v>
      </c>
      <c r="B474" s="3" t="s">
        <v>216</v>
      </c>
      <c r="C474" s="156">
        <v>-35.056666666666665</v>
      </c>
      <c r="D474" s="186">
        <v>8.8635959595037603E-2</v>
      </c>
      <c r="E474" s="40">
        <v>3</v>
      </c>
      <c r="G474" s="95">
        <f t="shared" si="86"/>
        <v>0.10001497026256004</v>
      </c>
      <c r="H474" s="133">
        <f t="shared" si="87"/>
        <v>1</v>
      </c>
      <c r="I474" s="133">
        <f t="shared" si="88"/>
        <v>2</v>
      </c>
      <c r="J474" s="96">
        <f t="shared" si="89"/>
        <v>0.20002994052512008</v>
      </c>
      <c r="O474" s="134" t="str">
        <f t="shared" si="90"/>
        <v>49 C</v>
      </c>
      <c r="P474" s="134" t="str">
        <f t="shared" si="91"/>
        <v>alkane nC33</v>
      </c>
      <c r="Q474" s="134">
        <f t="shared" si="92"/>
        <v>-35.056666666666665</v>
      </c>
      <c r="R474" s="135">
        <f t="shared" si="85"/>
        <v>0.37367918280816953</v>
      </c>
      <c r="S474" s="134">
        <f t="shared" si="93"/>
        <v>3</v>
      </c>
    </row>
    <row r="475" spans="1:19">
      <c r="A475" s="153" t="s">
        <v>375</v>
      </c>
      <c r="B475" s="3" t="s">
        <v>399</v>
      </c>
      <c r="C475" s="156">
        <v>-33.500666666666667</v>
      </c>
      <c r="D475" s="186">
        <v>0.12215290963924327</v>
      </c>
      <c r="E475" s="40">
        <v>3</v>
      </c>
      <c r="G475" s="95">
        <f t="shared" si="86"/>
        <v>0.13783479843702273</v>
      </c>
      <c r="H475" s="133">
        <f t="shared" si="87"/>
        <v>1</v>
      </c>
      <c r="I475" s="133">
        <f t="shared" si="88"/>
        <v>2</v>
      </c>
      <c r="J475" s="96">
        <f t="shared" si="89"/>
        <v>0.27566959687404546</v>
      </c>
      <c r="O475" s="134" t="str">
        <f t="shared" si="90"/>
        <v>49D</v>
      </c>
      <c r="P475" s="134" t="str">
        <f t="shared" si="91"/>
        <v>alkane iC31</v>
      </c>
      <c r="Q475" s="134">
        <f t="shared" si="92"/>
        <v>-33.500666666666667</v>
      </c>
      <c r="R475" s="135">
        <f t="shared" si="85"/>
        <v>0.37367918280816953</v>
      </c>
      <c r="S475" s="134">
        <f t="shared" si="93"/>
        <v>3</v>
      </c>
    </row>
    <row r="476" spans="1:19">
      <c r="A476" s="153" t="s">
        <v>375</v>
      </c>
      <c r="B476" s="3" t="s">
        <v>400</v>
      </c>
      <c r="C476" s="156">
        <v>-33.156333333333336</v>
      </c>
      <c r="D476" s="186">
        <v>0.13006664958141015</v>
      </c>
      <c r="E476" s="40">
        <v>3</v>
      </c>
      <c r="G476" s="95">
        <f t="shared" si="86"/>
        <v>0.14676449772157549</v>
      </c>
      <c r="H476" s="133">
        <f t="shared" si="87"/>
        <v>1</v>
      </c>
      <c r="I476" s="133">
        <f t="shared" si="88"/>
        <v>2</v>
      </c>
      <c r="J476" s="96">
        <f t="shared" si="89"/>
        <v>0.29352899544315098</v>
      </c>
      <c r="O476" s="134" t="str">
        <f t="shared" si="90"/>
        <v>49D</v>
      </c>
      <c r="P476" s="134" t="str">
        <f t="shared" si="91"/>
        <v>alkane iC33</v>
      </c>
      <c r="Q476" s="134">
        <f t="shared" si="92"/>
        <v>-33.156333333333336</v>
      </c>
      <c r="R476" s="135">
        <f t="shared" si="85"/>
        <v>0.37367918280816953</v>
      </c>
      <c r="S476" s="134">
        <f t="shared" si="93"/>
        <v>3</v>
      </c>
    </row>
    <row r="477" spans="1:19">
      <c r="A477" s="153" t="s">
        <v>375</v>
      </c>
      <c r="B477" s="3" t="s">
        <v>215</v>
      </c>
      <c r="C477" s="156">
        <v>-35.669666666666672</v>
      </c>
      <c r="D477" s="186">
        <v>7.6002192950817032E-2</v>
      </c>
      <c r="E477" s="40">
        <v>3</v>
      </c>
      <c r="G477" s="95">
        <f t="shared" si="86"/>
        <v>8.575929117927536E-2</v>
      </c>
      <c r="H477" s="133">
        <f t="shared" si="87"/>
        <v>1</v>
      </c>
      <c r="I477" s="133">
        <f t="shared" si="88"/>
        <v>2</v>
      </c>
      <c r="J477" s="96">
        <f t="shared" si="89"/>
        <v>0.17151858235855072</v>
      </c>
      <c r="O477" s="134" t="str">
        <f t="shared" si="90"/>
        <v>49D</v>
      </c>
      <c r="P477" s="134" t="str">
        <f t="shared" si="91"/>
        <v>alkane nC31</v>
      </c>
      <c r="Q477" s="134">
        <f t="shared" si="92"/>
        <v>-35.669666666666672</v>
      </c>
      <c r="R477" s="135">
        <f t="shared" si="85"/>
        <v>0.37367918280816953</v>
      </c>
      <c r="S477" s="134">
        <f t="shared" si="93"/>
        <v>3</v>
      </c>
    </row>
    <row r="478" spans="1:19">
      <c r="A478" s="153" t="s">
        <v>375</v>
      </c>
      <c r="B478" s="3" t="s">
        <v>216</v>
      </c>
      <c r="C478" s="156">
        <v>-35.175000000000004</v>
      </c>
      <c r="D478" s="186">
        <v>9.9181651528899129E-2</v>
      </c>
      <c r="E478" s="40">
        <v>3</v>
      </c>
      <c r="G478" s="95">
        <f t="shared" si="86"/>
        <v>0.11191450934333656</v>
      </c>
      <c r="H478" s="133">
        <f t="shared" si="87"/>
        <v>1</v>
      </c>
      <c r="I478" s="133">
        <f t="shared" si="88"/>
        <v>2</v>
      </c>
      <c r="J478" s="96">
        <f t="shared" si="89"/>
        <v>0.22382901868667313</v>
      </c>
      <c r="O478" s="134" t="str">
        <f t="shared" si="90"/>
        <v>49D</v>
      </c>
      <c r="P478" s="134" t="str">
        <f t="shared" si="91"/>
        <v>alkane nC33</v>
      </c>
      <c r="Q478" s="134">
        <f t="shared" si="92"/>
        <v>-35.175000000000004</v>
      </c>
      <c r="R478" s="135">
        <f t="shared" si="85"/>
        <v>0.37367918280816953</v>
      </c>
      <c r="S478" s="134">
        <f t="shared" si="93"/>
        <v>3</v>
      </c>
    </row>
    <row r="479" spans="1:19">
      <c r="A479" s="152" t="s">
        <v>322</v>
      </c>
      <c r="B479" s="3" t="s">
        <v>399</v>
      </c>
      <c r="C479" s="158">
        <v>-32.966000000000001</v>
      </c>
      <c r="D479" s="199">
        <v>0.9753040551540838</v>
      </c>
      <c r="E479" s="194">
        <v>6</v>
      </c>
      <c r="G479" s="95">
        <f t="shared" si="86"/>
        <v>1.0249819992104852</v>
      </c>
      <c r="H479" s="133">
        <f t="shared" si="87"/>
        <v>1</v>
      </c>
      <c r="I479" s="133">
        <f t="shared" si="88"/>
        <v>5</v>
      </c>
      <c r="J479" s="96">
        <f t="shared" si="89"/>
        <v>5.124909996052426</v>
      </c>
      <c r="O479" s="134" t="str">
        <f t="shared" si="90"/>
        <v>50 B</v>
      </c>
      <c r="P479" s="134" t="str">
        <f t="shared" si="91"/>
        <v>alkane iC31</v>
      </c>
      <c r="Q479" s="134">
        <f t="shared" si="92"/>
        <v>-32.966000000000001</v>
      </c>
      <c r="R479" s="135">
        <f t="shared" si="85"/>
        <v>0.37367918280816953</v>
      </c>
      <c r="S479" s="134">
        <f t="shared" si="93"/>
        <v>6</v>
      </c>
    </row>
    <row r="480" spans="1:19">
      <c r="A480" s="153" t="s">
        <v>322</v>
      </c>
      <c r="B480" s="3" t="s">
        <v>400</v>
      </c>
      <c r="C480" s="158">
        <v>-32.786999999999999</v>
      </c>
      <c r="D480" s="199">
        <v>1.1300123893126133</v>
      </c>
      <c r="E480" s="194">
        <v>5</v>
      </c>
      <c r="G480" s="95">
        <f t="shared" si="86"/>
        <v>1.2021592519313211</v>
      </c>
      <c r="H480" s="133">
        <f t="shared" si="87"/>
        <v>1</v>
      </c>
      <c r="I480" s="133">
        <f t="shared" si="88"/>
        <v>4</v>
      </c>
      <c r="J480" s="96">
        <f t="shared" si="89"/>
        <v>4.8086370077252845</v>
      </c>
      <c r="O480" s="134" t="str">
        <f t="shared" si="90"/>
        <v>50 B</v>
      </c>
      <c r="P480" s="134" t="str">
        <f t="shared" si="91"/>
        <v>alkane iC33</v>
      </c>
      <c r="Q480" s="134">
        <f t="shared" si="92"/>
        <v>-32.786999999999999</v>
      </c>
      <c r="R480" s="135">
        <f t="shared" si="85"/>
        <v>0.37367918280816953</v>
      </c>
      <c r="S480" s="134">
        <f t="shared" si="93"/>
        <v>5</v>
      </c>
    </row>
    <row r="481" spans="1:19">
      <c r="A481" s="153" t="s">
        <v>322</v>
      </c>
      <c r="B481" s="3" t="s">
        <v>215</v>
      </c>
      <c r="C481" s="158">
        <v>-35.202166666666663</v>
      </c>
      <c r="D481" s="199">
        <v>0.68701016489326161</v>
      </c>
      <c r="E481" s="194">
        <v>6</v>
      </c>
      <c r="G481" s="95">
        <f t="shared" si="86"/>
        <v>0.72200361371302946</v>
      </c>
      <c r="H481" s="133">
        <f t="shared" si="87"/>
        <v>1</v>
      </c>
      <c r="I481" s="133">
        <f t="shared" si="88"/>
        <v>5</v>
      </c>
      <c r="J481" s="96">
        <f t="shared" si="89"/>
        <v>3.6100180685651475</v>
      </c>
      <c r="O481" s="134" t="str">
        <f t="shared" si="90"/>
        <v>50 B</v>
      </c>
      <c r="P481" s="134" t="str">
        <f t="shared" si="91"/>
        <v>alkane nC31</v>
      </c>
      <c r="Q481" s="134">
        <f t="shared" si="92"/>
        <v>-35.202166666666663</v>
      </c>
      <c r="R481" s="135">
        <f t="shared" si="85"/>
        <v>0.37367918280816953</v>
      </c>
      <c r="S481" s="134">
        <f t="shared" si="93"/>
        <v>6</v>
      </c>
    </row>
    <row r="482" spans="1:19">
      <c r="A482" s="152" t="s">
        <v>322</v>
      </c>
      <c r="B482" s="3" t="s">
        <v>216</v>
      </c>
      <c r="C482" s="158">
        <v>-34.786166666666666</v>
      </c>
      <c r="D482" s="199">
        <v>0.83985032396652015</v>
      </c>
      <c r="E482" s="194">
        <v>6</v>
      </c>
      <c r="G482" s="95">
        <f t="shared" si="86"/>
        <v>0.88262881667274384</v>
      </c>
      <c r="H482" s="133">
        <f t="shared" si="87"/>
        <v>1</v>
      </c>
      <c r="I482" s="133">
        <f t="shared" si="88"/>
        <v>5</v>
      </c>
      <c r="J482" s="96">
        <f t="shared" si="89"/>
        <v>4.4131440833637194</v>
      </c>
      <c r="O482" s="134" t="str">
        <f t="shared" si="90"/>
        <v>50 B</v>
      </c>
      <c r="P482" s="134" t="str">
        <f t="shared" si="91"/>
        <v>alkane nC33</v>
      </c>
      <c r="Q482" s="134">
        <f t="shared" si="92"/>
        <v>-34.786166666666666</v>
      </c>
      <c r="R482" s="135">
        <f t="shared" si="85"/>
        <v>0.37367918280816953</v>
      </c>
      <c r="S482" s="134">
        <f t="shared" si="93"/>
        <v>6</v>
      </c>
    </row>
    <row r="483" spans="1:19">
      <c r="A483" s="153" t="s">
        <v>255</v>
      </c>
      <c r="B483" s="3" t="s">
        <v>399</v>
      </c>
      <c r="C483" s="156">
        <v>-33.792000000000002</v>
      </c>
      <c r="D483" s="178">
        <v>5.5072679252059546E-2</v>
      </c>
      <c r="E483" s="102">
        <v>3</v>
      </c>
      <c r="G483" s="95">
        <f t="shared" si="86"/>
        <v>6.2142863944157266E-2</v>
      </c>
      <c r="H483" s="133">
        <f t="shared" si="87"/>
        <v>1</v>
      </c>
      <c r="I483" s="133">
        <f t="shared" si="88"/>
        <v>2</v>
      </c>
      <c r="J483" s="96">
        <f t="shared" si="89"/>
        <v>0.12428572788831453</v>
      </c>
      <c r="O483" s="134" t="str">
        <f t="shared" si="90"/>
        <v>50 C</v>
      </c>
      <c r="P483" s="134" t="str">
        <f t="shared" si="91"/>
        <v>alkane iC31</v>
      </c>
      <c r="Q483" s="134">
        <f t="shared" si="92"/>
        <v>-33.792000000000002</v>
      </c>
      <c r="R483" s="135">
        <f t="shared" si="85"/>
        <v>0.37367918280816953</v>
      </c>
      <c r="S483" s="134">
        <f t="shared" si="93"/>
        <v>3</v>
      </c>
    </row>
    <row r="484" spans="1:19">
      <c r="A484" s="153" t="s">
        <v>255</v>
      </c>
      <c r="B484" s="3" t="s">
        <v>400</v>
      </c>
      <c r="C484" s="156">
        <v>-33.682666666666663</v>
      </c>
      <c r="D484" s="178">
        <v>4.0501028793517725E-2</v>
      </c>
      <c r="E484" s="102">
        <v>3</v>
      </c>
      <c r="G484" s="95">
        <f t="shared" si="86"/>
        <v>4.57005171365409E-2</v>
      </c>
      <c r="H484" s="133">
        <f t="shared" si="87"/>
        <v>1</v>
      </c>
      <c r="I484" s="133">
        <f t="shared" si="88"/>
        <v>2</v>
      </c>
      <c r="J484" s="96">
        <f t="shared" si="89"/>
        <v>9.1401034273081799E-2</v>
      </c>
      <c r="O484" s="134" t="str">
        <f t="shared" si="90"/>
        <v>50 C</v>
      </c>
      <c r="P484" s="134" t="str">
        <f t="shared" si="91"/>
        <v>alkane iC33</v>
      </c>
      <c r="Q484" s="134">
        <f t="shared" si="92"/>
        <v>-33.682666666666663</v>
      </c>
      <c r="R484" s="135">
        <f t="shared" si="85"/>
        <v>0.37367918280816953</v>
      </c>
      <c r="S484" s="134">
        <f t="shared" si="93"/>
        <v>3</v>
      </c>
    </row>
    <row r="485" spans="1:19">
      <c r="A485" s="153" t="s">
        <v>255</v>
      </c>
      <c r="B485" s="3" t="s">
        <v>215</v>
      </c>
      <c r="C485" s="156">
        <v>-36.133333333333333</v>
      </c>
      <c r="D485" s="178">
        <v>2.6102362600602395E-2</v>
      </c>
      <c r="E485" s="102">
        <v>3</v>
      </c>
      <c r="G485" s="95">
        <f t="shared" si="86"/>
        <v>2.9453362170492787E-2</v>
      </c>
      <c r="H485" s="133">
        <f t="shared" si="87"/>
        <v>1</v>
      </c>
      <c r="I485" s="133">
        <f t="shared" si="88"/>
        <v>2</v>
      </c>
      <c r="J485" s="96">
        <f t="shared" si="89"/>
        <v>5.8906724340985574E-2</v>
      </c>
      <c r="O485" s="134" t="str">
        <f t="shared" si="90"/>
        <v>50 C</v>
      </c>
      <c r="P485" s="134" t="str">
        <f t="shared" si="91"/>
        <v>alkane nC31</v>
      </c>
      <c r="Q485" s="134">
        <f t="shared" si="92"/>
        <v>-36.133333333333333</v>
      </c>
      <c r="R485" s="135">
        <f t="shared" si="85"/>
        <v>0.37367918280816953</v>
      </c>
      <c r="S485" s="134">
        <f t="shared" si="93"/>
        <v>3</v>
      </c>
    </row>
    <row r="486" spans="1:19">
      <c r="A486" s="153" t="s">
        <v>255</v>
      </c>
      <c r="B486" s="3" t="s">
        <v>216</v>
      </c>
      <c r="C486" s="156">
        <v>-35.978666666666669</v>
      </c>
      <c r="D486" s="178">
        <v>4.8603840726154916E-2</v>
      </c>
      <c r="E486" s="102">
        <v>3</v>
      </c>
      <c r="G486" s="95">
        <f t="shared" si="86"/>
        <v>5.4843561316221638E-2</v>
      </c>
      <c r="H486" s="133">
        <f t="shared" si="87"/>
        <v>1</v>
      </c>
      <c r="I486" s="133">
        <f t="shared" si="88"/>
        <v>2</v>
      </c>
      <c r="J486" s="96">
        <f t="shared" si="89"/>
        <v>0.10968712263244328</v>
      </c>
      <c r="O486" s="134" t="str">
        <f t="shared" si="90"/>
        <v>50 C</v>
      </c>
      <c r="P486" s="134" t="str">
        <f t="shared" si="91"/>
        <v>alkane nC33</v>
      </c>
      <c r="Q486" s="134">
        <f t="shared" si="92"/>
        <v>-35.978666666666669</v>
      </c>
      <c r="R486" s="135">
        <f t="shared" si="85"/>
        <v>0.37367918280816953</v>
      </c>
      <c r="S486" s="134">
        <f t="shared" si="93"/>
        <v>3</v>
      </c>
    </row>
    <row r="487" spans="1:19">
      <c r="A487" s="153" t="s">
        <v>376</v>
      </c>
      <c r="B487" s="3" t="s">
        <v>399</v>
      </c>
      <c r="C487" s="156">
        <v>-34.392666666666663</v>
      </c>
      <c r="D487" s="178">
        <v>0.32008488457491086</v>
      </c>
      <c r="E487" s="102">
        <v>3</v>
      </c>
      <c r="G487" s="95">
        <f t="shared" si="86"/>
        <v>0.36117711545650116</v>
      </c>
      <c r="H487" s="133">
        <f t="shared" si="87"/>
        <v>1</v>
      </c>
      <c r="I487" s="133">
        <f t="shared" si="88"/>
        <v>2</v>
      </c>
      <c r="J487" s="96">
        <f t="shared" si="89"/>
        <v>0.72235423091300233</v>
      </c>
      <c r="O487" s="134" t="str">
        <f t="shared" si="90"/>
        <v>50D</v>
      </c>
      <c r="P487" s="134" t="str">
        <f t="shared" si="91"/>
        <v>alkane iC31</v>
      </c>
      <c r="Q487" s="134">
        <f t="shared" si="92"/>
        <v>-34.392666666666663</v>
      </c>
      <c r="R487" s="135">
        <f t="shared" si="85"/>
        <v>0.37367918280816953</v>
      </c>
      <c r="S487" s="134">
        <f t="shared" si="93"/>
        <v>3</v>
      </c>
    </row>
    <row r="488" spans="1:19">
      <c r="A488" s="153" t="s">
        <v>376</v>
      </c>
      <c r="B488" s="3" t="s">
        <v>400</v>
      </c>
      <c r="C488" s="156">
        <v>-34.025666666666666</v>
      </c>
      <c r="D488" s="178">
        <v>0.32238848201096182</v>
      </c>
      <c r="E488" s="102">
        <v>3</v>
      </c>
      <c r="G488" s="95">
        <f t="shared" si="86"/>
        <v>0.3637764468127157</v>
      </c>
      <c r="H488" s="133">
        <f t="shared" si="87"/>
        <v>1</v>
      </c>
      <c r="I488" s="133">
        <f t="shared" si="88"/>
        <v>2</v>
      </c>
      <c r="J488" s="96">
        <f t="shared" si="89"/>
        <v>0.72755289362543141</v>
      </c>
      <c r="O488" s="134" t="str">
        <f t="shared" si="90"/>
        <v>50D</v>
      </c>
      <c r="P488" s="134" t="str">
        <f t="shared" si="91"/>
        <v>alkane iC33</v>
      </c>
      <c r="Q488" s="134">
        <f t="shared" si="92"/>
        <v>-34.025666666666666</v>
      </c>
      <c r="R488" s="135">
        <f t="shared" si="85"/>
        <v>0.37367918280816953</v>
      </c>
      <c r="S488" s="134">
        <f t="shared" si="93"/>
        <v>3</v>
      </c>
    </row>
    <row r="489" spans="1:19">
      <c r="A489" s="153" t="s">
        <v>376</v>
      </c>
      <c r="B489" s="3" t="s">
        <v>215</v>
      </c>
      <c r="C489" s="156">
        <v>-36.183999999999997</v>
      </c>
      <c r="D489" s="178">
        <v>0.15755951256588618</v>
      </c>
      <c r="E489" s="102">
        <v>3</v>
      </c>
      <c r="G489" s="95">
        <f t="shared" si="86"/>
        <v>0.1777868715570696</v>
      </c>
      <c r="H489" s="133">
        <f t="shared" si="87"/>
        <v>1</v>
      </c>
      <c r="I489" s="133">
        <f t="shared" si="88"/>
        <v>2</v>
      </c>
      <c r="J489" s="96">
        <f t="shared" si="89"/>
        <v>0.3555737431141392</v>
      </c>
      <c r="O489" s="134" t="str">
        <f t="shared" si="90"/>
        <v>50D</v>
      </c>
      <c r="P489" s="134" t="str">
        <f t="shared" si="91"/>
        <v>alkane nC31</v>
      </c>
      <c r="Q489" s="134">
        <f t="shared" si="92"/>
        <v>-36.183999999999997</v>
      </c>
      <c r="R489" s="135">
        <f t="shared" si="85"/>
        <v>0.37367918280816953</v>
      </c>
      <c r="S489" s="134">
        <f t="shared" si="93"/>
        <v>3</v>
      </c>
    </row>
    <row r="490" spans="1:19">
      <c r="A490" s="153" t="s">
        <v>376</v>
      </c>
      <c r="B490" s="3" t="s">
        <v>216</v>
      </c>
      <c r="C490" s="156">
        <v>-35.876000000000005</v>
      </c>
      <c r="D490" s="178">
        <v>0.19955700939831608</v>
      </c>
      <c r="E490" s="102">
        <v>3</v>
      </c>
      <c r="G490" s="95">
        <f t="shared" si="86"/>
        <v>0.22517597205294326</v>
      </c>
      <c r="H490" s="133">
        <f t="shared" si="87"/>
        <v>1</v>
      </c>
      <c r="I490" s="133">
        <f t="shared" si="88"/>
        <v>2</v>
      </c>
      <c r="J490" s="96">
        <f t="shared" si="89"/>
        <v>0.45035194410588653</v>
      </c>
      <c r="O490" s="134" t="str">
        <f t="shared" si="90"/>
        <v>50D</v>
      </c>
      <c r="P490" s="134" t="str">
        <f t="shared" si="91"/>
        <v>alkane nC33</v>
      </c>
      <c r="Q490" s="134">
        <f t="shared" si="92"/>
        <v>-35.876000000000005</v>
      </c>
      <c r="R490" s="135">
        <f t="shared" si="85"/>
        <v>0.37367918280816953</v>
      </c>
      <c r="S490" s="134">
        <f t="shared" si="93"/>
        <v>3</v>
      </c>
    </row>
    <row r="491" spans="1:19">
      <c r="A491" s="153" t="s">
        <v>323</v>
      </c>
      <c r="B491" s="3" t="s">
        <v>399</v>
      </c>
      <c r="C491" s="156">
        <v>-33.416333333333334</v>
      </c>
      <c r="D491" s="178">
        <v>0.21726558248681341</v>
      </c>
      <c r="E491" s="102">
        <v>3</v>
      </c>
      <c r="G491" s="95">
        <f t="shared" si="86"/>
        <v>0.24515795700499188</v>
      </c>
      <c r="H491" s="133">
        <f t="shared" si="87"/>
        <v>1</v>
      </c>
      <c r="I491" s="133">
        <f t="shared" si="88"/>
        <v>2</v>
      </c>
      <c r="J491" s="96">
        <f t="shared" si="89"/>
        <v>0.49031591400998376</v>
      </c>
      <c r="O491" s="134" t="str">
        <f t="shared" si="90"/>
        <v>51 B</v>
      </c>
      <c r="P491" s="134" t="str">
        <f t="shared" si="91"/>
        <v>alkane iC31</v>
      </c>
      <c r="Q491" s="134">
        <f t="shared" si="92"/>
        <v>-33.416333333333334</v>
      </c>
      <c r="R491" s="135">
        <f t="shared" si="85"/>
        <v>0.37367918280816953</v>
      </c>
      <c r="S491" s="134">
        <f t="shared" si="93"/>
        <v>3</v>
      </c>
    </row>
    <row r="492" spans="1:19">
      <c r="A492" s="153" t="s">
        <v>323</v>
      </c>
      <c r="B492" s="3" t="s">
        <v>400</v>
      </c>
      <c r="C492" s="156">
        <v>-33.168666666666667</v>
      </c>
      <c r="D492" s="178">
        <v>0.21395638184764001</v>
      </c>
      <c r="E492" s="102">
        <v>3</v>
      </c>
      <c r="G492" s="95">
        <f t="shared" si="86"/>
        <v>0.24142392394400947</v>
      </c>
      <c r="H492" s="133">
        <f t="shared" si="87"/>
        <v>1</v>
      </c>
      <c r="I492" s="133">
        <f t="shared" si="88"/>
        <v>2</v>
      </c>
      <c r="J492" s="96">
        <f t="shared" si="89"/>
        <v>0.48284784788801893</v>
      </c>
      <c r="O492" s="134" t="str">
        <f t="shared" si="90"/>
        <v>51 B</v>
      </c>
      <c r="P492" s="134" t="str">
        <f t="shared" si="91"/>
        <v>alkane iC33</v>
      </c>
      <c r="Q492" s="134">
        <f t="shared" si="92"/>
        <v>-33.168666666666667</v>
      </c>
      <c r="R492" s="135">
        <f t="shared" si="85"/>
        <v>0.37367918280816953</v>
      </c>
      <c r="S492" s="134">
        <f t="shared" si="93"/>
        <v>3</v>
      </c>
    </row>
    <row r="493" spans="1:19">
      <c r="A493" s="152" t="s">
        <v>323</v>
      </c>
      <c r="B493" s="3" t="s">
        <v>215</v>
      </c>
      <c r="C493" s="156">
        <v>-34.46</v>
      </c>
      <c r="D493" s="178">
        <v>0.19915822855207263</v>
      </c>
      <c r="E493" s="102">
        <v>3</v>
      </c>
      <c r="G493" s="95">
        <f t="shared" si="86"/>
        <v>0.22472599605380544</v>
      </c>
      <c r="H493" s="133">
        <f t="shared" si="87"/>
        <v>1</v>
      </c>
      <c r="I493" s="133">
        <f t="shared" si="88"/>
        <v>2</v>
      </c>
      <c r="J493" s="96">
        <f t="shared" si="89"/>
        <v>0.44945199210761089</v>
      </c>
      <c r="O493" s="134" t="str">
        <f t="shared" si="90"/>
        <v>51 B</v>
      </c>
      <c r="P493" s="134" t="str">
        <f t="shared" si="91"/>
        <v>alkane nC31</v>
      </c>
      <c r="Q493" s="134">
        <f t="shared" si="92"/>
        <v>-34.46</v>
      </c>
      <c r="R493" s="135">
        <f t="shared" si="85"/>
        <v>0.37367918280816953</v>
      </c>
      <c r="S493" s="134">
        <f t="shared" si="93"/>
        <v>3</v>
      </c>
    </row>
    <row r="494" spans="1:19">
      <c r="A494" s="153" t="s">
        <v>323</v>
      </c>
      <c r="B494" s="3" t="s">
        <v>216</v>
      </c>
      <c r="C494" s="156">
        <v>-34.108666666666664</v>
      </c>
      <c r="D494" s="178">
        <v>0.25974282152416356</v>
      </c>
      <c r="E494" s="102">
        <v>3</v>
      </c>
      <c r="G494" s="95">
        <f t="shared" si="86"/>
        <v>0.29308838861047404</v>
      </c>
      <c r="H494" s="133">
        <f t="shared" si="87"/>
        <v>1</v>
      </c>
      <c r="I494" s="133">
        <f t="shared" si="88"/>
        <v>2</v>
      </c>
      <c r="J494" s="96">
        <f t="shared" si="89"/>
        <v>0.58617677722094808</v>
      </c>
      <c r="O494" s="134" t="str">
        <f t="shared" si="90"/>
        <v>51 B</v>
      </c>
      <c r="P494" s="134" t="str">
        <f t="shared" si="91"/>
        <v>alkane nC33</v>
      </c>
      <c r="Q494" s="134">
        <f t="shared" si="92"/>
        <v>-34.108666666666664</v>
      </c>
      <c r="R494" s="135">
        <f t="shared" si="85"/>
        <v>0.37367918280816953</v>
      </c>
      <c r="S494" s="134">
        <f t="shared" si="93"/>
        <v>3</v>
      </c>
    </row>
    <row r="495" spans="1:19">
      <c r="A495" s="153" t="s">
        <v>256</v>
      </c>
      <c r="B495" s="3" t="s">
        <v>399</v>
      </c>
      <c r="C495" s="156">
        <v>-34.744999999999997</v>
      </c>
      <c r="D495" s="178">
        <v>7.7349854557071537E-2</v>
      </c>
      <c r="E495" s="102">
        <v>3</v>
      </c>
      <c r="G495" s="95">
        <f t="shared" si="86"/>
        <v>8.7279964460067416E-2</v>
      </c>
      <c r="H495" s="133">
        <f t="shared" si="87"/>
        <v>1</v>
      </c>
      <c r="I495" s="133">
        <f t="shared" si="88"/>
        <v>2</v>
      </c>
      <c r="J495" s="96">
        <f t="shared" si="89"/>
        <v>0.17455992892013483</v>
      </c>
      <c r="O495" s="134" t="str">
        <f t="shared" si="90"/>
        <v>51 C</v>
      </c>
      <c r="P495" s="134" t="str">
        <f t="shared" si="91"/>
        <v>alkane iC31</v>
      </c>
      <c r="Q495" s="134">
        <f t="shared" si="92"/>
        <v>-34.744999999999997</v>
      </c>
      <c r="R495" s="135">
        <f t="shared" si="85"/>
        <v>0.37367918280816953</v>
      </c>
      <c r="S495" s="134">
        <f t="shared" si="93"/>
        <v>3</v>
      </c>
    </row>
    <row r="496" spans="1:19">
      <c r="A496" s="153" t="s">
        <v>256</v>
      </c>
      <c r="B496" s="3" t="s">
        <v>400</v>
      </c>
      <c r="C496" s="156">
        <v>-34.333333333333336</v>
      </c>
      <c r="D496" s="178">
        <v>0.10071908127725053</v>
      </c>
      <c r="E496" s="102">
        <v>3</v>
      </c>
      <c r="G496" s="95">
        <f t="shared" si="86"/>
        <v>0.11364931304224918</v>
      </c>
      <c r="H496" s="133">
        <f t="shared" si="87"/>
        <v>1</v>
      </c>
      <c r="I496" s="133">
        <f t="shared" si="88"/>
        <v>2</v>
      </c>
      <c r="J496" s="96">
        <f t="shared" si="89"/>
        <v>0.22729862608449836</v>
      </c>
      <c r="O496" s="134" t="str">
        <f t="shared" si="90"/>
        <v>51 C</v>
      </c>
      <c r="P496" s="134" t="str">
        <f t="shared" si="91"/>
        <v>alkane iC33</v>
      </c>
      <c r="Q496" s="134">
        <f t="shared" si="92"/>
        <v>-34.333333333333336</v>
      </c>
      <c r="R496" s="135">
        <f t="shared" si="85"/>
        <v>0.37367918280816953</v>
      </c>
      <c r="S496" s="134">
        <f t="shared" si="93"/>
        <v>3</v>
      </c>
    </row>
    <row r="497" spans="1:19">
      <c r="A497" s="153" t="s">
        <v>256</v>
      </c>
      <c r="B497" s="3" t="s">
        <v>215</v>
      </c>
      <c r="C497" s="156">
        <v>-35.686</v>
      </c>
      <c r="D497" s="178">
        <v>6.6685830578915278E-2</v>
      </c>
      <c r="E497" s="102">
        <v>3</v>
      </c>
      <c r="G497" s="95">
        <f t="shared" si="86"/>
        <v>7.5246901965708879E-2</v>
      </c>
      <c r="H497" s="133">
        <f t="shared" si="87"/>
        <v>1</v>
      </c>
      <c r="I497" s="133">
        <f t="shared" si="88"/>
        <v>2</v>
      </c>
      <c r="J497" s="96">
        <f t="shared" si="89"/>
        <v>0.15049380393141776</v>
      </c>
      <c r="O497" s="134" t="str">
        <f t="shared" si="90"/>
        <v>51 C</v>
      </c>
      <c r="P497" s="134" t="str">
        <f t="shared" si="91"/>
        <v>alkane nC31</v>
      </c>
      <c r="Q497" s="134">
        <f t="shared" si="92"/>
        <v>-35.686</v>
      </c>
      <c r="R497" s="135">
        <f t="shared" si="85"/>
        <v>0.37367918280816953</v>
      </c>
      <c r="S497" s="134">
        <f t="shared" si="93"/>
        <v>3</v>
      </c>
    </row>
    <row r="498" spans="1:19">
      <c r="A498" s="153" t="s">
        <v>256</v>
      </c>
      <c r="B498" s="3" t="s">
        <v>216</v>
      </c>
      <c r="C498" s="156">
        <v>-35.355333333333334</v>
      </c>
      <c r="D498" s="178">
        <v>0.11851722800223415</v>
      </c>
      <c r="E498" s="102">
        <v>3</v>
      </c>
      <c r="G498" s="95">
        <f t="shared" si="86"/>
        <v>0.13373237101962993</v>
      </c>
      <c r="H498" s="133">
        <f t="shared" si="87"/>
        <v>1</v>
      </c>
      <c r="I498" s="133">
        <f t="shared" si="88"/>
        <v>2</v>
      </c>
      <c r="J498" s="96">
        <f t="shared" si="89"/>
        <v>0.26746474203925985</v>
      </c>
      <c r="O498" s="134" t="str">
        <f t="shared" si="90"/>
        <v>51 C</v>
      </c>
      <c r="P498" s="134" t="str">
        <f t="shared" si="91"/>
        <v>alkane nC33</v>
      </c>
      <c r="Q498" s="134">
        <f t="shared" si="92"/>
        <v>-35.355333333333334</v>
      </c>
      <c r="R498" s="135">
        <f t="shared" si="85"/>
        <v>0.37367918280816953</v>
      </c>
      <c r="S498" s="134">
        <f t="shared" si="93"/>
        <v>3</v>
      </c>
    </row>
    <row r="499" spans="1:19">
      <c r="A499" s="153" t="s">
        <v>377</v>
      </c>
      <c r="B499" s="3" t="s">
        <v>399</v>
      </c>
      <c r="C499" s="156">
        <v>-32.745333333333328</v>
      </c>
      <c r="D499" s="178">
        <v>8.3560357427032855E-2</v>
      </c>
      <c r="E499" s="102">
        <v>3</v>
      </c>
      <c r="G499" s="95">
        <f t="shared" si="86"/>
        <v>9.4287766515718657E-2</v>
      </c>
      <c r="H499" s="133">
        <f t="shared" si="87"/>
        <v>1</v>
      </c>
      <c r="I499" s="133">
        <f t="shared" si="88"/>
        <v>2</v>
      </c>
      <c r="J499" s="96">
        <f t="shared" si="89"/>
        <v>0.18857553303143731</v>
      </c>
      <c r="O499" s="134" t="str">
        <f t="shared" si="90"/>
        <v>51D</v>
      </c>
      <c r="P499" s="134" t="str">
        <f t="shared" si="91"/>
        <v>alkane iC31</v>
      </c>
      <c r="Q499" s="134">
        <f t="shared" si="92"/>
        <v>-32.745333333333328</v>
      </c>
      <c r="R499" s="135">
        <f t="shared" si="85"/>
        <v>0.37367918280816953</v>
      </c>
      <c r="S499" s="134">
        <f t="shared" si="93"/>
        <v>3</v>
      </c>
    </row>
    <row r="500" spans="1:19">
      <c r="A500" s="153" t="s">
        <v>377</v>
      </c>
      <c r="B500" s="3" t="s">
        <v>400</v>
      </c>
      <c r="C500" s="156">
        <v>-32.257000000000005</v>
      </c>
      <c r="D500" s="178">
        <v>6.5505724940649393E-2</v>
      </c>
      <c r="E500" s="102">
        <v>3</v>
      </c>
      <c r="G500" s="95">
        <f t="shared" si="86"/>
        <v>7.3915295348517707E-2</v>
      </c>
      <c r="H500" s="133">
        <f t="shared" si="87"/>
        <v>1</v>
      </c>
      <c r="I500" s="133">
        <f t="shared" si="88"/>
        <v>2</v>
      </c>
      <c r="J500" s="96">
        <f t="shared" si="89"/>
        <v>0.14783059069703541</v>
      </c>
      <c r="O500" s="134" t="str">
        <f t="shared" si="90"/>
        <v>51D</v>
      </c>
      <c r="P500" s="134" t="str">
        <f t="shared" si="91"/>
        <v>alkane iC33</v>
      </c>
      <c r="Q500" s="134">
        <f t="shared" si="92"/>
        <v>-32.257000000000005</v>
      </c>
      <c r="R500" s="135">
        <f t="shared" si="85"/>
        <v>0.37367918280816953</v>
      </c>
      <c r="S500" s="134">
        <f t="shared" si="93"/>
        <v>3</v>
      </c>
    </row>
    <row r="501" spans="1:19">
      <c r="A501" s="153" t="s">
        <v>377</v>
      </c>
      <c r="B501" s="3" t="s">
        <v>215</v>
      </c>
      <c r="C501" s="156">
        <v>-33.243333333333332</v>
      </c>
      <c r="D501" s="178">
        <v>7.2341781380697457E-3</v>
      </c>
      <c r="E501" s="102">
        <v>3</v>
      </c>
      <c r="G501" s="95">
        <f t="shared" si="86"/>
        <v>8.162895902055706E-3</v>
      </c>
      <c r="H501" s="133">
        <f t="shared" si="87"/>
        <v>1</v>
      </c>
      <c r="I501" s="133">
        <f t="shared" si="88"/>
        <v>2</v>
      </c>
      <c r="J501" s="96">
        <f t="shared" si="89"/>
        <v>1.6325791804111412E-2</v>
      </c>
      <c r="O501" s="134" t="str">
        <f t="shared" si="90"/>
        <v>51D</v>
      </c>
      <c r="P501" s="134" t="str">
        <f t="shared" si="91"/>
        <v>alkane nC31</v>
      </c>
      <c r="Q501" s="134">
        <f t="shared" si="92"/>
        <v>-33.243333333333332</v>
      </c>
      <c r="R501" s="135">
        <f t="shared" si="85"/>
        <v>0.37367918280816953</v>
      </c>
      <c r="S501" s="134">
        <f t="shared" si="93"/>
        <v>3</v>
      </c>
    </row>
    <row r="502" spans="1:19">
      <c r="A502" s="153" t="s">
        <v>377</v>
      </c>
      <c r="B502" s="3" t="s">
        <v>216</v>
      </c>
      <c r="C502" s="156">
        <v>-32.910666666666664</v>
      </c>
      <c r="D502" s="178">
        <v>6.3673647086790977E-2</v>
      </c>
      <c r="E502" s="102">
        <v>3</v>
      </c>
      <c r="G502" s="95">
        <f t="shared" si="86"/>
        <v>7.184801686572681E-2</v>
      </c>
      <c r="H502" s="133">
        <f t="shared" si="87"/>
        <v>1</v>
      </c>
      <c r="I502" s="133">
        <f t="shared" si="88"/>
        <v>2</v>
      </c>
      <c r="J502" s="96">
        <f t="shared" si="89"/>
        <v>0.14369603373145362</v>
      </c>
      <c r="O502" s="134" t="str">
        <f t="shared" si="90"/>
        <v>51D</v>
      </c>
      <c r="P502" s="134" t="str">
        <f t="shared" si="91"/>
        <v>alkane nC33</v>
      </c>
      <c r="Q502" s="134">
        <f t="shared" si="92"/>
        <v>-32.910666666666664</v>
      </c>
      <c r="R502" s="135">
        <f t="shared" si="85"/>
        <v>0.37367918280816953</v>
      </c>
      <c r="S502" s="134">
        <f t="shared" si="93"/>
        <v>3</v>
      </c>
    </row>
    <row r="503" spans="1:19">
      <c r="A503" s="153" t="s">
        <v>324</v>
      </c>
      <c r="B503" s="3" t="s">
        <v>399</v>
      </c>
      <c r="C503" s="156">
        <v>-35.30533333333333</v>
      </c>
      <c r="D503" s="178">
        <v>0.66441126821670515</v>
      </c>
      <c r="E503" s="102">
        <v>3</v>
      </c>
      <c r="G503" s="95">
        <f t="shared" si="86"/>
        <v>0.74970783343923897</v>
      </c>
      <c r="H503" s="133">
        <f t="shared" si="87"/>
        <v>1</v>
      </c>
      <c r="I503" s="133">
        <f t="shared" si="88"/>
        <v>2</v>
      </c>
      <c r="J503" s="96">
        <f t="shared" si="89"/>
        <v>1.4994156668784779</v>
      </c>
      <c r="O503" s="134" t="str">
        <f t="shared" si="90"/>
        <v>52 B</v>
      </c>
      <c r="P503" s="134" t="str">
        <f t="shared" si="91"/>
        <v>alkane iC31</v>
      </c>
      <c r="Q503" s="134">
        <f t="shared" si="92"/>
        <v>-35.30533333333333</v>
      </c>
      <c r="R503" s="135">
        <f t="shared" si="85"/>
        <v>0.37367918280816953</v>
      </c>
      <c r="S503" s="134">
        <f t="shared" si="93"/>
        <v>3</v>
      </c>
    </row>
    <row r="504" spans="1:19">
      <c r="A504" s="153" t="s">
        <v>324</v>
      </c>
      <c r="B504" s="3" t="s">
        <v>400</v>
      </c>
      <c r="C504" s="156">
        <v>-34.954666666666668</v>
      </c>
      <c r="D504" s="178">
        <v>0.67281671600320148</v>
      </c>
      <c r="E504" s="102">
        <v>3</v>
      </c>
      <c r="G504" s="95">
        <f t="shared" si="86"/>
        <v>0.7591923656116305</v>
      </c>
      <c r="H504" s="133">
        <f t="shared" si="87"/>
        <v>1</v>
      </c>
      <c r="I504" s="133">
        <f t="shared" si="88"/>
        <v>2</v>
      </c>
      <c r="J504" s="96">
        <f t="shared" si="89"/>
        <v>1.518384731223261</v>
      </c>
      <c r="O504" s="134" t="str">
        <f t="shared" si="90"/>
        <v>52 B</v>
      </c>
      <c r="P504" s="134" t="str">
        <f t="shared" si="91"/>
        <v>alkane iC33</v>
      </c>
      <c r="Q504" s="134">
        <f t="shared" si="92"/>
        <v>-34.954666666666668</v>
      </c>
      <c r="R504" s="135">
        <f t="shared" si="85"/>
        <v>0.37367918280816953</v>
      </c>
      <c r="S504" s="134">
        <f t="shared" si="93"/>
        <v>3</v>
      </c>
    </row>
    <row r="505" spans="1:19">
      <c r="A505" s="153" t="s">
        <v>324</v>
      </c>
      <c r="B505" s="3" t="s">
        <v>215</v>
      </c>
      <c r="C505" s="156">
        <v>-37.550333333333334</v>
      </c>
      <c r="D505" s="178">
        <v>0.62614481817973533</v>
      </c>
      <c r="E505" s="102">
        <v>3</v>
      </c>
      <c r="G505" s="95">
        <f t="shared" si="86"/>
        <v>0.70652876841882084</v>
      </c>
      <c r="H505" s="133">
        <f t="shared" si="87"/>
        <v>1</v>
      </c>
      <c r="I505" s="133">
        <f t="shared" si="88"/>
        <v>2</v>
      </c>
      <c r="J505" s="96">
        <f t="shared" si="89"/>
        <v>1.4130575368376417</v>
      </c>
      <c r="O505" s="134" t="str">
        <f t="shared" si="90"/>
        <v>52 B</v>
      </c>
      <c r="P505" s="134" t="str">
        <f t="shared" si="91"/>
        <v>alkane nC31</v>
      </c>
      <c r="Q505" s="134">
        <f t="shared" si="92"/>
        <v>-37.550333333333334</v>
      </c>
      <c r="R505" s="135">
        <f t="shared" si="85"/>
        <v>0.37367918280816953</v>
      </c>
      <c r="S505" s="134">
        <f t="shared" si="93"/>
        <v>3</v>
      </c>
    </row>
    <row r="506" spans="1:19">
      <c r="A506" s="153" t="s">
        <v>324</v>
      </c>
      <c r="B506" s="3" t="s">
        <v>216</v>
      </c>
      <c r="C506" s="156">
        <v>-37.208333333333336</v>
      </c>
      <c r="D506" s="178">
        <v>0.58538989855764867</v>
      </c>
      <c r="E506" s="102">
        <v>3</v>
      </c>
      <c r="G506" s="95">
        <f t="shared" si="86"/>
        <v>0.66054176616060623</v>
      </c>
      <c r="H506" s="133">
        <f t="shared" si="87"/>
        <v>1</v>
      </c>
      <c r="I506" s="133">
        <f t="shared" si="88"/>
        <v>2</v>
      </c>
      <c r="J506" s="96">
        <f t="shared" si="89"/>
        <v>1.3210835323212125</v>
      </c>
      <c r="O506" s="134" t="str">
        <f t="shared" si="90"/>
        <v>52 B</v>
      </c>
      <c r="P506" s="134" t="str">
        <f t="shared" si="91"/>
        <v>alkane nC33</v>
      </c>
      <c r="Q506" s="134">
        <f t="shared" si="92"/>
        <v>-37.208333333333336</v>
      </c>
      <c r="R506" s="135">
        <f t="shared" si="85"/>
        <v>0.37367918280816953</v>
      </c>
      <c r="S506" s="134">
        <f t="shared" si="93"/>
        <v>3</v>
      </c>
    </row>
    <row r="507" spans="1:19">
      <c r="A507" s="153" t="s">
        <v>257</v>
      </c>
      <c r="B507" s="3" t="s">
        <v>399</v>
      </c>
      <c r="C507" s="156">
        <v>-35.43533333333334</v>
      </c>
      <c r="D507" s="178">
        <v>0.27570334298541588</v>
      </c>
      <c r="E507" s="102">
        <v>3</v>
      </c>
      <c r="G507" s="95">
        <f t="shared" si="86"/>
        <v>0.31109790852333197</v>
      </c>
      <c r="H507" s="133">
        <f t="shared" si="87"/>
        <v>1</v>
      </c>
      <c r="I507" s="133">
        <f t="shared" si="88"/>
        <v>2</v>
      </c>
      <c r="J507" s="96">
        <f t="shared" si="89"/>
        <v>0.62219581704666393</v>
      </c>
      <c r="O507" s="134" t="str">
        <f t="shared" si="90"/>
        <v>52 C</v>
      </c>
      <c r="P507" s="134" t="str">
        <f t="shared" si="91"/>
        <v>alkane iC31</v>
      </c>
      <c r="Q507" s="134">
        <f t="shared" si="92"/>
        <v>-35.43533333333334</v>
      </c>
      <c r="R507" s="135">
        <f t="shared" si="85"/>
        <v>0.37367918280816953</v>
      </c>
      <c r="S507" s="134">
        <f t="shared" si="93"/>
        <v>3</v>
      </c>
    </row>
    <row r="508" spans="1:19">
      <c r="A508" s="153" t="s">
        <v>257</v>
      </c>
      <c r="B508" s="3" t="s">
        <v>400</v>
      </c>
      <c r="C508" s="156">
        <v>-35.513333333333328</v>
      </c>
      <c r="D508" s="178">
        <v>0.6175875106681914</v>
      </c>
      <c r="E508" s="102">
        <v>3</v>
      </c>
      <c r="G508" s="95">
        <f t="shared" si="86"/>
        <v>0.69687288089636479</v>
      </c>
      <c r="H508" s="133">
        <f t="shared" si="87"/>
        <v>1</v>
      </c>
      <c r="I508" s="133">
        <f t="shared" si="88"/>
        <v>2</v>
      </c>
      <c r="J508" s="96">
        <f t="shared" si="89"/>
        <v>1.3937457617927296</v>
      </c>
      <c r="O508" s="134" t="str">
        <f t="shared" si="90"/>
        <v>52 C</v>
      </c>
      <c r="P508" s="134" t="str">
        <f t="shared" si="91"/>
        <v>alkane iC33</v>
      </c>
      <c r="Q508" s="134">
        <f t="shared" si="92"/>
        <v>-35.513333333333328</v>
      </c>
      <c r="R508" s="135">
        <f t="shared" si="85"/>
        <v>0.37367918280816953</v>
      </c>
      <c r="S508" s="134">
        <f t="shared" si="93"/>
        <v>3</v>
      </c>
    </row>
    <row r="509" spans="1:19">
      <c r="A509" s="153" t="s">
        <v>257</v>
      </c>
      <c r="B509" s="3" t="s">
        <v>215</v>
      </c>
      <c r="C509" s="156">
        <v>-38.348000000000006</v>
      </c>
      <c r="D509" s="178">
        <v>8.0579153631691991E-2</v>
      </c>
      <c r="E509" s="102">
        <v>3</v>
      </c>
      <c r="G509" s="95">
        <f t="shared" si="86"/>
        <v>9.0923838260189946E-2</v>
      </c>
      <c r="H509" s="133">
        <f t="shared" si="87"/>
        <v>1</v>
      </c>
      <c r="I509" s="133">
        <f t="shared" si="88"/>
        <v>2</v>
      </c>
      <c r="J509" s="96">
        <f t="shared" si="89"/>
        <v>0.18184767652037989</v>
      </c>
      <c r="O509" s="134" t="str">
        <f t="shared" si="90"/>
        <v>52 C</v>
      </c>
      <c r="P509" s="134" t="str">
        <f t="shared" si="91"/>
        <v>alkane nC31</v>
      </c>
      <c r="Q509" s="134">
        <f t="shared" si="92"/>
        <v>-38.348000000000006</v>
      </c>
      <c r="R509" s="135">
        <f t="shared" si="85"/>
        <v>0.37367918280816953</v>
      </c>
      <c r="S509" s="134">
        <f t="shared" si="93"/>
        <v>3</v>
      </c>
    </row>
    <row r="510" spans="1:19">
      <c r="A510" s="153" t="s">
        <v>257</v>
      </c>
      <c r="B510" s="3" t="s">
        <v>216</v>
      </c>
      <c r="C510" s="156">
        <v>-37.435666666666663</v>
      </c>
      <c r="D510" s="178">
        <v>7.9500524107287598E-2</v>
      </c>
      <c r="E510" s="102">
        <v>3</v>
      </c>
      <c r="G510" s="95">
        <f t="shared" si="86"/>
        <v>8.9706735175837896E-2</v>
      </c>
      <c r="H510" s="133">
        <f t="shared" si="87"/>
        <v>1</v>
      </c>
      <c r="I510" s="133">
        <f t="shared" si="88"/>
        <v>2</v>
      </c>
      <c r="J510" s="96">
        <f t="shared" si="89"/>
        <v>0.17941347035167579</v>
      </c>
      <c r="O510" s="134" t="str">
        <f t="shared" si="90"/>
        <v>52 C</v>
      </c>
      <c r="P510" s="134" t="str">
        <f t="shared" si="91"/>
        <v>alkane nC33</v>
      </c>
      <c r="Q510" s="134">
        <f t="shared" si="92"/>
        <v>-37.435666666666663</v>
      </c>
      <c r="R510" s="135">
        <f t="shared" si="85"/>
        <v>0.37367918280816953</v>
      </c>
      <c r="S510" s="134">
        <f t="shared" si="93"/>
        <v>3</v>
      </c>
    </row>
    <row r="511" spans="1:19">
      <c r="A511" s="153" t="s">
        <v>378</v>
      </c>
      <c r="B511" s="3" t="s">
        <v>399</v>
      </c>
      <c r="C511" s="156">
        <v>-35.582000000000001</v>
      </c>
      <c r="D511" s="178">
        <v>3.9887341350359269E-2</v>
      </c>
      <c r="E511" s="102">
        <v>3</v>
      </c>
      <c r="G511" s="95">
        <f t="shared" si="86"/>
        <v>4.5008045010572789E-2</v>
      </c>
      <c r="H511" s="133">
        <f t="shared" si="87"/>
        <v>1</v>
      </c>
      <c r="I511" s="133">
        <f t="shared" si="88"/>
        <v>2</v>
      </c>
      <c r="J511" s="96">
        <f t="shared" si="89"/>
        <v>9.0016090021145578E-2</v>
      </c>
      <c r="O511" s="134" t="str">
        <f t="shared" si="90"/>
        <v>52D</v>
      </c>
      <c r="P511" s="134" t="str">
        <f t="shared" si="91"/>
        <v>alkane iC31</v>
      </c>
      <c r="Q511" s="134">
        <f t="shared" si="92"/>
        <v>-35.582000000000001</v>
      </c>
      <c r="R511" s="135">
        <f t="shared" si="85"/>
        <v>0.37367918280816953</v>
      </c>
      <c r="S511" s="134">
        <f t="shared" si="93"/>
        <v>3</v>
      </c>
    </row>
    <row r="512" spans="1:19">
      <c r="A512" s="153" t="s">
        <v>378</v>
      </c>
      <c r="B512" s="3" t="s">
        <v>400</v>
      </c>
      <c r="C512" s="156">
        <v>-35.140333333333331</v>
      </c>
      <c r="D512" s="178">
        <v>8.6263163246736815E-2</v>
      </c>
      <c r="E512" s="102">
        <v>3</v>
      </c>
      <c r="G512" s="95">
        <f t="shared" si="86"/>
        <v>9.7337556295377117E-2</v>
      </c>
      <c r="H512" s="133">
        <f t="shared" si="87"/>
        <v>1</v>
      </c>
      <c r="I512" s="133">
        <f t="shared" si="88"/>
        <v>2</v>
      </c>
      <c r="J512" s="96">
        <f t="shared" si="89"/>
        <v>0.19467511259075423</v>
      </c>
      <c r="O512" s="134" t="str">
        <f t="shared" si="90"/>
        <v>52D</v>
      </c>
      <c r="P512" s="134" t="str">
        <f t="shared" si="91"/>
        <v>alkane iC33</v>
      </c>
      <c r="Q512" s="134">
        <f t="shared" si="92"/>
        <v>-35.140333333333331</v>
      </c>
      <c r="R512" s="135">
        <f t="shared" si="85"/>
        <v>0.37367918280816953</v>
      </c>
      <c r="S512" s="134">
        <f t="shared" si="93"/>
        <v>3</v>
      </c>
    </row>
    <row r="513" spans="1:19">
      <c r="A513" s="153" t="s">
        <v>378</v>
      </c>
      <c r="B513" s="3" t="s">
        <v>215</v>
      </c>
      <c r="C513" s="156">
        <v>-36.829333333333331</v>
      </c>
      <c r="D513" s="178">
        <v>4.6144699948457782E-2</v>
      </c>
      <c r="E513" s="102">
        <v>3</v>
      </c>
      <c r="G513" s="95">
        <f t="shared" si="86"/>
        <v>5.2068718093713134E-2</v>
      </c>
      <c r="H513" s="133">
        <f t="shared" si="87"/>
        <v>1</v>
      </c>
      <c r="I513" s="133">
        <f t="shared" si="88"/>
        <v>2</v>
      </c>
      <c r="J513" s="96">
        <f t="shared" si="89"/>
        <v>0.10413743618742627</v>
      </c>
      <c r="O513" s="134" t="str">
        <f t="shared" si="90"/>
        <v>52D</v>
      </c>
      <c r="P513" s="134" t="str">
        <f t="shared" si="91"/>
        <v>alkane nC31</v>
      </c>
      <c r="Q513" s="134">
        <f t="shared" si="92"/>
        <v>-36.829333333333331</v>
      </c>
      <c r="R513" s="135">
        <f t="shared" si="85"/>
        <v>0.37367918280816953</v>
      </c>
      <c r="S513" s="134">
        <f t="shared" si="93"/>
        <v>3</v>
      </c>
    </row>
    <row r="514" spans="1:19">
      <c r="A514" s="153" t="s">
        <v>378</v>
      </c>
      <c r="B514" s="3" t="s">
        <v>216</v>
      </c>
      <c r="C514" s="156">
        <v>-36.570333333333338</v>
      </c>
      <c r="D514" s="178">
        <v>0.16850618188462138</v>
      </c>
      <c r="E514" s="102">
        <v>3</v>
      </c>
      <c r="G514" s="95">
        <f t="shared" si="86"/>
        <v>0.19013886516541401</v>
      </c>
      <c r="H514" s="133">
        <f t="shared" si="87"/>
        <v>1</v>
      </c>
      <c r="I514" s="133">
        <f t="shared" si="88"/>
        <v>2</v>
      </c>
      <c r="J514" s="96">
        <f t="shared" si="89"/>
        <v>0.38027773033082801</v>
      </c>
      <c r="O514" s="134" t="str">
        <f t="shared" si="90"/>
        <v>52D</v>
      </c>
      <c r="P514" s="134" t="str">
        <f t="shared" si="91"/>
        <v>alkane nC33</v>
      </c>
      <c r="Q514" s="134">
        <f t="shared" si="92"/>
        <v>-36.570333333333338</v>
      </c>
      <c r="R514" s="135">
        <f t="shared" si="85"/>
        <v>0.37367918280816953</v>
      </c>
      <c r="S514" s="134">
        <f t="shared" si="93"/>
        <v>3</v>
      </c>
    </row>
    <row r="515" spans="1:19">
      <c r="A515" s="153" t="s">
        <v>325</v>
      </c>
      <c r="B515" s="3" t="s">
        <v>399</v>
      </c>
      <c r="C515" s="156">
        <v>-36.053666666666665</v>
      </c>
      <c r="D515" s="178">
        <v>0.23567421015744161</v>
      </c>
      <c r="E515" s="102">
        <v>3</v>
      </c>
      <c r="G515" s="95">
        <f t="shared" si="86"/>
        <v>0.26592986896334675</v>
      </c>
      <c r="H515" s="133">
        <f t="shared" si="87"/>
        <v>1</v>
      </c>
      <c r="I515" s="133">
        <f t="shared" si="88"/>
        <v>2</v>
      </c>
      <c r="J515" s="96">
        <f t="shared" si="89"/>
        <v>0.5318597379266935</v>
      </c>
      <c r="O515" s="134" t="str">
        <f t="shared" si="90"/>
        <v>53 B</v>
      </c>
      <c r="P515" s="134" t="str">
        <f t="shared" si="91"/>
        <v>alkane iC31</v>
      </c>
      <c r="Q515" s="134">
        <f t="shared" si="92"/>
        <v>-36.053666666666665</v>
      </c>
      <c r="R515" s="135">
        <f t="shared" si="85"/>
        <v>0.37367918280816953</v>
      </c>
      <c r="S515" s="134">
        <f t="shared" si="93"/>
        <v>3</v>
      </c>
    </row>
    <row r="516" spans="1:19">
      <c r="A516" s="153" t="s">
        <v>325</v>
      </c>
      <c r="B516" s="3" t="s">
        <v>400</v>
      </c>
      <c r="C516" s="156">
        <v>-36.771500000000003</v>
      </c>
      <c r="D516" s="178">
        <v>0.43204224330497848</v>
      </c>
      <c r="E516" s="102">
        <v>2</v>
      </c>
      <c r="G516" s="95">
        <f t="shared" si="86"/>
        <v>0.54148465145163249</v>
      </c>
      <c r="H516" s="133">
        <f t="shared" si="87"/>
        <v>1</v>
      </c>
      <c r="I516" s="133">
        <f t="shared" si="88"/>
        <v>1</v>
      </c>
      <c r="J516" s="96">
        <f t="shared" si="89"/>
        <v>0.54148465145163249</v>
      </c>
      <c r="O516" s="134" t="str">
        <f t="shared" si="90"/>
        <v>53 B</v>
      </c>
      <c r="P516" s="134" t="str">
        <f t="shared" si="91"/>
        <v>alkane iC33</v>
      </c>
      <c r="Q516" s="134">
        <f t="shared" si="92"/>
        <v>-36.771500000000003</v>
      </c>
      <c r="R516" s="135">
        <f t="shared" si="85"/>
        <v>0.37367918280816953</v>
      </c>
      <c r="S516" s="134">
        <f t="shared" si="93"/>
        <v>2</v>
      </c>
    </row>
    <row r="517" spans="1:19">
      <c r="A517" s="152" t="s">
        <v>325</v>
      </c>
      <c r="B517" s="3" t="s">
        <v>215</v>
      </c>
      <c r="C517" s="156">
        <v>-37.637666666666668</v>
      </c>
      <c r="D517" s="178">
        <v>9.2500450449351249E-2</v>
      </c>
      <c r="E517" s="102">
        <v>3</v>
      </c>
      <c r="G517" s="95">
        <f t="shared" si="86"/>
        <v>0.10437558123399869</v>
      </c>
      <c r="H517" s="133">
        <f t="shared" si="87"/>
        <v>1</v>
      </c>
      <c r="I517" s="133">
        <f t="shared" si="88"/>
        <v>2</v>
      </c>
      <c r="J517" s="96">
        <f t="shared" si="89"/>
        <v>0.20875116246799738</v>
      </c>
      <c r="O517" s="134" t="str">
        <f t="shared" si="90"/>
        <v>53 B</v>
      </c>
      <c r="P517" s="134" t="str">
        <f t="shared" si="91"/>
        <v>alkane nC31</v>
      </c>
      <c r="Q517" s="134">
        <f t="shared" si="92"/>
        <v>-37.637666666666668</v>
      </c>
      <c r="R517" s="135">
        <f t="shared" si="85"/>
        <v>0.37367918280816953</v>
      </c>
      <c r="S517" s="134">
        <f t="shared" si="93"/>
        <v>3</v>
      </c>
    </row>
    <row r="518" spans="1:19">
      <c r="A518" s="153" t="s">
        <v>325</v>
      </c>
      <c r="B518" s="3" t="s">
        <v>216</v>
      </c>
      <c r="C518" s="156">
        <v>-37.398333333333333</v>
      </c>
      <c r="D518" s="178">
        <v>0.47343672579694429</v>
      </c>
      <c r="E518" s="102">
        <v>3</v>
      </c>
      <c r="G518" s="95">
        <f t="shared" si="86"/>
        <v>0.53421613832718251</v>
      </c>
      <c r="H518" s="133">
        <f t="shared" si="87"/>
        <v>1</v>
      </c>
      <c r="I518" s="133">
        <f t="shared" si="88"/>
        <v>2</v>
      </c>
      <c r="J518" s="96">
        <f t="shared" si="89"/>
        <v>1.068432276654365</v>
      </c>
      <c r="O518" s="134" t="str">
        <f t="shared" si="90"/>
        <v>53 B</v>
      </c>
      <c r="P518" s="134" t="str">
        <f t="shared" si="91"/>
        <v>alkane nC33</v>
      </c>
      <c r="Q518" s="134">
        <f t="shared" si="92"/>
        <v>-37.398333333333333</v>
      </c>
      <c r="R518" s="135">
        <f t="shared" si="85"/>
        <v>0.37367918280816953</v>
      </c>
      <c r="S518" s="134">
        <f t="shared" si="93"/>
        <v>3</v>
      </c>
    </row>
    <row r="519" spans="1:19">
      <c r="A519" s="153" t="s">
        <v>258</v>
      </c>
      <c r="B519" s="3" t="s">
        <v>399</v>
      </c>
      <c r="C519" s="156">
        <v>-32.229666666666667</v>
      </c>
      <c r="D519" s="178">
        <v>0.12980883380314842</v>
      </c>
      <c r="E519" s="102">
        <v>3</v>
      </c>
      <c r="G519" s="95">
        <f t="shared" si="86"/>
        <v>0.14647358376843642</v>
      </c>
      <c r="H519" s="133">
        <f t="shared" si="87"/>
        <v>1</v>
      </c>
      <c r="I519" s="133">
        <f t="shared" si="88"/>
        <v>2</v>
      </c>
      <c r="J519" s="96">
        <f t="shared" si="89"/>
        <v>0.29294716753687283</v>
      </c>
      <c r="O519" s="134" t="str">
        <f t="shared" si="90"/>
        <v>53 C</v>
      </c>
      <c r="P519" s="134" t="str">
        <f t="shared" si="91"/>
        <v>alkane iC31</v>
      </c>
      <c r="Q519" s="134">
        <f t="shared" si="92"/>
        <v>-32.229666666666667</v>
      </c>
      <c r="R519" s="135">
        <f t="shared" si="85"/>
        <v>0.37367918280816953</v>
      </c>
      <c r="S519" s="134">
        <f t="shared" si="93"/>
        <v>3</v>
      </c>
    </row>
    <row r="520" spans="1:19">
      <c r="A520" s="153" t="s">
        <v>258</v>
      </c>
      <c r="B520" s="3" t="s">
        <v>400</v>
      </c>
      <c r="C520" s="156">
        <v>-31.614666666666665</v>
      </c>
      <c r="D520" s="178">
        <v>0.18177550256658109</v>
      </c>
      <c r="E520" s="102">
        <v>3</v>
      </c>
      <c r="G520" s="95">
        <f t="shared" si="86"/>
        <v>0.20511169018444697</v>
      </c>
      <c r="H520" s="133">
        <f t="shared" si="87"/>
        <v>1</v>
      </c>
      <c r="I520" s="133">
        <f t="shared" si="88"/>
        <v>2</v>
      </c>
      <c r="J520" s="96">
        <f t="shared" si="89"/>
        <v>0.41022338036889394</v>
      </c>
      <c r="O520" s="134" t="str">
        <f t="shared" si="90"/>
        <v>53 C</v>
      </c>
      <c r="P520" s="134" t="str">
        <f t="shared" si="91"/>
        <v>alkane iC33</v>
      </c>
      <c r="Q520" s="134">
        <f t="shared" si="92"/>
        <v>-31.614666666666665</v>
      </c>
      <c r="R520" s="135">
        <f t="shared" si="85"/>
        <v>0.37367918280816953</v>
      </c>
      <c r="S520" s="134">
        <f t="shared" si="93"/>
        <v>3</v>
      </c>
    </row>
    <row r="521" spans="1:19">
      <c r="A521" s="153" t="s">
        <v>258</v>
      </c>
      <c r="B521" s="3" t="s">
        <v>215</v>
      </c>
      <c r="C521" s="156">
        <v>-33.753</v>
      </c>
      <c r="D521" s="178">
        <v>4.3588989435406213E-2</v>
      </c>
      <c r="E521" s="102">
        <v>3</v>
      </c>
      <c r="G521" s="95">
        <f t="shared" si="86"/>
        <v>4.9184907593658754E-2</v>
      </c>
      <c r="H521" s="133">
        <f t="shared" si="87"/>
        <v>1</v>
      </c>
      <c r="I521" s="133">
        <f t="shared" si="88"/>
        <v>2</v>
      </c>
      <c r="J521" s="96">
        <f t="shared" si="89"/>
        <v>9.8369815187317508E-2</v>
      </c>
      <c r="O521" s="134" t="str">
        <f t="shared" si="90"/>
        <v>53 C</v>
      </c>
      <c r="P521" s="134" t="str">
        <f t="shared" si="91"/>
        <v>alkane nC31</v>
      </c>
      <c r="Q521" s="134">
        <f t="shared" si="92"/>
        <v>-33.753</v>
      </c>
      <c r="R521" s="135">
        <f t="shared" ref="R521:R584" si="94">$L$5</f>
        <v>0.37367918280816953</v>
      </c>
      <c r="S521" s="134">
        <f t="shared" si="93"/>
        <v>3</v>
      </c>
    </row>
    <row r="522" spans="1:19">
      <c r="A522" s="153" t="s">
        <v>258</v>
      </c>
      <c r="B522" s="3" t="s">
        <v>216</v>
      </c>
      <c r="C522" s="156">
        <v>-33.668333333333329</v>
      </c>
      <c r="D522" s="178">
        <v>0.10020146372850018</v>
      </c>
      <c r="E522" s="102">
        <v>3</v>
      </c>
      <c r="G522" s="95">
        <f t="shared" si="86"/>
        <v>0.11306524418371625</v>
      </c>
      <c r="H522" s="133">
        <f t="shared" si="87"/>
        <v>1</v>
      </c>
      <c r="I522" s="133">
        <f t="shared" si="88"/>
        <v>2</v>
      </c>
      <c r="J522" s="96">
        <f t="shared" si="89"/>
        <v>0.22613048836743249</v>
      </c>
      <c r="O522" s="134" t="str">
        <f t="shared" si="90"/>
        <v>53 C</v>
      </c>
      <c r="P522" s="134" t="str">
        <f t="shared" si="91"/>
        <v>alkane nC33</v>
      </c>
      <c r="Q522" s="134">
        <f t="shared" si="92"/>
        <v>-33.668333333333329</v>
      </c>
      <c r="R522" s="135">
        <f t="shared" si="94"/>
        <v>0.37367918280816953</v>
      </c>
      <c r="S522" s="134">
        <f t="shared" si="93"/>
        <v>3</v>
      </c>
    </row>
    <row r="523" spans="1:19">
      <c r="A523" s="153" t="s">
        <v>379</v>
      </c>
      <c r="B523" s="3" t="s">
        <v>399</v>
      </c>
      <c r="C523" s="156">
        <v>-36.734333333333332</v>
      </c>
      <c r="D523" s="178">
        <v>0.17743261631766907</v>
      </c>
      <c r="E523" s="102">
        <v>3</v>
      </c>
      <c r="G523" s="95">
        <f t="shared" si="86"/>
        <v>0.20021126781610907</v>
      </c>
      <c r="H523" s="133">
        <f t="shared" si="87"/>
        <v>1</v>
      </c>
      <c r="I523" s="133">
        <f t="shared" si="88"/>
        <v>2</v>
      </c>
      <c r="J523" s="96">
        <f t="shared" si="89"/>
        <v>0.40042253563221814</v>
      </c>
      <c r="O523" s="134" t="str">
        <f t="shared" si="90"/>
        <v>53D</v>
      </c>
      <c r="P523" s="134" t="str">
        <f t="shared" si="91"/>
        <v>alkane iC31</v>
      </c>
      <c r="Q523" s="134">
        <f t="shared" si="92"/>
        <v>-36.734333333333332</v>
      </c>
      <c r="R523" s="135">
        <f t="shared" si="94"/>
        <v>0.37367918280816953</v>
      </c>
      <c r="S523" s="134">
        <f t="shared" si="93"/>
        <v>3</v>
      </c>
    </row>
    <row r="524" spans="1:19">
      <c r="A524" s="153" t="s">
        <v>379</v>
      </c>
      <c r="B524" s="3" t="s">
        <v>400</v>
      </c>
      <c r="C524" s="156">
        <v>-36.275333333333329</v>
      </c>
      <c r="D524" s="178">
        <v>9.487535682849059E-2</v>
      </c>
      <c r="E524" s="102">
        <v>3</v>
      </c>
      <c r="G524" s="95">
        <f t="shared" si="86"/>
        <v>0.10705537611602176</v>
      </c>
      <c r="H524" s="133">
        <f t="shared" si="87"/>
        <v>1</v>
      </c>
      <c r="I524" s="133">
        <f t="shared" si="88"/>
        <v>2</v>
      </c>
      <c r="J524" s="96">
        <f t="shared" si="89"/>
        <v>0.21411075223204351</v>
      </c>
      <c r="O524" s="134" t="str">
        <f t="shared" si="90"/>
        <v>53D</v>
      </c>
      <c r="P524" s="134" t="str">
        <f t="shared" si="91"/>
        <v>alkane iC33</v>
      </c>
      <c r="Q524" s="134">
        <f t="shared" si="92"/>
        <v>-36.275333333333329</v>
      </c>
      <c r="R524" s="135">
        <f t="shared" si="94"/>
        <v>0.37367918280816953</v>
      </c>
      <c r="S524" s="134">
        <f t="shared" si="93"/>
        <v>3</v>
      </c>
    </row>
    <row r="525" spans="1:19">
      <c r="A525" s="153" t="s">
        <v>379</v>
      </c>
      <c r="B525" s="3" t="s">
        <v>215</v>
      </c>
      <c r="C525" s="156">
        <v>-38.973999999999997</v>
      </c>
      <c r="D525" s="178">
        <v>8.4077345343438761E-2</v>
      </c>
      <c r="E525" s="102">
        <v>3</v>
      </c>
      <c r="G525" s="95">
        <f t="shared" si="86"/>
        <v>9.4871124910231197E-2</v>
      </c>
      <c r="H525" s="133">
        <f t="shared" si="87"/>
        <v>1</v>
      </c>
      <c r="I525" s="133">
        <f t="shared" si="88"/>
        <v>2</v>
      </c>
      <c r="J525" s="96">
        <f t="shared" si="89"/>
        <v>0.18974224982046239</v>
      </c>
      <c r="O525" s="134" t="str">
        <f t="shared" si="90"/>
        <v>53D</v>
      </c>
      <c r="P525" s="134" t="str">
        <f t="shared" si="91"/>
        <v>alkane nC31</v>
      </c>
      <c r="Q525" s="134">
        <f t="shared" si="92"/>
        <v>-38.973999999999997</v>
      </c>
      <c r="R525" s="135">
        <f t="shared" si="94"/>
        <v>0.37367918280816953</v>
      </c>
      <c r="S525" s="134">
        <f t="shared" si="93"/>
        <v>3</v>
      </c>
    </row>
    <row r="526" spans="1:19">
      <c r="A526" s="153" t="s">
        <v>379</v>
      </c>
      <c r="B526" s="3" t="s">
        <v>216</v>
      </c>
      <c r="C526" s="156">
        <v>-38.337666666666671</v>
      </c>
      <c r="D526" s="178">
        <v>5.7178084379711711E-2</v>
      </c>
      <c r="E526" s="102">
        <v>3</v>
      </c>
      <c r="G526" s="95">
        <f t="shared" ref="G526:G589" si="95">D526/IF(E526&lt;200,IF(E526&gt;1,SQRT(2/(E526-1))*EXP(_xlfn.GAMMALN.PRECISE(E526/2))/EXP(_xlfn.GAMMALN.PRECISE((E526-1)/2)),1),1)</f>
        <v>6.4518559228496031E-2</v>
      </c>
      <c r="H526" s="133">
        <f t="shared" ref="H526:H589" si="96">IF(E526&gt;1,1,0)</f>
        <v>1</v>
      </c>
      <c r="I526" s="133">
        <f t="shared" ref="I526:I589" si="97">E526-1</f>
        <v>2</v>
      </c>
      <c r="J526" s="96">
        <f t="shared" ref="J526:J589" si="98">G526*I526</f>
        <v>0.12903711845699206</v>
      </c>
      <c r="O526" s="134" t="str">
        <f t="shared" ref="O526:O589" si="99">A526</f>
        <v>53D</v>
      </c>
      <c r="P526" s="134" t="str">
        <f t="shared" ref="P526:P589" si="100">B526</f>
        <v>alkane nC33</v>
      </c>
      <c r="Q526" s="134">
        <f t="shared" ref="Q526:Q589" si="101">C526</f>
        <v>-38.337666666666671</v>
      </c>
      <c r="R526" s="135">
        <f t="shared" si="94"/>
        <v>0.37367918280816953</v>
      </c>
      <c r="S526" s="134">
        <f t="shared" ref="S526:S589" si="102">E526</f>
        <v>3</v>
      </c>
    </row>
    <row r="527" spans="1:19">
      <c r="A527" s="153" t="s">
        <v>326</v>
      </c>
      <c r="B527" s="3" t="s">
        <v>399</v>
      </c>
      <c r="C527" s="156">
        <v>-36.356999999999999</v>
      </c>
      <c r="D527" s="178">
        <v>6.23858958419303E-2</v>
      </c>
      <c r="E527" s="102">
        <v>3</v>
      </c>
      <c r="G527" s="95">
        <f t="shared" si="95"/>
        <v>7.0394945188624714E-2</v>
      </c>
      <c r="H527" s="133">
        <f t="shared" si="96"/>
        <v>1</v>
      </c>
      <c r="I527" s="133">
        <f t="shared" si="97"/>
        <v>2</v>
      </c>
      <c r="J527" s="96">
        <f t="shared" si="98"/>
        <v>0.14078989037724943</v>
      </c>
      <c r="O527" s="134" t="str">
        <f t="shared" si="99"/>
        <v>54 B</v>
      </c>
      <c r="P527" s="134" t="str">
        <f t="shared" si="100"/>
        <v>alkane iC31</v>
      </c>
      <c r="Q527" s="134">
        <f t="shared" si="101"/>
        <v>-36.356999999999999</v>
      </c>
      <c r="R527" s="135">
        <f t="shared" si="94"/>
        <v>0.37367918280816953</v>
      </c>
      <c r="S527" s="134">
        <f t="shared" si="102"/>
        <v>3</v>
      </c>
    </row>
    <row r="528" spans="1:19">
      <c r="A528" s="152" t="s">
        <v>326</v>
      </c>
      <c r="B528" s="3" t="s">
        <v>400</v>
      </c>
      <c r="C528" s="156">
        <v>-36.763666666666673</v>
      </c>
      <c r="D528" s="178">
        <v>0.59061521596834343</v>
      </c>
      <c r="E528" s="102">
        <v>3</v>
      </c>
      <c r="G528" s="95">
        <f t="shared" si="95"/>
        <v>0.66643790546829562</v>
      </c>
      <c r="H528" s="133">
        <f t="shared" si="96"/>
        <v>1</v>
      </c>
      <c r="I528" s="133">
        <f t="shared" si="97"/>
        <v>2</v>
      </c>
      <c r="J528" s="96">
        <f t="shared" si="98"/>
        <v>1.3328758109365912</v>
      </c>
      <c r="O528" s="134" t="str">
        <f t="shared" si="99"/>
        <v>54 B</v>
      </c>
      <c r="P528" s="134" t="str">
        <f t="shared" si="100"/>
        <v>alkane iC33</v>
      </c>
      <c r="Q528" s="134">
        <f t="shared" si="101"/>
        <v>-36.763666666666673</v>
      </c>
      <c r="R528" s="135">
        <f t="shared" si="94"/>
        <v>0.37367918280816953</v>
      </c>
      <c r="S528" s="134">
        <f t="shared" si="102"/>
        <v>3</v>
      </c>
    </row>
    <row r="529" spans="1:19">
      <c r="A529" s="153" t="s">
        <v>326</v>
      </c>
      <c r="B529" s="3" t="s">
        <v>215</v>
      </c>
      <c r="C529" s="156">
        <v>-37.671333333333337</v>
      </c>
      <c r="D529" s="178">
        <v>5.2080066564218486E-2</v>
      </c>
      <c r="E529" s="102">
        <v>3</v>
      </c>
      <c r="G529" s="95">
        <f t="shared" si="95"/>
        <v>5.8766062132011708E-2</v>
      </c>
      <c r="H529" s="133">
        <f t="shared" si="96"/>
        <v>1</v>
      </c>
      <c r="I529" s="133">
        <f t="shared" si="97"/>
        <v>2</v>
      </c>
      <c r="J529" s="96">
        <f t="shared" si="98"/>
        <v>0.11753212426402342</v>
      </c>
      <c r="O529" s="134" t="str">
        <f t="shared" si="99"/>
        <v>54 B</v>
      </c>
      <c r="P529" s="134" t="str">
        <f t="shared" si="100"/>
        <v>alkane nC31</v>
      </c>
      <c r="Q529" s="134">
        <f t="shared" si="101"/>
        <v>-37.671333333333337</v>
      </c>
      <c r="R529" s="135">
        <f t="shared" si="94"/>
        <v>0.37367918280816953</v>
      </c>
      <c r="S529" s="134">
        <f t="shared" si="102"/>
        <v>3</v>
      </c>
    </row>
    <row r="530" spans="1:19">
      <c r="A530" s="153" t="s">
        <v>326</v>
      </c>
      <c r="B530" s="3" t="s">
        <v>216</v>
      </c>
      <c r="C530" s="156">
        <v>-37.152666666666669</v>
      </c>
      <c r="D530" s="178">
        <v>0.20209981032483076</v>
      </c>
      <c r="E530" s="102">
        <v>3</v>
      </c>
      <c r="G530" s="95">
        <f t="shared" si="95"/>
        <v>0.22804521564449359</v>
      </c>
      <c r="H530" s="133">
        <f t="shared" si="96"/>
        <v>1</v>
      </c>
      <c r="I530" s="133">
        <f t="shared" si="97"/>
        <v>2</v>
      </c>
      <c r="J530" s="96">
        <f t="shared" si="98"/>
        <v>0.45609043128898719</v>
      </c>
      <c r="O530" s="134" t="str">
        <f t="shared" si="99"/>
        <v>54 B</v>
      </c>
      <c r="P530" s="134" t="str">
        <f t="shared" si="100"/>
        <v>alkane nC33</v>
      </c>
      <c r="Q530" s="134">
        <f t="shared" si="101"/>
        <v>-37.152666666666669</v>
      </c>
      <c r="R530" s="135">
        <f t="shared" si="94"/>
        <v>0.37367918280816953</v>
      </c>
      <c r="S530" s="134">
        <f t="shared" si="102"/>
        <v>3</v>
      </c>
    </row>
    <row r="531" spans="1:19">
      <c r="A531" s="153" t="s">
        <v>259</v>
      </c>
      <c r="B531" s="3" t="s">
        <v>399</v>
      </c>
      <c r="C531" s="156">
        <v>-32.109333333333332</v>
      </c>
      <c r="D531" s="178">
        <v>0.1216894955751464</v>
      </c>
      <c r="E531" s="102">
        <v>3</v>
      </c>
      <c r="G531" s="95">
        <f t="shared" si="95"/>
        <v>0.13731189166135674</v>
      </c>
      <c r="H531" s="133">
        <f t="shared" si="96"/>
        <v>1</v>
      </c>
      <c r="I531" s="133">
        <f t="shared" si="97"/>
        <v>2</v>
      </c>
      <c r="J531" s="96">
        <f t="shared" si="98"/>
        <v>0.27462378332271348</v>
      </c>
      <c r="O531" s="134" t="str">
        <f t="shared" si="99"/>
        <v>54 C</v>
      </c>
      <c r="P531" s="134" t="str">
        <f t="shared" si="100"/>
        <v>alkane iC31</v>
      </c>
      <c r="Q531" s="134">
        <f t="shared" si="101"/>
        <v>-32.109333333333332</v>
      </c>
      <c r="R531" s="135">
        <f t="shared" si="94"/>
        <v>0.37367918280816953</v>
      </c>
      <c r="S531" s="134">
        <f t="shared" si="102"/>
        <v>3</v>
      </c>
    </row>
    <row r="532" spans="1:19">
      <c r="A532" s="153" t="s">
        <v>259</v>
      </c>
      <c r="B532" s="3" t="s">
        <v>400</v>
      </c>
      <c r="C532" s="156">
        <v>-31.945999999999998</v>
      </c>
      <c r="D532" s="178">
        <v>0.15252212954191258</v>
      </c>
      <c r="E532" s="102">
        <v>3</v>
      </c>
      <c r="G532" s="95">
        <f t="shared" si="95"/>
        <v>0.17210279349613719</v>
      </c>
      <c r="H532" s="133">
        <f t="shared" si="96"/>
        <v>1</v>
      </c>
      <c r="I532" s="133">
        <f t="shared" si="97"/>
        <v>2</v>
      </c>
      <c r="J532" s="96">
        <f t="shared" si="98"/>
        <v>0.34420558699227438</v>
      </c>
      <c r="O532" s="134" t="str">
        <f t="shared" si="99"/>
        <v>54 C</v>
      </c>
      <c r="P532" s="134" t="str">
        <f t="shared" si="100"/>
        <v>alkane iC33</v>
      </c>
      <c r="Q532" s="134">
        <f t="shared" si="101"/>
        <v>-31.945999999999998</v>
      </c>
      <c r="R532" s="135">
        <f t="shared" si="94"/>
        <v>0.37367918280816953</v>
      </c>
      <c r="S532" s="134">
        <f t="shared" si="102"/>
        <v>3</v>
      </c>
    </row>
    <row r="533" spans="1:19">
      <c r="A533" s="153" t="s">
        <v>259</v>
      </c>
      <c r="B533" s="3" t="s">
        <v>215</v>
      </c>
      <c r="C533" s="156">
        <v>-34.215666666666664</v>
      </c>
      <c r="D533" s="178">
        <v>0.17159642575920092</v>
      </c>
      <c r="E533" s="102">
        <v>3</v>
      </c>
      <c r="G533" s="95">
        <f t="shared" si="95"/>
        <v>0.1936258319747341</v>
      </c>
      <c r="H533" s="133">
        <f t="shared" si="96"/>
        <v>1</v>
      </c>
      <c r="I533" s="133">
        <f t="shared" si="97"/>
        <v>2</v>
      </c>
      <c r="J533" s="96">
        <f t="shared" si="98"/>
        <v>0.38725166394946819</v>
      </c>
      <c r="O533" s="134" t="str">
        <f t="shared" si="99"/>
        <v>54 C</v>
      </c>
      <c r="P533" s="134" t="str">
        <f t="shared" si="100"/>
        <v>alkane nC31</v>
      </c>
      <c r="Q533" s="134">
        <f t="shared" si="101"/>
        <v>-34.215666666666664</v>
      </c>
      <c r="R533" s="135">
        <f t="shared" si="94"/>
        <v>0.37367918280816953</v>
      </c>
      <c r="S533" s="134">
        <f t="shared" si="102"/>
        <v>3</v>
      </c>
    </row>
    <row r="534" spans="1:19">
      <c r="A534" s="153" t="s">
        <v>259</v>
      </c>
      <c r="B534" s="3" t="s">
        <v>216</v>
      </c>
      <c r="C534" s="156">
        <v>-33.812999999999995</v>
      </c>
      <c r="D534" s="186">
        <v>0.13596690773861222</v>
      </c>
      <c r="E534" s="102">
        <v>3</v>
      </c>
      <c r="G534" s="95">
        <f t="shared" si="95"/>
        <v>0.15342222610664766</v>
      </c>
      <c r="H534" s="133">
        <f t="shared" si="96"/>
        <v>1</v>
      </c>
      <c r="I534" s="133">
        <f t="shared" si="97"/>
        <v>2</v>
      </c>
      <c r="J534" s="96">
        <f t="shared" si="98"/>
        <v>0.30684445221329532</v>
      </c>
      <c r="O534" s="134" t="str">
        <f t="shared" si="99"/>
        <v>54 C</v>
      </c>
      <c r="P534" s="134" t="str">
        <f t="shared" si="100"/>
        <v>alkane nC33</v>
      </c>
      <c r="Q534" s="134">
        <f t="shared" si="101"/>
        <v>-33.812999999999995</v>
      </c>
      <c r="R534" s="135">
        <f t="shared" si="94"/>
        <v>0.37367918280816953</v>
      </c>
      <c r="S534" s="134">
        <f t="shared" si="102"/>
        <v>3</v>
      </c>
    </row>
    <row r="535" spans="1:19">
      <c r="A535" s="153" t="s">
        <v>380</v>
      </c>
      <c r="B535" s="3" t="s">
        <v>399</v>
      </c>
      <c r="C535" s="156">
        <v>-32.938333333333333</v>
      </c>
      <c r="D535" s="186">
        <v>0.18261799838278014</v>
      </c>
      <c r="E535" s="102">
        <v>3</v>
      </c>
      <c r="G535" s="95">
        <f t="shared" si="95"/>
        <v>0.20606234491181111</v>
      </c>
      <c r="H535" s="133">
        <f t="shared" si="96"/>
        <v>1</v>
      </c>
      <c r="I535" s="133">
        <f t="shared" si="97"/>
        <v>2</v>
      </c>
      <c r="J535" s="96">
        <f t="shared" si="98"/>
        <v>0.41212468982362221</v>
      </c>
      <c r="O535" s="134" t="str">
        <f t="shared" si="99"/>
        <v>54D</v>
      </c>
      <c r="P535" s="134" t="str">
        <f t="shared" si="100"/>
        <v>alkane iC31</v>
      </c>
      <c r="Q535" s="134">
        <f t="shared" si="101"/>
        <v>-32.938333333333333</v>
      </c>
      <c r="R535" s="135">
        <f t="shared" si="94"/>
        <v>0.37367918280816953</v>
      </c>
      <c r="S535" s="134">
        <f t="shared" si="102"/>
        <v>3</v>
      </c>
    </row>
    <row r="536" spans="1:19">
      <c r="A536" s="153" t="s">
        <v>380</v>
      </c>
      <c r="B536" s="3" t="s">
        <v>400</v>
      </c>
      <c r="C536" s="156">
        <v>-33.070666666666668</v>
      </c>
      <c r="D536" s="186">
        <v>7.181457605064305E-2</v>
      </c>
      <c r="E536" s="102">
        <v>3</v>
      </c>
      <c r="G536" s="95">
        <f t="shared" si="95"/>
        <v>8.1034071509341943E-2</v>
      </c>
      <c r="H536" s="133">
        <f t="shared" si="96"/>
        <v>1</v>
      </c>
      <c r="I536" s="133">
        <f t="shared" si="97"/>
        <v>2</v>
      </c>
      <c r="J536" s="96">
        <f t="shared" si="98"/>
        <v>0.16206814301868389</v>
      </c>
      <c r="O536" s="134" t="str">
        <f t="shared" si="99"/>
        <v>54D</v>
      </c>
      <c r="P536" s="134" t="str">
        <f t="shared" si="100"/>
        <v>alkane iC33</v>
      </c>
      <c r="Q536" s="134">
        <f t="shared" si="101"/>
        <v>-33.070666666666668</v>
      </c>
      <c r="R536" s="135">
        <f t="shared" si="94"/>
        <v>0.37367918280816953</v>
      </c>
      <c r="S536" s="134">
        <f t="shared" si="102"/>
        <v>3</v>
      </c>
    </row>
    <row r="537" spans="1:19">
      <c r="A537" s="153" t="s">
        <v>380</v>
      </c>
      <c r="B537" s="3" t="s">
        <v>215</v>
      </c>
      <c r="C537" s="156">
        <v>-34.716666666666669</v>
      </c>
      <c r="D537" s="186">
        <v>0.11921549116341285</v>
      </c>
      <c r="E537" s="102">
        <v>3</v>
      </c>
      <c r="G537" s="95">
        <f t="shared" si="95"/>
        <v>0.13452027662385421</v>
      </c>
      <c r="H537" s="133">
        <f t="shared" si="96"/>
        <v>1</v>
      </c>
      <c r="I537" s="133">
        <f t="shared" si="97"/>
        <v>2</v>
      </c>
      <c r="J537" s="96">
        <f t="shared" si="98"/>
        <v>0.26904055324770842</v>
      </c>
      <c r="O537" s="134" t="str">
        <f t="shared" si="99"/>
        <v>54D</v>
      </c>
      <c r="P537" s="134" t="str">
        <f t="shared" si="100"/>
        <v>alkane nC31</v>
      </c>
      <c r="Q537" s="134">
        <f t="shared" si="101"/>
        <v>-34.716666666666669</v>
      </c>
      <c r="R537" s="135">
        <f t="shared" si="94"/>
        <v>0.37367918280816953</v>
      </c>
      <c r="S537" s="134">
        <f t="shared" si="102"/>
        <v>3</v>
      </c>
    </row>
    <row r="538" spans="1:19">
      <c r="A538" s="153" t="s">
        <v>380</v>
      </c>
      <c r="B538" s="3" t="s">
        <v>216</v>
      </c>
      <c r="C538" s="156">
        <v>-33.835333333333331</v>
      </c>
      <c r="D538" s="186">
        <v>0.1589035346785386</v>
      </c>
      <c r="E538" s="102">
        <v>3</v>
      </c>
      <c r="G538" s="95">
        <f t="shared" si="95"/>
        <v>0.17930343810910226</v>
      </c>
      <c r="H538" s="133">
        <f t="shared" si="96"/>
        <v>1</v>
      </c>
      <c r="I538" s="133">
        <f t="shared" si="97"/>
        <v>2</v>
      </c>
      <c r="J538" s="96">
        <f t="shared" si="98"/>
        <v>0.35860687621820453</v>
      </c>
      <c r="O538" s="134" t="str">
        <f t="shared" si="99"/>
        <v>54D</v>
      </c>
      <c r="P538" s="134" t="str">
        <f t="shared" si="100"/>
        <v>alkane nC33</v>
      </c>
      <c r="Q538" s="134">
        <f t="shared" si="101"/>
        <v>-33.835333333333331</v>
      </c>
      <c r="R538" s="135">
        <f t="shared" si="94"/>
        <v>0.37367918280816953</v>
      </c>
      <c r="S538" s="134">
        <f t="shared" si="102"/>
        <v>3</v>
      </c>
    </row>
    <row r="539" spans="1:19">
      <c r="A539" s="153" t="s">
        <v>260</v>
      </c>
      <c r="B539" s="3" t="s">
        <v>399</v>
      </c>
      <c r="C539" s="156">
        <v>-33.961999999999996</v>
      </c>
      <c r="D539" s="186">
        <v>0.19840362899906747</v>
      </c>
      <c r="E539" s="102">
        <v>3</v>
      </c>
      <c r="G539" s="95">
        <f t="shared" si="95"/>
        <v>0.22387452163869481</v>
      </c>
      <c r="H539" s="133">
        <f t="shared" si="96"/>
        <v>1</v>
      </c>
      <c r="I539" s="133">
        <f t="shared" si="97"/>
        <v>2</v>
      </c>
      <c r="J539" s="96">
        <f t="shared" si="98"/>
        <v>0.44774904327738962</v>
      </c>
      <c r="O539" s="134" t="str">
        <f t="shared" si="99"/>
        <v>55 C</v>
      </c>
      <c r="P539" s="134" t="str">
        <f t="shared" si="100"/>
        <v>alkane iC31</v>
      </c>
      <c r="Q539" s="134">
        <f t="shared" si="101"/>
        <v>-33.961999999999996</v>
      </c>
      <c r="R539" s="135">
        <f t="shared" si="94"/>
        <v>0.37367918280816953</v>
      </c>
      <c r="S539" s="134">
        <f t="shared" si="102"/>
        <v>3</v>
      </c>
    </row>
    <row r="540" spans="1:19">
      <c r="A540" s="153" t="s">
        <v>260</v>
      </c>
      <c r="B540" s="3" t="s">
        <v>400</v>
      </c>
      <c r="C540" s="156">
        <v>-34.165333333333329</v>
      </c>
      <c r="D540" s="186">
        <v>0.52996729458838354</v>
      </c>
      <c r="E540" s="102">
        <v>3</v>
      </c>
      <c r="G540" s="95">
        <f t="shared" si="95"/>
        <v>0.59800405445550231</v>
      </c>
      <c r="H540" s="133">
        <f t="shared" si="96"/>
        <v>1</v>
      </c>
      <c r="I540" s="133">
        <f t="shared" si="97"/>
        <v>2</v>
      </c>
      <c r="J540" s="96">
        <f t="shared" si="98"/>
        <v>1.1960081089110046</v>
      </c>
      <c r="O540" s="134" t="str">
        <f t="shared" si="99"/>
        <v>55 C</v>
      </c>
      <c r="P540" s="134" t="str">
        <f t="shared" si="100"/>
        <v>alkane iC33</v>
      </c>
      <c r="Q540" s="134">
        <f t="shared" si="101"/>
        <v>-34.165333333333329</v>
      </c>
      <c r="R540" s="135">
        <f t="shared" si="94"/>
        <v>0.37367918280816953</v>
      </c>
      <c r="S540" s="134">
        <f t="shared" si="102"/>
        <v>3</v>
      </c>
    </row>
    <row r="541" spans="1:19">
      <c r="A541" s="153" t="s">
        <v>260</v>
      </c>
      <c r="B541" s="3" t="s">
        <v>215</v>
      </c>
      <c r="C541" s="156">
        <v>-36.133333333333333</v>
      </c>
      <c r="D541" s="186">
        <v>0.13611147392241918</v>
      </c>
      <c r="E541" s="102">
        <v>3</v>
      </c>
      <c r="G541" s="95">
        <f t="shared" si="95"/>
        <v>0.15358535157672193</v>
      </c>
      <c r="H541" s="133">
        <f t="shared" si="96"/>
        <v>1</v>
      </c>
      <c r="I541" s="133">
        <f t="shared" si="97"/>
        <v>2</v>
      </c>
      <c r="J541" s="96">
        <f t="shared" si="98"/>
        <v>0.30717070315344386</v>
      </c>
      <c r="O541" s="134" t="str">
        <f t="shared" si="99"/>
        <v>55 C</v>
      </c>
      <c r="P541" s="134" t="str">
        <f t="shared" si="100"/>
        <v>alkane nC31</v>
      </c>
      <c r="Q541" s="134">
        <f t="shared" si="101"/>
        <v>-36.133333333333333</v>
      </c>
      <c r="R541" s="135">
        <f t="shared" si="94"/>
        <v>0.37367918280816953</v>
      </c>
      <c r="S541" s="134">
        <f t="shared" si="102"/>
        <v>3</v>
      </c>
    </row>
    <row r="542" spans="1:19">
      <c r="A542" s="153" t="s">
        <v>260</v>
      </c>
      <c r="B542" s="3" t="s">
        <v>216</v>
      </c>
      <c r="C542" s="156">
        <v>-35.514333333333333</v>
      </c>
      <c r="D542" s="186">
        <v>5.7134344604040092E-2</v>
      </c>
      <c r="E542" s="102">
        <v>3</v>
      </c>
      <c r="G542" s="95">
        <f t="shared" si="95"/>
        <v>6.4469204176854755E-2</v>
      </c>
      <c r="H542" s="133">
        <f t="shared" si="96"/>
        <v>1</v>
      </c>
      <c r="I542" s="133">
        <f t="shared" si="97"/>
        <v>2</v>
      </c>
      <c r="J542" s="96">
        <f t="shared" si="98"/>
        <v>0.12893840835370951</v>
      </c>
      <c r="O542" s="134" t="str">
        <f t="shared" si="99"/>
        <v>55 C</v>
      </c>
      <c r="P542" s="134" t="str">
        <f t="shared" si="100"/>
        <v>alkane nC33</v>
      </c>
      <c r="Q542" s="134">
        <f t="shared" si="101"/>
        <v>-35.514333333333333</v>
      </c>
      <c r="R542" s="135">
        <f t="shared" si="94"/>
        <v>0.37367918280816953</v>
      </c>
      <c r="S542" s="134">
        <f t="shared" si="102"/>
        <v>3</v>
      </c>
    </row>
    <row r="543" spans="1:19">
      <c r="A543" s="153" t="s">
        <v>381</v>
      </c>
      <c r="B543" s="3" t="s">
        <v>399</v>
      </c>
      <c r="C543" s="156">
        <v>-33.085666666666668</v>
      </c>
      <c r="D543" s="186">
        <v>8.7214295464295502E-2</v>
      </c>
      <c r="E543" s="102">
        <v>3</v>
      </c>
      <c r="G543" s="95">
        <f t="shared" si="95"/>
        <v>9.8410794074823699E-2</v>
      </c>
      <c r="H543" s="133">
        <f t="shared" si="96"/>
        <v>1</v>
      </c>
      <c r="I543" s="133">
        <f t="shared" si="97"/>
        <v>2</v>
      </c>
      <c r="J543" s="96">
        <f t="shared" si="98"/>
        <v>0.1968215881496474</v>
      </c>
      <c r="O543" s="134" t="str">
        <f t="shared" si="99"/>
        <v>55D</v>
      </c>
      <c r="P543" s="134" t="str">
        <f t="shared" si="100"/>
        <v>alkane iC31</v>
      </c>
      <c r="Q543" s="134">
        <f t="shared" si="101"/>
        <v>-33.085666666666668</v>
      </c>
      <c r="R543" s="135">
        <f t="shared" si="94"/>
        <v>0.37367918280816953</v>
      </c>
      <c r="S543" s="134">
        <f t="shared" si="102"/>
        <v>3</v>
      </c>
    </row>
    <row r="544" spans="1:19">
      <c r="A544" s="153" t="s">
        <v>381</v>
      </c>
      <c r="B544" s="3" t="s">
        <v>400</v>
      </c>
      <c r="C544" s="156">
        <v>-33.001333333333328</v>
      </c>
      <c r="D544" s="186">
        <v>0.38785736209763111</v>
      </c>
      <c r="E544" s="102">
        <v>3</v>
      </c>
      <c r="G544" s="95">
        <f t="shared" si="95"/>
        <v>0.43765016719558758</v>
      </c>
      <c r="H544" s="133">
        <f t="shared" si="96"/>
        <v>1</v>
      </c>
      <c r="I544" s="133">
        <f t="shared" si="97"/>
        <v>2</v>
      </c>
      <c r="J544" s="96">
        <f t="shared" si="98"/>
        <v>0.87530033439117516</v>
      </c>
      <c r="O544" s="134" t="str">
        <f t="shared" si="99"/>
        <v>55D</v>
      </c>
      <c r="P544" s="134" t="str">
        <f t="shared" si="100"/>
        <v>alkane iC33</v>
      </c>
      <c r="Q544" s="134">
        <f t="shared" si="101"/>
        <v>-33.001333333333328</v>
      </c>
      <c r="R544" s="135">
        <f t="shared" si="94"/>
        <v>0.37367918280816953</v>
      </c>
      <c r="S544" s="134">
        <f t="shared" si="102"/>
        <v>3</v>
      </c>
    </row>
    <row r="545" spans="1:19">
      <c r="A545" s="153" t="s">
        <v>381</v>
      </c>
      <c r="B545" s="3" t="s">
        <v>215</v>
      </c>
      <c r="C545" s="156">
        <v>-34.782000000000004</v>
      </c>
      <c r="D545" s="186">
        <v>0.11728597529116576</v>
      </c>
      <c r="E545" s="102">
        <v>3</v>
      </c>
      <c r="G545" s="95">
        <f t="shared" si="95"/>
        <v>0.13234305111103048</v>
      </c>
      <c r="H545" s="133">
        <f t="shared" si="96"/>
        <v>1</v>
      </c>
      <c r="I545" s="133">
        <f t="shared" si="97"/>
        <v>2</v>
      </c>
      <c r="J545" s="96">
        <f t="shared" si="98"/>
        <v>0.26468610222206096</v>
      </c>
      <c r="O545" s="134" t="str">
        <f t="shared" si="99"/>
        <v>55D</v>
      </c>
      <c r="P545" s="134" t="str">
        <f t="shared" si="100"/>
        <v>alkane nC31</v>
      </c>
      <c r="Q545" s="134">
        <f t="shared" si="101"/>
        <v>-34.782000000000004</v>
      </c>
      <c r="R545" s="135">
        <f t="shared" si="94"/>
        <v>0.37367918280816953</v>
      </c>
      <c r="S545" s="134">
        <f t="shared" si="102"/>
        <v>3</v>
      </c>
    </row>
    <row r="546" spans="1:19">
      <c r="A546" s="153" t="s">
        <v>381</v>
      </c>
      <c r="B546" s="3" t="s">
        <v>216</v>
      </c>
      <c r="C546" s="156">
        <v>-33.948999999999998</v>
      </c>
      <c r="D546" s="186">
        <v>0.14412841496387785</v>
      </c>
      <c r="E546" s="102">
        <v>3</v>
      </c>
      <c r="G546" s="95">
        <f t="shared" si="95"/>
        <v>0.16263150083173689</v>
      </c>
      <c r="H546" s="133">
        <f t="shared" si="96"/>
        <v>1</v>
      </c>
      <c r="I546" s="133">
        <f t="shared" si="97"/>
        <v>2</v>
      </c>
      <c r="J546" s="96">
        <f t="shared" si="98"/>
        <v>0.32526300166347377</v>
      </c>
      <c r="O546" s="134" t="str">
        <f t="shared" si="99"/>
        <v>55D</v>
      </c>
      <c r="P546" s="134" t="str">
        <f t="shared" si="100"/>
        <v>alkane nC33</v>
      </c>
      <c r="Q546" s="134">
        <f t="shared" si="101"/>
        <v>-33.948999999999998</v>
      </c>
      <c r="R546" s="135">
        <f t="shared" si="94"/>
        <v>0.37367918280816953</v>
      </c>
      <c r="S546" s="134">
        <f t="shared" si="102"/>
        <v>3</v>
      </c>
    </row>
    <row r="547" spans="1:19">
      <c r="A547" s="153" t="s">
        <v>327</v>
      </c>
      <c r="B547" s="3" t="s">
        <v>399</v>
      </c>
      <c r="C547" s="158">
        <v>-34.883571428571429</v>
      </c>
      <c r="D547" s="197">
        <v>0.5391165171348582</v>
      </c>
      <c r="E547" s="194">
        <v>7</v>
      </c>
      <c r="G547" s="95">
        <f t="shared" si="95"/>
        <v>0.56194919355828332</v>
      </c>
      <c r="H547" s="133">
        <f t="shared" si="96"/>
        <v>1</v>
      </c>
      <c r="I547" s="133">
        <f t="shared" si="97"/>
        <v>6</v>
      </c>
      <c r="J547" s="96">
        <f t="shared" si="98"/>
        <v>3.3716951613496997</v>
      </c>
      <c r="O547" s="134" t="str">
        <f t="shared" si="99"/>
        <v>56 B</v>
      </c>
      <c r="P547" s="134" t="str">
        <f t="shared" si="100"/>
        <v>alkane iC31</v>
      </c>
      <c r="Q547" s="134">
        <f t="shared" si="101"/>
        <v>-34.883571428571429</v>
      </c>
      <c r="R547" s="135">
        <f t="shared" si="94"/>
        <v>0.37367918280816953</v>
      </c>
      <c r="S547" s="134">
        <f t="shared" si="102"/>
        <v>7</v>
      </c>
    </row>
    <row r="548" spans="1:19">
      <c r="A548" s="153" t="s">
        <v>327</v>
      </c>
      <c r="B548" s="3" t="s">
        <v>400</v>
      </c>
      <c r="C548" s="193">
        <v>-34.99516666666667</v>
      </c>
      <c r="D548" s="193">
        <v>0.44904762182497537</v>
      </c>
      <c r="E548" s="194">
        <v>6</v>
      </c>
      <c r="G548" s="95">
        <f t="shared" si="95"/>
        <v>0.47192024551375611</v>
      </c>
      <c r="H548" s="133">
        <f t="shared" si="96"/>
        <v>1</v>
      </c>
      <c r="I548" s="133">
        <f t="shared" si="97"/>
        <v>5</v>
      </c>
      <c r="J548" s="96">
        <f t="shared" si="98"/>
        <v>2.3596012275687803</v>
      </c>
      <c r="O548" s="134" t="str">
        <f t="shared" si="99"/>
        <v>56 B</v>
      </c>
      <c r="P548" s="134" t="str">
        <f t="shared" si="100"/>
        <v>alkane iC33</v>
      </c>
      <c r="Q548" s="134">
        <f t="shared" si="101"/>
        <v>-34.99516666666667</v>
      </c>
      <c r="R548" s="135">
        <f t="shared" si="94"/>
        <v>0.37367918280816953</v>
      </c>
      <c r="S548" s="134">
        <f t="shared" si="102"/>
        <v>6</v>
      </c>
    </row>
    <row r="549" spans="1:19">
      <c r="A549" s="152" t="s">
        <v>327</v>
      </c>
      <c r="B549" s="3" t="s">
        <v>215</v>
      </c>
      <c r="C549" s="158">
        <v>-36.925400000000003</v>
      </c>
      <c r="D549" s="197">
        <v>0.3019080801980768</v>
      </c>
      <c r="E549" s="194">
        <v>10</v>
      </c>
      <c r="G549" s="95">
        <f t="shared" si="95"/>
        <v>0.31039449088760396</v>
      </c>
      <c r="H549" s="133">
        <f t="shared" si="96"/>
        <v>1</v>
      </c>
      <c r="I549" s="133">
        <f t="shared" si="97"/>
        <v>9</v>
      </c>
      <c r="J549" s="96">
        <f t="shared" si="98"/>
        <v>2.7935504179884356</v>
      </c>
      <c r="O549" s="134" t="str">
        <f t="shared" si="99"/>
        <v>56 B</v>
      </c>
      <c r="P549" s="134" t="str">
        <f t="shared" si="100"/>
        <v>alkane nC31</v>
      </c>
      <c r="Q549" s="134">
        <f t="shared" si="101"/>
        <v>-36.925400000000003</v>
      </c>
      <c r="R549" s="135">
        <f t="shared" si="94"/>
        <v>0.37367918280816953</v>
      </c>
      <c r="S549" s="134">
        <f t="shared" si="102"/>
        <v>10</v>
      </c>
    </row>
    <row r="550" spans="1:19">
      <c r="A550" s="153" t="s">
        <v>327</v>
      </c>
      <c r="B550" s="3" t="s">
        <v>216</v>
      </c>
      <c r="C550" s="158">
        <v>-36.532899999999998</v>
      </c>
      <c r="D550" s="197">
        <v>0.39059739146878808</v>
      </c>
      <c r="E550" s="194">
        <v>10</v>
      </c>
      <c r="G550" s="95">
        <f t="shared" si="95"/>
        <v>0.40157679247086586</v>
      </c>
      <c r="H550" s="133">
        <f t="shared" si="96"/>
        <v>1</v>
      </c>
      <c r="I550" s="133">
        <f t="shared" si="97"/>
        <v>9</v>
      </c>
      <c r="J550" s="96">
        <f t="shared" si="98"/>
        <v>3.6141911322377926</v>
      </c>
      <c r="O550" s="134" t="str">
        <f t="shared" si="99"/>
        <v>56 B</v>
      </c>
      <c r="P550" s="134" t="str">
        <f t="shared" si="100"/>
        <v>alkane nC33</v>
      </c>
      <c r="Q550" s="134">
        <f t="shared" si="101"/>
        <v>-36.532899999999998</v>
      </c>
      <c r="R550" s="135">
        <f t="shared" si="94"/>
        <v>0.37367918280816953</v>
      </c>
      <c r="S550" s="134">
        <f t="shared" si="102"/>
        <v>10</v>
      </c>
    </row>
    <row r="551" spans="1:19">
      <c r="A551" s="153" t="s">
        <v>261</v>
      </c>
      <c r="B551" s="3" t="s">
        <v>399</v>
      </c>
      <c r="C551" s="156">
        <v>-34.044666666666664</v>
      </c>
      <c r="D551" s="186">
        <v>0.19964051025113569</v>
      </c>
      <c r="E551" s="102">
        <v>3</v>
      </c>
      <c r="G551" s="95">
        <f t="shared" si="95"/>
        <v>0.22527019267569962</v>
      </c>
      <c r="H551" s="133">
        <f t="shared" si="96"/>
        <v>1</v>
      </c>
      <c r="I551" s="133">
        <f t="shared" si="97"/>
        <v>2</v>
      </c>
      <c r="J551" s="96">
        <f t="shared" si="98"/>
        <v>0.45054038535139923</v>
      </c>
      <c r="O551" s="134" t="str">
        <f t="shared" si="99"/>
        <v>56 C</v>
      </c>
      <c r="P551" s="134" t="str">
        <f t="shared" si="100"/>
        <v>alkane iC31</v>
      </c>
      <c r="Q551" s="134">
        <f t="shared" si="101"/>
        <v>-34.044666666666664</v>
      </c>
      <c r="R551" s="135">
        <f t="shared" si="94"/>
        <v>0.37367918280816953</v>
      </c>
      <c r="S551" s="134">
        <f t="shared" si="102"/>
        <v>3</v>
      </c>
    </row>
    <row r="552" spans="1:19">
      <c r="A552" s="153" t="s">
        <v>261</v>
      </c>
      <c r="B552" s="3" t="s">
        <v>400</v>
      </c>
      <c r="C552" s="156">
        <v>-33.960999999999991</v>
      </c>
      <c r="D552" s="186">
        <v>0.21677868898948557</v>
      </c>
      <c r="E552" s="102">
        <v>3</v>
      </c>
      <c r="G552" s="95">
        <f t="shared" si="95"/>
        <v>0.24460855652601288</v>
      </c>
      <c r="H552" s="133">
        <f t="shared" si="96"/>
        <v>1</v>
      </c>
      <c r="I552" s="133">
        <f t="shared" si="97"/>
        <v>2</v>
      </c>
      <c r="J552" s="96">
        <f t="shared" si="98"/>
        <v>0.48921711305202575</v>
      </c>
      <c r="O552" s="134" t="str">
        <f t="shared" si="99"/>
        <v>56 C</v>
      </c>
      <c r="P552" s="134" t="str">
        <f t="shared" si="100"/>
        <v>alkane iC33</v>
      </c>
      <c r="Q552" s="134">
        <f t="shared" si="101"/>
        <v>-33.960999999999991</v>
      </c>
      <c r="R552" s="135">
        <f t="shared" si="94"/>
        <v>0.37367918280816953</v>
      </c>
      <c r="S552" s="134">
        <f t="shared" si="102"/>
        <v>3</v>
      </c>
    </row>
    <row r="553" spans="1:19">
      <c r="A553" s="153" t="s">
        <v>261</v>
      </c>
      <c r="B553" s="3" t="s">
        <v>215</v>
      </c>
      <c r="C553" s="156">
        <v>-36.433999999999997</v>
      </c>
      <c r="D553" s="186">
        <v>7.1189886922229523E-2</v>
      </c>
      <c r="E553" s="40">
        <v>3</v>
      </c>
      <c r="G553" s="95">
        <f t="shared" si="95"/>
        <v>8.0329185310929072E-2</v>
      </c>
      <c r="H553" s="133">
        <f t="shared" si="96"/>
        <v>1</v>
      </c>
      <c r="I553" s="133">
        <f t="shared" si="97"/>
        <v>2</v>
      </c>
      <c r="J553" s="96">
        <f t="shared" si="98"/>
        <v>0.16065837062185814</v>
      </c>
      <c r="O553" s="134" t="str">
        <f t="shared" si="99"/>
        <v>56 C</v>
      </c>
      <c r="P553" s="134" t="str">
        <f t="shared" si="100"/>
        <v>alkane nC31</v>
      </c>
      <c r="Q553" s="134">
        <f t="shared" si="101"/>
        <v>-36.433999999999997</v>
      </c>
      <c r="R553" s="135">
        <f t="shared" si="94"/>
        <v>0.37367918280816953</v>
      </c>
      <c r="S553" s="134">
        <f t="shared" si="102"/>
        <v>3</v>
      </c>
    </row>
    <row r="554" spans="1:19">
      <c r="A554" s="153" t="s">
        <v>261</v>
      </c>
      <c r="B554" s="3" t="s">
        <v>216</v>
      </c>
      <c r="C554" s="156">
        <v>-35.534333333333329</v>
      </c>
      <c r="D554" s="186">
        <v>0.13048499275140316</v>
      </c>
      <c r="E554" s="40">
        <v>3</v>
      </c>
      <c r="G554" s="95">
        <f t="shared" si="95"/>
        <v>0.14723654743929229</v>
      </c>
      <c r="H554" s="133">
        <f t="shared" si="96"/>
        <v>1</v>
      </c>
      <c r="I554" s="133">
        <f t="shared" si="97"/>
        <v>2</v>
      </c>
      <c r="J554" s="96">
        <f t="shared" si="98"/>
        <v>0.29447309487858458</v>
      </c>
      <c r="O554" s="134" t="str">
        <f t="shared" si="99"/>
        <v>56 C</v>
      </c>
      <c r="P554" s="134" t="str">
        <f t="shared" si="100"/>
        <v>alkane nC33</v>
      </c>
      <c r="Q554" s="134">
        <f t="shared" si="101"/>
        <v>-35.534333333333329</v>
      </c>
      <c r="R554" s="135">
        <f t="shared" si="94"/>
        <v>0.37367918280816953</v>
      </c>
      <c r="S554" s="134">
        <f t="shared" si="102"/>
        <v>3</v>
      </c>
    </row>
    <row r="555" spans="1:19">
      <c r="A555" s="153" t="s">
        <v>410</v>
      </c>
      <c r="B555" s="3" t="s">
        <v>399</v>
      </c>
      <c r="C555" s="156">
        <v>-33.570666666666661</v>
      </c>
      <c r="D555" s="186">
        <v>0.23662276588133738</v>
      </c>
      <c r="E555" s="40">
        <v>3</v>
      </c>
      <c r="G555" s="95">
        <f t="shared" si="95"/>
        <v>0.26700019948101994</v>
      </c>
      <c r="H555" s="133">
        <f t="shared" si="96"/>
        <v>1</v>
      </c>
      <c r="I555" s="133">
        <f t="shared" si="97"/>
        <v>2</v>
      </c>
      <c r="J555" s="96">
        <f t="shared" si="98"/>
        <v>0.53400039896203988</v>
      </c>
      <c r="O555" s="134" t="str">
        <f t="shared" si="99"/>
        <v>56 D</v>
      </c>
      <c r="P555" s="134" t="str">
        <f t="shared" si="100"/>
        <v>alkane iC31</v>
      </c>
      <c r="Q555" s="134">
        <f t="shared" si="101"/>
        <v>-33.570666666666661</v>
      </c>
      <c r="R555" s="135">
        <f t="shared" si="94"/>
        <v>0.37367918280816953</v>
      </c>
      <c r="S555" s="134">
        <f t="shared" si="102"/>
        <v>3</v>
      </c>
    </row>
    <row r="556" spans="1:19">
      <c r="A556" s="153" t="s">
        <v>410</v>
      </c>
      <c r="B556" s="3" t="s">
        <v>400</v>
      </c>
      <c r="C556" s="156">
        <v>-33.308333333333337</v>
      </c>
      <c r="D556" s="186">
        <v>0.48991257723530029</v>
      </c>
      <c r="E556" s="40">
        <v>3</v>
      </c>
      <c r="G556" s="95">
        <f t="shared" si="95"/>
        <v>0.55280714585038415</v>
      </c>
      <c r="H556" s="133">
        <f t="shared" si="96"/>
        <v>1</v>
      </c>
      <c r="I556" s="133">
        <f t="shared" si="97"/>
        <v>2</v>
      </c>
      <c r="J556" s="96">
        <f t="shared" si="98"/>
        <v>1.1056142917007683</v>
      </c>
      <c r="O556" s="134" t="str">
        <f t="shared" si="99"/>
        <v>56 D</v>
      </c>
      <c r="P556" s="134" t="str">
        <f t="shared" si="100"/>
        <v>alkane iC33</v>
      </c>
      <c r="Q556" s="134">
        <f t="shared" si="101"/>
        <v>-33.308333333333337</v>
      </c>
      <c r="R556" s="135">
        <f t="shared" si="94"/>
        <v>0.37367918280816953</v>
      </c>
      <c r="S556" s="134">
        <f t="shared" si="102"/>
        <v>3</v>
      </c>
    </row>
    <row r="557" spans="1:19">
      <c r="A557" s="153" t="s">
        <v>410</v>
      </c>
      <c r="B557" s="3" t="s">
        <v>215</v>
      </c>
      <c r="C557" s="156">
        <v>-35.929666666666662</v>
      </c>
      <c r="D557" s="186">
        <v>7.1668217037494181E-2</v>
      </c>
      <c r="E557" s="40">
        <v>3</v>
      </c>
      <c r="G557" s="95">
        <f t="shared" si="95"/>
        <v>8.0868923047988109E-2</v>
      </c>
      <c r="H557" s="133">
        <f t="shared" si="96"/>
        <v>1</v>
      </c>
      <c r="I557" s="133">
        <f t="shared" si="97"/>
        <v>2</v>
      </c>
      <c r="J557" s="96">
        <f t="shared" si="98"/>
        <v>0.16173784609597622</v>
      </c>
      <c r="O557" s="134" t="str">
        <f t="shared" si="99"/>
        <v>56 D</v>
      </c>
      <c r="P557" s="134" t="str">
        <f t="shared" si="100"/>
        <v>alkane nC31</v>
      </c>
      <c r="Q557" s="134">
        <f t="shared" si="101"/>
        <v>-35.929666666666662</v>
      </c>
      <c r="R557" s="135">
        <f t="shared" si="94"/>
        <v>0.37367918280816953</v>
      </c>
      <c r="S557" s="134">
        <f t="shared" si="102"/>
        <v>3</v>
      </c>
    </row>
    <row r="558" spans="1:19">
      <c r="A558" s="153" t="s">
        <v>410</v>
      </c>
      <c r="B558" s="3" t="s">
        <v>216</v>
      </c>
      <c r="C558" s="156">
        <v>-35.193333333333328</v>
      </c>
      <c r="D558" s="186">
        <v>0.15421197532401182</v>
      </c>
      <c r="E558" s="40">
        <v>3</v>
      </c>
      <c r="G558" s="95">
        <f t="shared" si="95"/>
        <v>0.17400958027226218</v>
      </c>
      <c r="H558" s="133">
        <f t="shared" si="96"/>
        <v>1</v>
      </c>
      <c r="I558" s="133">
        <f t="shared" si="97"/>
        <v>2</v>
      </c>
      <c r="J558" s="96">
        <f t="shared" si="98"/>
        <v>0.34801916054452436</v>
      </c>
      <c r="O558" s="134" t="str">
        <f t="shared" si="99"/>
        <v>56 D</v>
      </c>
      <c r="P558" s="134" t="str">
        <f t="shared" si="100"/>
        <v>alkane nC33</v>
      </c>
      <c r="Q558" s="134">
        <f t="shared" si="101"/>
        <v>-35.193333333333328</v>
      </c>
      <c r="R558" s="135">
        <f t="shared" si="94"/>
        <v>0.37367918280816953</v>
      </c>
      <c r="S558" s="134">
        <f t="shared" si="102"/>
        <v>3</v>
      </c>
    </row>
    <row r="559" spans="1:19">
      <c r="A559" s="153" t="s">
        <v>328</v>
      </c>
      <c r="B559" s="3" t="s">
        <v>399</v>
      </c>
      <c r="C559" s="156">
        <v>-36.261000000000003</v>
      </c>
      <c r="D559" s="186">
        <v>6.1943522663794194E-2</v>
      </c>
      <c r="E559" s="40">
        <v>3</v>
      </c>
      <c r="G559" s="95">
        <f t="shared" si="95"/>
        <v>6.9895780510334099E-2</v>
      </c>
      <c r="H559" s="133">
        <f t="shared" si="96"/>
        <v>1</v>
      </c>
      <c r="I559" s="133">
        <f t="shared" si="97"/>
        <v>2</v>
      </c>
      <c r="J559" s="96">
        <f t="shared" si="98"/>
        <v>0.1397915610206682</v>
      </c>
      <c r="O559" s="134" t="str">
        <f t="shared" si="99"/>
        <v>57 B</v>
      </c>
      <c r="P559" s="134" t="str">
        <f t="shared" si="100"/>
        <v>alkane iC31</v>
      </c>
      <c r="Q559" s="134">
        <f t="shared" si="101"/>
        <v>-36.261000000000003</v>
      </c>
      <c r="R559" s="135">
        <f t="shared" si="94"/>
        <v>0.37367918280816953</v>
      </c>
      <c r="S559" s="134">
        <f t="shared" si="102"/>
        <v>3</v>
      </c>
    </row>
    <row r="560" spans="1:19">
      <c r="A560" s="153" t="s">
        <v>328</v>
      </c>
      <c r="B560" s="3" t="s">
        <v>400</v>
      </c>
      <c r="C560" s="156">
        <v>-36.318333333333335</v>
      </c>
      <c r="D560" s="186">
        <v>0.14164862630231703</v>
      </c>
      <c r="E560" s="40">
        <v>3</v>
      </c>
      <c r="G560" s="95">
        <f t="shared" si="95"/>
        <v>0.159833358967232</v>
      </c>
      <c r="H560" s="133">
        <f t="shared" si="96"/>
        <v>1</v>
      </c>
      <c r="I560" s="133">
        <f t="shared" si="97"/>
        <v>2</v>
      </c>
      <c r="J560" s="96">
        <f t="shared" si="98"/>
        <v>0.319666717934464</v>
      </c>
      <c r="O560" s="134" t="str">
        <f t="shared" si="99"/>
        <v>57 B</v>
      </c>
      <c r="P560" s="134" t="str">
        <f t="shared" si="100"/>
        <v>alkane iC33</v>
      </c>
      <c r="Q560" s="134">
        <f t="shared" si="101"/>
        <v>-36.318333333333335</v>
      </c>
      <c r="R560" s="135">
        <f t="shared" si="94"/>
        <v>0.37367918280816953</v>
      </c>
      <c r="S560" s="134">
        <f t="shared" si="102"/>
        <v>3</v>
      </c>
    </row>
    <row r="561" spans="1:19">
      <c r="A561" s="153" t="s">
        <v>328</v>
      </c>
      <c r="B561" s="3" t="s">
        <v>215</v>
      </c>
      <c r="C561" s="156">
        <v>-38.43933333333333</v>
      </c>
      <c r="D561" s="186">
        <v>8.1635368152127658E-2</v>
      </c>
      <c r="E561" s="40">
        <v>3</v>
      </c>
      <c r="G561" s="95">
        <f t="shared" si="95"/>
        <v>9.2115648721033339E-2</v>
      </c>
      <c r="H561" s="133">
        <f t="shared" si="96"/>
        <v>1</v>
      </c>
      <c r="I561" s="133">
        <f t="shared" si="97"/>
        <v>2</v>
      </c>
      <c r="J561" s="96">
        <f t="shared" si="98"/>
        <v>0.18423129744206668</v>
      </c>
      <c r="O561" s="134" t="str">
        <f t="shared" si="99"/>
        <v>57 B</v>
      </c>
      <c r="P561" s="134" t="str">
        <f t="shared" si="100"/>
        <v>alkane nC31</v>
      </c>
      <c r="Q561" s="134">
        <f t="shared" si="101"/>
        <v>-38.43933333333333</v>
      </c>
      <c r="R561" s="135">
        <f t="shared" si="94"/>
        <v>0.37367918280816953</v>
      </c>
      <c r="S561" s="134">
        <f t="shared" si="102"/>
        <v>3</v>
      </c>
    </row>
    <row r="562" spans="1:19">
      <c r="A562" s="152" t="s">
        <v>328</v>
      </c>
      <c r="B562" s="3" t="s">
        <v>216</v>
      </c>
      <c r="C562" s="156">
        <v>-37.932333333333332</v>
      </c>
      <c r="D562" s="186">
        <v>0.10674424262382225</v>
      </c>
      <c r="E562" s="40">
        <v>3</v>
      </c>
      <c r="G562" s="95">
        <f t="shared" si="95"/>
        <v>0.12044797958410985</v>
      </c>
      <c r="H562" s="133">
        <f t="shared" si="96"/>
        <v>1</v>
      </c>
      <c r="I562" s="133">
        <f t="shared" si="97"/>
        <v>2</v>
      </c>
      <c r="J562" s="96">
        <f t="shared" si="98"/>
        <v>0.24089595916821971</v>
      </c>
      <c r="O562" s="134" t="str">
        <f t="shared" si="99"/>
        <v>57 B</v>
      </c>
      <c r="P562" s="134" t="str">
        <f t="shared" si="100"/>
        <v>alkane nC33</v>
      </c>
      <c r="Q562" s="134">
        <f t="shared" si="101"/>
        <v>-37.932333333333332</v>
      </c>
      <c r="R562" s="135">
        <f t="shared" si="94"/>
        <v>0.37367918280816953</v>
      </c>
      <c r="S562" s="134">
        <f t="shared" si="102"/>
        <v>3</v>
      </c>
    </row>
    <row r="563" spans="1:19">
      <c r="A563" s="153" t="s">
        <v>262</v>
      </c>
      <c r="B563" s="3" t="s">
        <v>399</v>
      </c>
      <c r="C563" s="156">
        <v>-36.411000000000001</v>
      </c>
      <c r="D563" s="186">
        <v>0.17323105957073906</v>
      </c>
      <c r="E563" s="40">
        <v>3</v>
      </c>
      <c r="G563" s="95">
        <f t="shared" si="95"/>
        <v>0.19547031871350365</v>
      </c>
      <c r="H563" s="133">
        <f t="shared" si="96"/>
        <v>1</v>
      </c>
      <c r="I563" s="133">
        <f t="shared" si="97"/>
        <v>2</v>
      </c>
      <c r="J563" s="96">
        <f t="shared" si="98"/>
        <v>0.3909406374270073</v>
      </c>
      <c r="O563" s="134" t="str">
        <f t="shared" si="99"/>
        <v>57 C</v>
      </c>
      <c r="P563" s="134" t="str">
        <f t="shared" si="100"/>
        <v>alkane iC31</v>
      </c>
      <c r="Q563" s="134">
        <f t="shared" si="101"/>
        <v>-36.411000000000001</v>
      </c>
      <c r="R563" s="135">
        <f t="shared" si="94"/>
        <v>0.37367918280816953</v>
      </c>
      <c r="S563" s="134">
        <f t="shared" si="102"/>
        <v>3</v>
      </c>
    </row>
    <row r="564" spans="1:19">
      <c r="A564" s="153" t="s">
        <v>262</v>
      </c>
      <c r="B564" s="3" t="s">
        <v>400</v>
      </c>
      <c r="C564" s="156">
        <v>-36.718666666666671</v>
      </c>
      <c r="D564" s="186">
        <v>0.18636076124907269</v>
      </c>
      <c r="E564" s="40">
        <v>3</v>
      </c>
      <c r="G564" s="95">
        <f t="shared" si="95"/>
        <v>0.2102856005575143</v>
      </c>
      <c r="H564" s="133">
        <f t="shared" si="96"/>
        <v>1</v>
      </c>
      <c r="I564" s="133">
        <f t="shared" si="97"/>
        <v>2</v>
      </c>
      <c r="J564" s="96">
        <f t="shared" si="98"/>
        <v>0.4205712011150286</v>
      </c>
      <c r="O564" s="134" t="str">
        <f t="shared" si="99"/>
        <v>57 C</v>
      </c>
      <c r="P564" s="134" t="str">
        <f t="shared" si="100"/>
        <v>alkane iC33</v>
      </c>
      <c r="Q564" s="134">
        <f t="shared" si="101"/>
        <v>-36.718666666666671</v>
      </c>
      <c r="R564" s="135">
        <f t="shared" si="94"/>
        <v>0.37367918280816953</v>
      </c>
      <c r="S564" s="134">
        <f t="shared" si="102"/>
        <v>3</v>
      </c>
    </row>
    <row r="565" spans="1:19">
      <c r="A565" s="153" t="s">
        <v>262</v>
      </c>
      <c r="B565" s="3" t="s">
        <v>215</v>
      </c>
      <c r="C565" s="156">
        <v>-39.369</v>
      </c>
      <c r="D565" s="186">
        <v>0.24704857821894152</v>
      </c>
      <c r="E565" s="40">
        <v>3</v>
      </c>
      <c r="G565" s="95">
        <f t="shared" si="95"/>
        <v>0.27876446892281981</v>
      </c>
      <c r="H565" s="133">
        <f t="shared" si="96"/>
        <v>1</v>
      </c>
      <c r="I565" s="133">
        <f t="shared" si="97"/>
        <v>2</v>
      </c>
      <c r="J565" s="96">
        <f t="shared" si="98"/>
        <v>0.55752893784563962</v>
      </c>
      <c r="O565" s="134" t="str">
        <f t="shared" si="99"/>
        <v>57 C</v>
      </c>
      <c r="P565" s="134" t="str">
        <f t="shared" si="100"/>
        <v>alkane nC31</v>
      </c>
      <c r="Q565" s="134">
        <f t="shared" si="101"/>
        <v>-39.369</v>
      </c>
      <c r="R565" s="135">
        <f t="shared" si="94"/>
        <v>0.37367918280816953</v>
      </c>
      <c r="S565" s="134">
        <f t="shared" si="102"/>
        <v>3</v>
      </c>
    </row>
    <row r="566" spans="1:19">
      <c r="A566" s="153" t="s">
        <v>262</v>
      </c>
      <c r="B566" s="3" t="s">
        <v>216</v>
      </c>
      <c r="C566" s="156">
        <v>-38.512</v>
      </c>
      <c r="D566" s="186">
        <v>0.2171842535728605</v>
      </c>
      <c r="E566" s="40">
        <v>3</v>
      </c>
      <c r="G566" s="95">
        <f t="shared" si="95"/>
        <v>0.24506618715280493</v>
      </c>
      <c r="H566" s="133">
        <f t="shared" si="96"/>
        <v>1</v>
      </c>
      <c r="I566" s="133">
        <f t="shared" si="97"/>
        <v>2</v>
      </c>
      <c r="J566" s="96">
        <f t="shared" si="98"/>
        <v>0.49013237430560985</v>
      </c>
      <c r="O566" s="134" t="str">
        <f t="shared" si="99"/>
        <v>57 C</v>
      </c>
      <c r="P566" s="134" t="str">
        <f t="shared" si="100"/>
        <v>alkane nC33</v>
      </c>
      <c r="Q566" s="134">
        <f t="shared" si="101"/>
        <v>-38.512</v>
      </c>
      <c r="R566" s="135">
        <f t="shared" si="94"/>
        <v>0.37367918280816953</v>
      </c>
      <c r="S566" s="134">
        <f t="shared" si="102"/>
        <v>3</v>
      </c>
    </row>
    <row r="567" spans="1:19">
      <c r="A567" s="153" t="s">
        <v>382</v>
      </c>
      <c r="B567" s="3" t="s">
        <v>399</v>
      </c>
      <c r="C567" s="156">
        <v>-33.683333333333337</v>
      </c>
      <c r="D567" s="186">
        <v>2.2030282189146391E-2</v>
      </c>
      <c r="E567" s="40">
        <v>3</v>
      </c>
      <c r="G567" s="95">
        <f t="shared" si="95"/>
        <v>2.4858511467468109E-2</v>
      </c>
      <c r="H567" s="133">
        <f t="shared" si="96"/>
        <v>1</v>
      </c>
      <c r="I567" s="133">
        <f t="shared" si="97"/>
        <v>2</v>
      </c>
      <c r="J567" s="96">
        <f t="shared" si="98"/>
        <v>4.9717022934936218E-2</v>
      </c>
      <c r="O567" s="134" t="str">
        <f t="shared" si="99"/>
        <v>57D</v>
      </c>
      <c r="P567" s="134" t="str">
        <f t="shared" si="100"/>
        <v>alkane iC31</v>
      </c>
      <c r="Q567" s="134">
        <f t="shared" si="101"/>
        <v>-33.683333333333337</v>
      </c>
      <c r="R567" s="135">
        <f t="shared" si="94"/>
        <v>0.37367918280816953</v>
      </c>
      <c r="S567" s="134">
        <f t="shared" si="102"/>
        <v>3</v>
      </c>
    </row>
    <row r="568" spans="1:19">
      <c r="A568" s="153" t="s">
        <v>382</v>
      </c>
      <c r="B568" s="3" t="s">
        <v>400</v>
      </c>
      <c r="C568" s="156">
        <v>-33.441666666666663</v>
      </c>
      <c r="D568" s="186">
        <v>0.5079225662769189</v>
      </c>
      <c r="E568" s="40">
        <v>3</v>
      </c>
      <c r="G568" s="95">
        <f t="shared" si="95"/>
        <v>0.57312924228456497</v>
      </c>
      <c r="H568" s="133">
        <f t="shared" si="96"/>
        <v>1</v>
      </c>
      <c r="I568" s="133">
        <f t="shared" si="97"/>
        <v>2</v>
      </c>
      <c r="J568" s="96">
        <f t="shared" si="98"/>
        <v>1.1462584845691299</v>
      </c>
      <c r="O568" s="134" t="str">
        <f t="shared" si="99"/>
        <v>57D</v>
      </c>
      <c r="P568" s="134" t="str">
        <f t="shared" si="100"/>
        <v>alkane iC33</v>
      </c>
      <c r="Q568" s="134">
        <f t="shared" si="101"/>
        <v>-33.441666666666663</v>
      </c>
      <c r="R568" s="135">
        <f t="shared" si="94"/>
        <v>0.37367918280816953</v>
      </c>
      <c r="S568" s="134">
        <f t="shared" si="102"/>
        <v>3</v>
      </c>
    </row>
    <row r="569" spans="1:19">
      <c r="A569" s="153" t="s">
        <v>382</v>
      </c>
      <c r="B569" s="3" t="s">
        <v>215</v>
      </c>
      <c r="C569" s="156">
        <v>-35.36</v>
      </c>
      <c r="D569" s="186">
        <v>8.5246700815927792E-2</v>
      </c>
      <c r="E569" s="40">
        <v>3</v>
      </c>
      <c r="G569" s="95">
        <f t="shared" si="95"/>
        <v>9.6190601264316944E-2</v>
      </c>
      <c r="H569" s="133">
        <f t="shared" si="96"/>
        <v>1</v>
      </c>
      <c r="I569" s="133">
        <f t="shared" si="97"/>
        <v>2</v>
      </c>
      <c r="J569" s="96">
        <f t="shared" si="98"/>
        <v>0.19238120252863389</v>
      </c>
      <c r="O569" s="134" t="str">
        <f t="shared" si="99"/>
        <v>57D</v>
      </c>
      <c r="P569" s="134" t="str">
        <f t="shared" si="100"/>
        <v>alkane nC31</v>
      </c>
      <c r="Q569" s="134">
        <f t="shared" si="101"/>
        <v>-35.36</v>
      </c>
      <c r="R569" s="135">
        <f t="shared" si="94"/>
        <v>0.37367918280816953</v>
      </c>
      <c r="S569" s="134">
        <f t="shared" si="102"/>
        <v>3</v>
      </c>
    </row>
    <row r="570" spans="1:19">
      <c r="A570" s="153" t="s">
        <v>382</v>
      </c>
      <c r="B570" s="3" t="s">
        <v>216</v>
      </c>
      <c r="C570" s="156">
        <v>-34.594000000000001</v>
      </c>
      <c r="D570" s="186">
        <v>0.15300980360748354</v>
      </c>
      <c r="E570" s="40">
        <v>3</v>
      </c>
      <c r="G570" s="95">
        <f t="shared" si="95"/>
        <v>0.17265307475206021</v>
      </c>
      <c r="H570" s="133">
        <f t="shared" si="96"/>
        <v>1</v>
      </c>
      <c r="I570" s="133">
        <f t="shared" si="97"/>
        <v>2</v>
      </c>
      <c r="J570" s="96">
        <f t="shared" si="98"/>
        <v>0.34530614950412042</v>
      </c>
      <c r="O570" s="134" t="str">
        <f t="shared" si="99"/>
        <v>57D</v>
      </c>
      <c r="P570" s="134" t="str">
        <f t="shared" si="100"/>
        <v>alkane nC33</v>
      </c>
      <c r="Q570" s="134">
        <f t="shared" si="101"/>
        <v>-34.594000000000001</v>
      </c>
      <c r="R570" s="135">
        <f t="shared" si="94"/>
        <v>0.37367918280816953</v>
      </c>
      <c r="S570" s="134">
        <f t="shared" si="102"/>
        <v>3</v>
      </c>
    </row>
    <row r="571" spans="1:19">
      <c r="A571" s="152" t="s">
        <v>329</v>
      </c>
      <c r="B571" s="3" t="s">
        <v>399</v>
      </c>
      <c r="C571" s="156">
        <v>-32.67766666666666</v>
      </c>
      <c r="D571" s="186">
        <v>0.61764903734510568</v>
      </c>
      <c r="E571" s="40">
        <v>3</v>
      </c>
      <c r="G571" s="95">
        <f t="shared" si="95"/>
        <v>0.69694230631681542</v>
      </c>
      <c r="H571" s="133">
        <f t="shared" si="96"/>
        <v>1</v>
      </c>
      <c r="I571" s="133">
        <f t="shared" si="97"/>
        <v>2</v>
      </c>
      <c r="J571" s="96">
        <f t="shared" si="98"/>
        <v>1.3938846126336308</v>
      </c>
      <c r="O571" s="134" t="str">
        <f t="shared" si="99"/>
        <v>58 B</v>
      </c>
      <c r="P571" s="134" t="str">
        <f t="shared" si="100"/>
        <v>alkane iC31</v>
      </c>
      <c r="Q571" s="134">
        <f t="shared" si="101"/>
        <v>-32.67766666666666</v>
      </c>
      <c r="R571" s="135">
        <f t="shared" si="94"/>
        <v>0.37367918280816953</v>
      </c>
      <c r="S571" s="134">
        <f t="shared" si="102"/>
        <v>3</v>
      </c>
    </row>
    <row r="572" spans="1:19">
      <c r="A572" s="152" t="s">
        <v>329</v>
      </c>
      <c r="B572" s="3" t="s">
        <v>400</v>
      </c>
      <c r="C572" s="156">
        <v>-32.338666666666668</v>
      </c>
      <c r="D572" s="186">
        <v>0.766064183559926</v>
      </c>
      <c r="E572" s="40">
        <v>3</v>
      </c>
      <c r="G572" s="95">
        <f t="shared" si="95"/>
        <v>0.86441086538705314</v>
      </c>
      <c r="H572" s="133">
        <f t="shared" si="96"/>
        <v>1</v>
      </c>
      <c r="I572" s="133">
        <f t="shared" si="97"/>
        <v>2</v>
      </c>
      <c r="J572" s="96">
        <f t="shared" si="98"/>
        <v>1.7288217307741063</v>
      </c>
      <c r="O572" s="134" t="str">
        <f t="shared" si="99"/>
        <v>58 B</v>
      </c>
      <c r="P572" s="134" t="str">
        <f t="shared" si="100"/>
        <v>alkane iC33</v>
      </c>
      <c r="Q572" s="134">
        <f t="shared" si="101"/>
        <v>-32.338666666666668</v>
      </c>
      <c r="R572" s="135">
        <f t="shared" si="94"/>
        <v>0.37367918280816953</v>
      </c>
      <c r="S572" s="134">
        <f t="shared" si="102"/>
        <v>3</v>
      </c>
    </row>
    <row r="573" spans="1:19">
      <c r="A573" s="153" t="s">
        <v>329</v>
      </c>
      <c r="B573" s="3" t="s">
        <v>215</v>
      </c>
      <c r="C573" s="156">
        <v>-34.696999999999996</v>
      </c>
      <c r="D573" s="186">
        <v>0.49840947021500315</v>
      </c>
      <c r="E573" s="40">
        <v>3</v>
      </c>
      <c r="G573" s="95">
        <f t="shared" si="95"/>
        <v>0.56239486287372087</v>
      </c>
      <c r="H573" s="133">
        <f t="shared" si="96"/>
        <v>1</v>
      </c>
      <c r="I573" s="133">
        <f t="shared" si="97"/>
        <v>2</v>
      </c>
      <c r="J573" s="96">
        <f t="shared" si="98"/>
        <v>1.1247897257474417</v>
      </c>
      <c r="O573" s="134" t="str">
        <f t="shared" si="99"/>
        <v>58 B</v>
      </c>
      <c r="P573" s="134" t="str">
        <f t="shared" si="100"/>
        <v>alkane nC31</v>
      </c>
      <c r="Q573" s="134">
        <f t="shared" si="101"/>
        <v>-34.696999999999996</v>
      </c>
      <c r="R573" s="135">
        <f t="shared" si="94"/>
        <v>0.37367918280816953</v>
      </c>
      <c r="S573" s="134">
        <f t="shared" si="102"/>
        <v>3</v>
      </c>
    </row>
    <row r="574" spans="1:19">
      <c r="A574" s="152" t="s">
        <v>329</v>
      </c>
      <c r="B574" s="3" t="s">
        <v>216</v>
      </c>
      <c r="C574" s="156">
        <v>-34.133000000000003</v>
      </c>
      <c r="D574" s="186">
        <v>0.59412709078108727</v>
      </c>
      <c r="E574" s="40">
        <v>3</v>
      </c>
      <c r="G574" s="95">
        <f t="shared" si="95"/>
        <v>0.67040063184444321</v>
      </c>
      <c r="H574" s="133">
        <f t="shared" si="96"/>
        <v>1</v>
      </c>
      <c r="I574" s="133">
        <f t="shared" si="97"/>
        <v>2</v>
      </c>
      <c r="J574" s="96">
        <f t="shared" si="98"/>
        <v>1.3408012636888864</v>
      </c>
      <c r="O574" s="134" t="str">
        <f t="shared" si="99"/>
        <v>58 B</v>
      </c>
      <c r="P574" s="134" t="str">
        <f t="shared" si="100"/>
        <v>alkane nC33</v>
      </c>
      <c r="Q574" s="134">
        <f t="shared" si="101"/>
        <v>-34.133000000000003</v>
      </c>
      <c r="R574" s="135">
        <f t="shared" si="94"/>
        <v>0.37367918280816953</v>
      </c>
      <c r="S574" s="134">
        <f t="shared" si="102"/>
        <v>3</v>
      </c>
    </row>
    <row r="575" spans="1:19">
      <c r="A575" s="153" t="s">
        <v>263</v>
      </c>
      <c r="B575" s="3" t="s">
        <v>399</v>
      </c>
      <c r="C575" s="156">
        <v>-32.802999999999997</v>
      </c>
      <c r="D575" s="178">
        <v>0.29124388405595847</v>
      </c>
      <c r="E575" s="102">
        <v>3</v>
      </c>
      <c r="G575" s="95">
        <f t="shared" si="95"/>
        <v>0.32863353131272444</v>
      </c>
      <c r="H575" s="133">
        <f t="shared" si="96"/>
        <v>1</v>
      </c>
      <c r="I575" s="133">
        <f t="shared" si="97"/>
        <v>2</v>
      </c>
      <c r="J575" s="96">
        <f t="shared" si="98"/>
        <v>0.65726706262544887</v>
      </c>
      <c r="O575" s="134" t="str">
        <f t="shared" si="99"/>
        <v>58 C</v>
      </c>
      <c r="P575" s="134" t="str">
        <f t="shared" si="100"/>
        <v>alkane iC31</v>
      </c>
      <c r="Q575" s="134">
        <f t="shared" si="101"/>
        <v>-32.802999999999997</v>
      </c>
      <c r="R575" s="135">
        <f t="shared" si="94"/>
        <v>0.37367918280816953</v>
      </c>
      <c r="S575" s="134">
        <f t="shared" si="102"/>
        <v>3</v>
      </c>
    </row>
    <row r="576" spans="1:19">
      <c r="A576" s="153" t="s">
        <v>263</v>
      </c>
      <c r="B576" s="3" t="s">
        <v>400</v>
      </c>
      <c r="C576" s="156">
        <v>-33.579333333333331</v>
      </c>
      <c r="D576" s="186">
        <v>0.58154994053248255</v>
      </c>
      <c r="E576" s="40">
        <v>3</v>
      </c>
      <c r="G576" s="95">
        <f t="shared" si="95"/>
        <v>0.65620883752248749</v>
      </c>
      <c r="H576" s="133">
        <f t="shared" si="96"/>
        <v>1</v>
      </c>
      <c r="I576" s="133">
        <f t="shared" si="97"/>
        <v>2</v>
      </c>
      <c r="J576" s="96">
        <f t="shared" si="98"/>
        <v>1.312417675044975</v>
      </c>
      <c r="O576" s="134" t="str">
        <f t="shared" si="99"/>
        <v>58 C</v>
      </c>
      <c r="P576" s="134" t="str">
        <f t="shared" si="100"/>
        <v>alkane iC33</v>
      </c>
      <c r="Q576" s="134">
        <f t="shared" si="101"/>
        <v>-33.579333333333331</v>
      </c>
      <c r="R576" s="135">
        <f t="shared" si="94"/>
        <v>0.37367918280816953</v>
      </c>
      <c r="S576" s="134">
        <f t="shared" si="102"/>
        <v>3</v>
      </c>
    </row>
    <row r="577" spans="1:19">
      <c r="A577" s="153" t="s">
        <v>263</v>
      </c>
      <c r="B577" s="3" t="s">
        <v>215</v>
      </c>
      <c r="C577" s="156">
        <v>-34.826000000000001</v>
      </c>
      <c r="D577" s="186">
        <v>0.10331989159886075</v>
      </c>
      <c r="E577" s="40">
        <v>3</v>
      </c>
      <c r="G577" s="95">
        <f t="shared" si="95"/>
        <v>0.11658401322672113</v>
      </c>
      <c r="H577" s="133">
        <f t="shared" si="96"/>
        <v>1</v>
      </c>
      <c r="I577" s="133">
        <f t="shared" si="97"/>
        <v>2</v>
      </c>
      <c r="J577" s="96">
        <f t="shared" si="98"/>
        <v>0.23316802645344226</v>
      </c>
      <c r="O577" s="134" t="str">
        <f t="shared" si="99"/>
        <v>58 C</v>
      </c>
      <c r="P577" s="134" t="str">
        <f t="shared" si="100"/>
        <v>alkane nC31</v>
      </c>
      <c r="Q577" s="134">
        <f t="shared" si="101"/>
        <v>-34.826000000000001</v>
      </c>
      <c r="R577" s="135">
        <f t="shared" si="94"/>
        <v>0.37367918280816953</v>
      </c>
      <c r="S577" s="134">
        <f t="shared" si="102"/>
        <v>3</v>
      </c>
    </row>
    <row r="578" spans="1:19">
      <c r="A578" s="153" t="s">
        <v>263</v>
      </c>
      <c r="B578" s="3" t="s">
        <v>216</v>
      </c>
      <c r="C578" s="156">
        <v>-33.997</v>
      </c>
      <c r="D578" s="186">
        <v>0.23933867217815066</v>
      </c>
      <c r="E578" s="40">
        <v>3</v>
      </c>
      <c r="G578" s="95">
        <f t="shared" si="95"/>
        <v>0.27006477156612757</v>
      </c>
      <c r="H578" s="133">
        <f t="shared" si="96"/>
        <v>1</v>
      </c>
      <c r="I578" s="133">
        <f t="shared" si="97"/>
        <v>2</v>
      </c>
      <c r="J578" s="96">
        <f t="shared" si="98"/>
        <v>0.54012954313225514</v>
      </c>
      <c r="O578" s="134" t="str">
        <f t="shared" si="99"/>
        <v>58 C</v>
      </c>
      <c r="P578" s="134" t="str">
        <f t="shared" si="100"/>
        <v>alkane nC33</v>
      </c>
      <c r="Q578" s="134">
        <f t="shared" si="101"/>
        <v>-33.997</v>
      </c>
      <c r="R578" s="135">
        <f t="shared" si="94"/>
        <v>0.37367918280816953</v>
      </c>
      <c r="S578" s="134">
        <f t="shared" si="102"/>
        <v>3</v>
      </c>
    </row>
    <row r="579" spans="1:19">
      <c r="A579" s="153" t="s">
        <v>383</v>
      </c>
      <c r="B579" s="3" t="s">
        <v>399</v>
      </c>
      <c r="C579" s="156">
        <v>-36.312333333333335</v>
      </c>
      <c r="D579" s="186">
        <v>0.27300061049992758</v>
      </c>
      <c r="E579" s="40">
        <v>3</v>
      </c>
      <c r="G579" s="95">
        <f t="shared" si="95"/>
        <v>0.30804820149247469</v>
      </c>
      <c r="H579" s="133">
        <f t="shared" si="96"/>
        <v>1</v>
      </c>
      <c r="I579" s="133">
        <f t="shared" si="97"/>
        <v>2</v>
      </c>
      <c r="J579" s="96">
        <f t="shared" si="98"/>
        <v>0.61609640298494939</v>
      </c>
      <c r="O579" s="134" t="str">
        <f t="shared" si="99"/>
        <v>58D</v>
      </c>
      <c r="P579" s="134" t="str">
        <f t="shared" si="100"/>
        <v>alkane iC31</v>
      </c>
      <c r="Q579" s="134">
        <f t="shared" si="101"/>
        <v>-36.312333333333335</v>
      </c>
      <c r="R579" s="135">
        <f t="shared" si="94"/>
        <v>0.37367918280816953</v>
      </c>
      <c r="S579" s="134">
        <f t="shared" si="102"/>
        <v>3</v>
      </c>
    </row>
    <row r="580" spans="1:19">
      <c r="A580" s="153" t="s">
        <v>383</v>
      </c>
      <c r="B580" s="3" t="s">
        <v>400</v>
      </c>
      <c r="C580" s="156">
        <v>-36.349666666666671</v>
      </c>
      <c r="D580" s="186">
        <v>0.14600114154804944</v>
      </c>
      <c r="E580" s="40">
        <v>3</v>
      </c>
      <c r="G580" s="95">
        <f t="shared" si="95"/>
        <v>0.16474464649498205</v>
      </c>
      <c r="H580" s="133">
        <f t="shared" si="96"/>
        <v>1</v>
      </c>
      <c r="I580" s="133">
        <f t="shared" si="97"/>
        <v>2</v>
      </c>
      <c r="J580" s="96">
        <f t="shared" si="98"/>
        <v>0.3294892929899641</v>
      </c>
      <c r="O580" s="134" t="str">
        <f t="shared" si="99"/>
        <v>58D</v>
      </c>
      <c r="P580" s="134" t="str">
        <f t="shared" si="100"/>
        <v>alkane iC33</v>
      </c>
      <c r="Q580" s="134">
        <f t="shared" si="101"/>
        <v>-36.349666666666671</v>
      </c>
      <c r="R580" s="135">
        <f t="shared" si="94"/>
        <v>0.37367918280816953</v>
      </c>
      <c r="S580" s="134">
        <f t="shared" si="102"/>
        <v>3</v>
      </c>
    </row>
    <row r="581" spans="1:19">
      <c r="A581" s="153" t="s">
        <v>383</v>
      </c>
      <c r="B581" s="3" t="s">
        <v>215</v>
      </c>
      <c r="C581" s="156">
        <v>-38.286000000000001</v>
      </c>
      <c r="D581" s="186">
        <v>0.15498064395272063</v>
      </c>
      <c r="E581" s="40">
        <v>3</v>
      </c>
      <c r="G581" s="95">
        <f t="shared" si="95"/>
        <v>0.17487692993929707</v>
      </c>
      <c r="H581" s="133">
        <f t="shared" si="96"/>
        <v>1</v>
      </c>
      <c r="I581" s="133">
        <f t="shared" si="97"/>
        <v>2</v>
      </c>
      <c r="J581" s="96">
        <f t="shared" si="98"/>
        <v>0.34975385987859414</v>
      </c>
      <c r="O581" s="134" t="str">
        <f t="shared" si="99"/>
        <v>58D</v>
      </c>
      <c r="P581" s="134" t="str">
        <f t="shared" si="100"/>
        <v>alkane nC31</v>
      </c>
      <c r="Q581" s="134">
        <f t="shared" si="101"/>
        <v>-38.286000000000001</v>
      </c>
      <c r="R581" s="135">
        <f t="shared" si="94"/>
        <v>0.37367918280816953</v>
      </c>
      <c r="S581" s="134">
        <f t="shared" si="102"/>
        <v>3</v>
      </c>
    </row>
    <row r="582" spans="1:19">
      <c r="A582" s="153" t="s">
        <v>383</v>
      </c>
      <c r="B582" s="3" t="s">
        <v>216</v>
      </c>
      <c r="C582" s="156">
        <v>-37.687666666666672</v>
      </c>
      <c r="D582" s="186">
        <v>0.16921091375361666</v>
      </c>
      <c r="E582" s="40">
        <v>3</v>
      </c>
      <c r="G582" s="95">
        <f t="shared" si="95"/>
        <v>0.19093406992477657</v>
      </c>
      <c r="H582" s="133">
        <f t="shared" si="96"/>
        <v>1</v>
      </c>
      <c r="I582" s="133">
        <f t="shared" si="97"/>
        <v>2</v>
      </c>
      <c r="J582" s="96">
        <f t="shared" si="98"/>
        <v>0.38186813984955315</v>
      </c>
      <c r="O582" s="134" t="str">
        <f t="shared" si="99"/>
        <v>58D</v>
      </c>
      <c r="P582" s="134" t="str">
        <f t="shared" si="100"/>
        <v>alkane nC33</v>
      </c>
      <c r="Q582" s="134">
        <f t="shared" si="101"/>
        <v>-37.687666666666672</v>
      </c>
      <c r="R582" s="135">
        <f t="shared" si="94"/>
        <v>0.37367918280816953</v>
      </c>
      <c r="S582" s="134">
        <f t="shared" si="102"/>
        <v>3</v>
      </c>
    </row>
    <row r="583" spans="1:19">
      <c r="A583" s="153" t="s">
        <v>330</v>
      </c>
      <c r="B583" s="3" t="s">
        <v>399</v>
      </c>
      <c r="C583" s="156">
        <v>-34.11033333333333</v>
      </c>
      <c r="D583" s="186">
        <v>0.34325549279411893</v>
      </c>
      <c r="E583" s="40">
        <v>3</v>
      </c>
      <c r="G583" s="95">
        <f t="shared" si="95"/>
        <v>0.38732234705998764</v>
      </c>
      <c r="H583" s="133">
        <f t="shared" si="96"/>
        <v>1</v>
      </c>
      <c r="I583" s="133">
        <f t="shared" si="97"/>
        <v>2</v>
      </c>
      <c r="J583" s="96">
        <f t="shared" si="98"/>
        <v>0.77464469411997527</v>
      </c>
      <c r="O583" s="134" t="str">
        <f t="shared" si="99"/>
        <v>59 B</v>
      </c>
      <c r="P583" s="134" t="str">
        <f t="shared" si="100"/>
        <v>alkane iC31</v>
      </c>
      <c r="Q583" s="134">
        <f t="shared" si="101"/>
        <v>-34.11033333333333</v>
      </c>
      <c r="R583" s="135">
        <f t="shared" si="94"/>
        <v>0.37367918280816953</v>
      </c>
      <c r="S583" s="134">
        <f t="shared" si="102"/>
        <v>3</v>
      </c>
    </row>
    <row r="584" spans="1:19">
      <c r="A584" s="152" t="s">
        <v>330</v>
      </c>
      <c r="B584" s="3" t="s">
        <v>400</v>
      </c>
      <c r="C584" s="156">
        <v>-33.396999999999998</v>
      </c>
      <c r="D584" s="186">
        <v>0.77694079568523167</v>
      </c>
      <c r="E584" s="40">
        <v>3</v>
      </c>
      <c r="G584" s="95">
        <f t="shared" si="95"/>
        <v>0.87668380791782652</v>
      </c>
      <c r="H584" s="133">
        <f t="shared" si="96"/>
        <v>1</v>
      </c>
      <c r="I584" s="133">
        <f t="shared" si="97"/>
        <v>2</v>
      </c>
      <c r="J584" s="96">
        <f t="shared" si="98"/>
        <v>1.753367615835653</v>
      </c>
      <c r="O584" s="134" t="str">
        <f t="shared" si="99"/>
        <v>59 B</v>
      </c>
      <c r="P584" s="134" t="str">
        <f t="shared" si="100"/>
        <v>alkane iC33</v>
      </c>
      <c r="Q584" s="134">
        <f t="shared" si="101"/>
        <v>-33.396999999999998</v>
      </c>
      <c r="R584" s="135">
        <f t="shared" si="94"/>
        <v>0.37367918280816953</v>
      </c>
      <c r="S584" s="134">
        <f t="shared" si="102"/>
        <v>3</v>
      </c>
    </row>
    <row r="585" spans="1:19">
      <c r="A585" s="153" t="s">
        <v>330</v>
      </c>
      <c r="B585" s="3" t="s">
        <v>215</v>
      </c>
      <c r="C585" s="156">
        <v>-35.433</v>
      </c>
      <c r="D585" s="186">
        <v>8.7584245158589244E-2</v>
      </c>
      <c r="E585" s="40">
        <v>3</v>
      </c>
      <c r="G585" s="95">
        <f t="shared" si="95"/>
        <v>9.8828237602738109E-2</v>
      </c>
      <c r="H585" s="133">
        <f t="shared" si="96"/>
        <v>1</v>
      </c>
      <c r="I585" s="133">
        <f t="shared" si="97"/>
        <v>2</v>
      </c>
      <c r="J585" s="96">
        <f t="shared" si="98"/>
        <v>0.19765647520547622</v>
      </c>
      <c r="O585" s="134" t="str">
        <f t="shared" si="99"/>
        <v>59 B</v>
      </c>
      <c r="P585" s="134" t="str">
        <f t="shared" si="100"/>
        <v>alkane nC31</v>
      </c>
      <c r="Q585" s="134">
        <f t="shared" si="101"/>
        <v>-35.433</v>
      </c>
      <c r="R585" s="135">
        <f t="shared" ref="R585:R648" si="103">$L$5</f>
        <v>0.37367918280816953</v>
      </c>
      <c r="S585" s="134">
        <f t="shared" si="102"/>
        <v>3</v>
      </c>
    </row>
    <row r="586" spans="1:19">
      <c r="A586" s="152" t="s">
        <v>330</v>
      </c>
      <c r="B586" s="3" t="s">
        <v>216</v>
      </c>
      <c r="C586" s="156">
        <v>-34.727666666666664</v>
      </c>
      <c r="D586" s="186">
        <v>0.46432998323749619</v>
      </c>
      <c r="E586" s="40">
        <v>3</v>
      </c>
      <c r="G586" s="95">
        <f t="shared" si="95"/>
        <v>0.52394027974299928</v>
      </c>
      <c r="H586" s="133">
        <f t="shared" si="96"/>
        <v>1</v>
      </c>
      <c r="I586" s="133">
        <f t="shared" si="97"/>
        <v>2</v>
      </c>
      <c r="J586" s="96">
        <f t="shared" si="98"/>
        <v>1.0478805594859986</v>
      </c>
      <c r="O586" s="134" t="str">
        <f t="shared" si="99"/>
        <v>59 B</v>
      </c>
      <c r="P586" s="134" t="str">
        <f t="shared" si="100"/>
        <v>alkane nC33</v>
      </c>
      <c r="Q586" s="134">
        <f t="shared" si="101"/>
        <v>-34.727666666666664</v>
      </c>
      <c r="R586" s="135">
        <f t="shared" si="103"/>
        <v>0.37367918280816953</v>
      </c>
      <c r="S586" s="134">
        <f t="shared" si="102"/>
        <v>3</v>
      </c>
    </row>
    <row r="587" spans="1:19">
      <c r="A587" s="153" t="s">
        <v>264</v>
      </c>
      <c r="B587" s="3" t="s">
        <v>399</v>
      </c>
      <c r="C587" s="156">
        <v>-32.683666666666674</v>
      </c>
      <c r="D587" s="186">
        <v>0.26744220559465687</v>
      </c>
      <c r="E587" s="40">
        <v>3</v>
      </c>
      <c r="G587" s="95">
        <f t="shared" si="95"/>
        <v>0.30177621319508574</v>
      </c>
      <c r="H587" s="133">
        <f t="shared" si="96"/>
        <v>1</v>
      </c>
      <c r="I587" s="133">
        <f t="shared" si="97"/>
        <v>2</v>
      </c>
      <c r="J587" s="96">
        <f t="shared" si="98"/>
        <v>0.60355242639017148</v>
      </c>
      <c r="O587" s="134" t="str">
        <f t="shared" si="99"/>
        <v>59 C</v>
      </c>
      <c r="P587" s="134" t="str">
        <f t="shared" si="100"/>
        <v>alkane iC31</v>
      </c>
      <c r="Q587" s="134">
        <f t="shared" si="101"/>
        <v>-32.683666666666674</v>
      </c>
      <c r="R587" s="135">
        <f t="shared" si="103"/>
        <v>0.37367918280816953</v>
      </c>
      <c r="S587" s="134">
        <f t="shared" si="102"/>
        <v>3</v>
      </c>
    </row>
    <row r="588" spans="1:19">
      <c r="A588" s="153" t="s">
        <v>264</v>
      </c>
      <c r="B588" s="3" t="s">
        <v>400</v>
      </c>
      <c r="C588" s="156">
        <v>-32.44166666666667</v>
      </c>
      <c r="D588" s="186">
        <v>0.39116279645862523</v>
      </c>
      <c r="E588" s="40">
        <v>3</v>
      </c>
      <c r="G588" s="95">
        <f t="shared" si="95"/>
        <v>0.441379950466735</v>
      </c>
      <c r="H588" s="133">
        <f t="shared" si="96"/>
        <v>1</v>
      </c>
      <c r="I588" s="133">
        <f t="shared" si="97"/>
        <v>2</v>
      </c>
      <c r="J588" s="96">
        <f t="shared" si="98"/>
        <v>0.88275990093347001</v>
      </c>
      <c r="O588" s="134" t="str">
        <f t="shared" si="99"/>
        <v>59 C</v>
      </c>
      <c r="P588" s="134" t="str">
        <f t="shared" si="100"/>
        <v>alkane iC33</v>
      </c>
      <c r="Q588" s="134">
        <f t="shared" si="101"/>
        <v>-32.44166666666667</v>
      </c>
      <c r="R588" s="135">
        <f t="shared" si="103"/>
        <v>0.37367918280816953</v>
      </c>
      <c r="S588" s="134">
        <f t="shared" si="102"/>
        <v>3</v>
      </c>
    </row>
    <row r="589" spans="1:19">
      <c r="A589" s="153" t="s">
        <v>264</v>
      </c>
      <c r="B589" s="3" t="s">
        <v>215</v>
      </c>
      <c r="C589" s="156">
        <v>-33.738666666666667</v>
      </c>
      <c r="D589" s="186">
        <v>9.2500450449351762E-2</v>
      </c>
      <c r="E589" s="40">
        <v>3</v>
      </c>
      <c r="G589" s="95">
        <f t="shared" si="95"/>
        <v>0.10437558123399927</v>
      </c>
      <c r="H589" s="133">
        <f t="shared" si="96"/>
        <v>1</v>
      </c>
      <c r="I589" s="133">
        <f t="shared" si="97"/>
        <v>2</v>
      </c>
      <c r="J589" s="96">
        <f t="shared" si="98"/>
        <v>0.20875116246799855</v>
      </c>
      <c r="O589" s="134" t="str">
        <f t="shared" si="99"/>
        <v>59 C</v>
      </c>
      <c r="P589" s="134" t="str">
        <f t="shared" si="100"/>
        <v>alkane nC31</v>
      </c>
      <c r="Q589" s="134">
        <f t="shared" si="101"/>
        <v>-33.738666666666667</v>
      </c>
      <c r="R589" s="135">
        <f t="shared" si="103"/>
        <v>0.37367918280816953</v>
      </c>
      <c r="S589" s="134">
        <f t="shared" si="102"/>
        <v>3</v>
      </c>
    </row>
    <row r="590" spans="1:19">
      <c r="A590" s="153" t="s">
        <v>264</v>
      </c>
      <c r="B590" s="3" t="s">
        <v>216</v>
      </c>
      <c r="C590" s="156">
        <v>-33.370000000000005</v>
      </c>
      <c r="D590" s="186">
        <v>0.10965856099730838</v>
      </c>
      <c r="E590" s="40">
        <v>3</v>
      </c>
      <c r="G590" s="95">
        <f t="shared" ref="G590:G653" si="104">D590/IF(E590&lt;200,IF(E590&gt;1,SQRT(2/(E590-1))*EXP(_xlfn.GAMMALN.PRECISE(E590/2))/EXP(_xlfn.GAMMALN.PRECISE((E590-1)/2)),1),1)</f>
        <v>0.12373643572303528</v>
      </c>
      <c r="H590" s="133">
        <f t="shared" ref="H590:H653" si="105">IF(E590&gt;1,1,0)</f>
        <v>1</v>
      </c>
      <c r="I590" s="133">
        <f t="shared" ref="I590:I653" si="106">E590-1</f>
        <v>2</v>
      </c>
      <c r="J590" s="96">
        <f t="shared" ref="J590:J653" si="107">G590*I590</f>
        <v>0.24747287144607055</v>
      </c>
      <c r="O590" s="134" t="str">
        <f t="shared" ref="O590:O653" si="108">A590</f>
        <v>59 C</v>
      </c>
      <c r="P590" s="134" t="str">
        <f t="shared" ref="P590:P653" si="109">B590</f>
        <v>alkane nC33</v>
      </c>
      <c r="Q590" s="134">
        <f t="shared" ref="Q590:Q653" si="110">C590</f>
        <v>-33.370000000000005</v>
      </c>
      <c r="R590" s="135">
        <f t="shared" si="103"/>
        <v>0.37367918280816953</v>
      </c>
      <c r="S590" s="134">
        <f t="shared" ref="S590:S653" si="111">E590</f>
        <v>3</v>
      </c>
    </row>
    <row r="591" spans="1:19">
      <c r="A591" s="153" t="s">
        <v>384</v>
      </c>
      <c r="B591" s="3" t="s">
        <v>399</v>
      </c>
      <c r="C591" s="156">
        <v>-34.987250000000003</v>
      </c>
      <c r="D591" s="186">
        <v>0.47877021280220294</v>
      </c>
      <c r="E591" s="40">
        <v>4</v>
      </c>
      <c r="G591" s="95">
        <f t="shared" si="104"/>
        <v>0.51965808994320428</v>
      </c>
      <c r="H591" s="133">
        <f t="shared" si="105"/>
        <v>1</v>
      </c>
      <c r="I591" s="133">
        <f t="shared" si="106"/>
        <v>3</v>
      </c>
      <c r="J591" s="96">
        <f t="shared" si="107"/>
        <v>1.558974269829613</v>
      </c>
      <c r="O591" s="134" t="str">
        <f t="shared" si="108"/>
        <v>59D</v>
      </c>
      <c r="P591" s="134" t="str">
        <f t="shared" si="109"/>
        <v>alkane iC31</v>
      </c>
      <c r="Q591" s="134">
        <f t="shared" si="110"/>
        <v>-34.987250000000003</v>
      </c>
      <c r="R591" s="135">
        <f t="shared" si="103"/>
        <v>0.37367918280816953</v>
      </c>
      <c r="S591" s="134">
        <f t="shared" si="111"/>
        <v>4</v>
      </c>
    </row>
    <row r="592" spans="1:19">
      <c r="A592" s="153" t="s">
        <v>384</v>
      </c>
      <c r="B592" s="3" t="s">
        <v>400</v>
      </c>
      <c r="C592" s="156">
        <v>-34.339500000000001</v>
      </c>
      <c r="D592" s="186">
        <v>0.76160816697301892</v>
      </c>
      <c r="E592" s="40">
        <v>4</v>
      </c>
      <c r="G592" s="95">
        <f t="shared" si="104"/>
        <v>0.82665093765524866</v>
      </c>
      <c r="H592" s="133">
        <f t="shared" si="105"/>
        <v>1</v>
      </c>
      <c r="I592" s="133">
        <f t="shared" si="106"/>
        <v>3</v>
      </c>
      <c r="J592" s="96">
        <f t="shared" si="107"/>
        <v>2.4799528129657462</v>
      </c>
      <c r="O592" s="134" t="str">
        <f t="shared" si="108"/>
        <v>59D</v>
      </c>
      <c r="P592" s="134" t="str">
        <f t="shared" si="109"/>
        <v>alkane iC33</v>
      </c>
      <c r="Q592" s="134">
        <f t="shared" si="110"/>
        <v>-34.339500000000001</v>
      </c>
      <c r="R592" s="135">
        <f t="shared" si="103"/>
        <v>0.37367918280816953</v>
      </c>
      <c r="S592" s="134">
        <f t="shared" si="111"/>
        <v>4</v>
      </c>
    </row>
    <row r="593" spans="1:19">
      <c r="A593" s="153" t="s">
        <v>384</v>
      </c>
      <c r="B593" s="3" t="s">
        <v>215</v>
      </c>
      <c r="C593" s="156">
        <v>-36.661499999999997</v>
      </c>
      <c r="D593" s="186">
        <v>0.71833952046832839</v>
      </c>
      <c r="E593" s="40">
        <v>4</v>
      </c>
      <c r="G593" s="95">
        <f t="shared" si="104"/>
        <v>0.77968706731450022</v>
      </c>
      <c r="H593" s="133">
        <f t="shared" si="105"/>
        <v>1</v>
      </c>
      <c r="I593" s="133">
        <f t="shared" si="106"/>
        <v>3</v>
      </c>
      <c r="J593" s="96">
        <f t="shared" si="107"/>
        <v>2.3390612019435006</v>
      </c>
      <c r="O593" s="134" t="str">
        <f t="shared" si="108"/>
        <v>59D</v>
      </c>
      <c r="P593" s="134" t="str">
        <f t="shared" si="109"/>
        <v>alkane nC31</v>
      </c>
      <c r="Q593" s="134">
        <f t="shared" si="110"/>
        <v>-36.661499999999997</v>
      </c>
      <c r="R593" s="135">
        <f t="shared" si="103"/>
        <v>0.37367918280816953</v>
      </c>
      <c r="S593" s="134">
        <f t="shared" si="111"/>
        <v>4</v>
      </c>
    </row>
    <row r="594" spans="1:19">
      <c r="A594" s="153" t="s">
        <v>384</v>
      </c>
      <c r="B594" s="3" t="s">
        <v>216</v>
      </c>
      <c r="C594" s="156">
        <v>-35.654750000000007</v>
      </c>
      <c r="D594" s="186">
        <v>0.21957136273506359</v>
      </c>
      <c r="E594" s="40">
        <v>4</v>
      </c>
      <c r="G594" s="95">
        <f t="shared" si="104"/>
        <v>0.23832317031024072</v>
      </c>
      <c r="H594" s="133">
        <f t="shared" si="105"/>
        <v>1</v>
      </c>
      <c r="I594" s="133">
        <f t="shared" si="106"/>
        <v>3</v>
      </c>
      <c r="J594" s="96">
        <f t="shared" si="107"/>
        <v>0.71496951093072214</v>
      </c>
      <c r="O594" s="134" t="str">
        <f t="shared" si="108"/>
        <v>59D</v>
      </c>
      <c r="P594" s="134" t="str">
        <f t="shared" si="109"/>
        <v>alkane nC33</v>
      </c>
      <c r="Q594" s="134">
        <f t="shared" si="110"/>
        <v>-35.654750000000007</v>
      </c>
      <c r="R594" s="135">
        <f t="shared" si="103"/>
        <v>0.37367918280816953</v>
      </c>
      <c r="S594" s="134">
        <f t="shared" si="111"/>
        <v>4</v>
      </c>
    </row>
    <row r="595" spans="1:19">
      <c r="A595" s="153" t="s">
        <v>265</v>
      </c>
      <c r="B595" s="3" t="s">
        <v>399</v>
      </c>
      <c r="C595" s="156">
        <v>-33.628666666666668</v>
      </c>
      <c r="D595" s="186">
        <v>0.22081742081034603</v>
      </c>
      <c r="E595" s="40">
        <v>3</v>
      </c>
      <c r="G595" s="95">
        <f t="shared" si="104"/>
        <v>0.24916577737415754</v>
      </c>
      <c r="H595" s="133">
        <f t="shared" si="105"/>
        <v>1</v>
      </c>
      <c r="I595" s="133">
        <f t="shared" si="106"/>
        <v>2</v>
      </c>
      <c r="J595" s="96">
        <f t="shared" si="107"/>
        <v>0.49833155474831509</v>
      </c>
      <c r="O595" s="134" t="str">
        <f t="shared" si="108"/>
        <v>60 C</v>
      </c>
      <c r="P595" s="134" t="str">
        <f t="shared" si="109"/>
        <v>alkane iC31</v>
      </c>
      <c r="Q595" s="134">
        <f t="shared" si="110"/>
        <v>-33.628666666666668</v>
      </c>
      <c r="R595" s="135">
        <f t="shared" si="103"/>
        <v>0.37367918280816953</v>
      </c>
      <c r="S595" s="134">
        <f t="shared" si="111"/>
        <v>3</v>
      </c>
    </row>
    <row r="596" spans="1:19">
      <c r="A596" s="153" t="s">
        <v>265</v>
      </c>
      <c r="B596" s="3" t="s">
        <v>400</v>
      </c>
      <c r="C596" s="156">
        <v>-33.707333333333338</v>
      </c>
      <c r="D596" s="186">
        <v>0.70400094696906068</v>
      </c>
      <c r="E596" s="40">
        <v>3</v>
      </c>
      <c r="G596" s="95">
        <f t="shared" si="104"/>
        <v>0.79438000217540072</v>
      </c>
      <c r="H596" s="133">
        <f t="shared" si="105"/>
        <v>1</v>
      </c>
      <c r="I596" s="133">
        <f t="shared" si="106"/>
        <v>2</v>
      </c>
      <c r="J596" s="96">
        <f t="shared" si="107"/>
        <v>1.5887600043508014</v>
      </c>
      <c r="O596" s="134" t="str">
        <f t="shared" si="108"/>
        <v>60 C</v>
      </c>
      <c r="P596" s="134" t="str">
        <f t="shared" si="109"/>
        <v>alkane iC33</v>
      </c>
      <c r="Q596" s="134">
        <f t="shared" si="110"/>
        <v>-33.707333333333338</v>
      </c>
      <c r="R596" s="135">
        <f t="shared" si="103"/>
        <v>0.37367918280816953</v>
      </c>
      <c r="S596" s="134">
        <f t="shared" si="111"/>
        <v>3</v>
      </c>
    </row>
    <row r="597" spans="1:19">
      <c r="A597" s="153" t="s">
        <v>265</v>
      </c>
      <c r="B597" s="3" t="s">
        <v>215</v>
      </c>
      <c r="C597" s="156">
        <v>-34.478333333333332</v>
      </c>
      <c r="D597" s="186">
        <v>5.8620246786699935E-2</v>
      </c>
      <c r="E597" s="40">
        <v>3</v>
      </c>
      <c r="G597" s="95">
        <f t="shared" si="104"/>
        <v>6.6145865244109869E-2</v>
      </c>
      <c r="H597" s="133">
        <f t="shared" si="105"/>
        <v>1</v>
      </c>
      <c r="I597" s="133">
        <f t="shared" si="106"/>
        <v>2</v>
      </c>
      <c r="J597" s="96">
        <f t="shared" si="107"/>
        <v>0.13229173048821974</v>
      </c>
      <c r="O597" s="134" t="str">
        <f t="shared" si="108"/>
        <v>60 C</v>
      </c>
      <c r="P597" s="134" t="str">
        <f t="shared" si="109"/>
        <v>alkane nC31</v>
      </c>
      <c r="Q597" s="134">
        <f t="shared" si="110"/>
        <v>-34.478333333333332</v>
      </c>
      <c r="R597" s="135">
        <f t="shared" si="103"/>
        <v>0.37367918280816953</v>
      </c>
      <c r="S597" s="134">
        <f t="shared" si="111"/>
        <v>3</v>
      </c>
    </row>
    <row r="598" spans="1:19">
      <c r="A598" s="153" t="s">
        <v>265</v>
      </c>
      <c r="B598" s="3" t="s">
        <v>216</v>
      </c>
      <c r="C598" s="156">
        <v>-34.327666666666666</v>
      </c>
      <c r="D598" s="186">
        <v>0.17733114033731423</v>
      </c>
      <c r="E598" s="40">
        <v>3</v>
      </c>
      <c r="G598" s="95">
        <f t="shared" si="104"/>
        <v>0.20009676443391608</v>
      </c>
      <c r="H598" s="133">
        <f t="shared" si="105"/>
        <v>1</v>
      </c>
      <c r="I598" s="133">
        <f t="shared" si="106"/>
        <v>2</v>
      </c>
      <c r="J598" s="96">
        <f t="shared" si="107"/>
        <v>0.40019352886783216</v>
      </c>
      <c r="O598" s="134" t="str">
        <f t="shared" si="108"/>
        <v>60 C</v>
      </c>
      <c r="P598" s="134" t="str">
        <f t="shared" si="109"/>
        <v>alkane nC33</v>
      </c>
      <c r="Q598" s="134">
        <f t="shared" si="110"/>
        <v>-34.327666666666666</v>
      </c>
      <c r="R598" s="135">
        <f t="shared" si="103"/>
        <v>0.37367918280816953</v>
      </c>
      <c r="S598" s="134">
        <f t="shared" si="111"/>
        <v>3</v>
      </c>
    </row>
    <row r="599" spans="1:19">
      <c r="A599" s="153" t="s">
        <v>411</v>
      </c>
      <c r="B599" s="3" t="s">
        <v>399</v>
      </c>
      <c r="C599" s="156">
        <v>-33.648999999999994</v>
      </c>
      <c r="D599" s="186">
        <v>0.3408504070703145</v>
      </c>
      <c r="E599" s="40">
        <v>3</v>
      </c>
      <c r="G599" s="95">
        <f t="shared" si="104"/>
        <v>0.38460849843416789</v>
      </c>
      <c r="H599" s="133">
        <f t="shared" si="105"/>
        <v>1</v>
      </c>
      <c r="I599" s="133">
        <f t="shared" si="106"/>
        <v>2</v>
      </c>
      <c r="J599" s="96">
        <f t="shared" si="107"/>
        <v>0.76921699686833578</v>
      </c>
      <c r="O599" s="134" t="str">
        <f t="shared" si="108"/>
        <v>60 D</v>
      </c>
      <c r="P599" s="134" t="str">
        <f t="shared" si="109"/>
        <v>alkane iC31</v>
      </c>
      <c r="Q599" s="134">
        <f t="shared" si="110"/>
        <v>-33.648999999999994</v>
      </c>
      <c r="R599" s="135">
        <f t="shared" si="103"/>
        <v>0.37367918280816953</v>
      </c>
      <c r="S599" s="134">
        <f t="shared" si="111"/>
        <v>3</v>
      </c>
    </row>
    <row r="600" spans="1:19">
      <c r="A600" s="153" t="s">
        <v>411</v>
      </c>
      <c r="B600" s="3" t="s">
        <v>400</v>
      </c>
      <c r="C600" s="156">
        <v>-33.824333333333335</v>
      </c>
      <c r="D600" s="186">
        <v>0.18035058451064792</v>
      </c>
      <c r="E600" s="40">
        <v>3</v>
      </c>
      <c r="G600" s="95">
        <f t="shared" si="104"/>
        <v>0.20350384233531374</v>
      </c>
      <c r="H600" s="133">
        <f t="shared" si="105"/>
        <v>1</v>
      </c>
      <c r="I600" s="133">
        <f t="shared" si="106"/>
        <v>2</v>
      </c>
      <c r="J600" s="96">
        <f t="shared" si="107"/>
        <v>0.40700768467062748</v>
      </c>
      <c r="O600" s="134" t="str">
        <f t="shared" si="108"/>
        <v>60 D</v>
      </c>
      <c r="P600" s="134" t="str">
        <f t="shared" si="109"/>
        <v>alkane iC33</v>
      </c>
      <c r="Q600" s="134">
        <f t="shared" si="110"/>
        <v>-33.824333333333335</v>
      </c>
      <c r="R600" s="135">
        <f t="shared" si="103"/>
        <v>0.37367918280816953</v>
      </c>
      <c r="S600" s="134">
        <f t="shared" si="111"/>
        <v>3</v>
      </c>
    </row>
    <row r="601" spans="1:19">
      <c r="A601" s="153" t="s">
        <v>411</v>
      </c>
      <c r="B601" s="3" t="s">
        <v>215</v>
      </c>
      <c r="C601" s="156">
        <v>-34.900000000000006</v>
      </c>
      <c r="D601" s="186">
        <v>8.3999999999999117E-2</v>
      </c>
      <c r="E601" s="40">
        <v>3</v>
      </c>
      <c r="G601" s="95">
        <f t="shared" si="104"/>
        <v>9.4783850036022049E-2</v>
      </c>
      <c r="H601" s="133">
        <f t="shared" si="105"/>
        <v>1</v>
      </c>
      <c r="I601" s="133">
        <f t="shared" si="106"/>
        <v>2</v>
      </c>
      <c r="J601" s="96">
        <f t="shared" si="107"/>
        <v>0.1895677000720441</v>
      </c>
      <c r="O601" s="134" t="str">
        <f t="shared" si="108"/>
        <v>60 D</v>
      </c>
      <c r="P601" s="134" t="str">
        <f t="shared" si="109"/>
        <v>alkane nC31</v>
      </c>
      <c r="Q601" s="134">
        <f t="shared" si="110"/>
        <v>-34.900000000000006</v>
      </c>
      <c r="R601" s="135">
        <f t="shared" si="103"/>
        <v>0.37367918280816953</v>
      </c>
      <c r="S601" s="134">
        <f t="shared" si="111"/>
        <v>3</v>
      </c>
    </row>
    <row r="602" spans="1:19">
      <c r="A602" s="153" t="s">
        <v>411</v>
      </c>
      <c r="B602" s="3" t="s">
        <v>216</v>
      </c>
      <c r="C602" s="156">
        <v>-35.20333333333334</v>
      </c>
      <c r="D602" s="186">
        <v>6.1905842481413245E-2</v>
      </c>
      <c r="E602" s="40">
        <v>3</v>
      </c>
      <c r="G602" s="95">
        <f t="shared" si="104"/>
        <v>6.9853262977523076E-2</v>
      </c>
      <c r="H602" s="133">
        <f t="shared" si="105"/>
        <v>1</v>
      </c>
      <c r="I602" s="133">
        <f t="shared" si="106"/>
        <v>2</v>
      </c>
      <c r="J602" s="96">
        <f t="shared" si="107"/>
        <v>0.13970652595504615</v>
      </c>
      <c r="O602" s="134" t="str">
        <f t="shared" si="108"/>
        <v>60 D</v>
      </c>
      <c r="P602" s="134" t="str">
        <f t="shared" si="109"/>
        <v>alkane nC33</v>
      </c>
      <c r="Q602" s="134">
        <f t="shared" si="110"/>
        <v>-35.20333333333334</v>
      </c>
      <c r="R602" s="135">
        <f t="shared" si="103"/>
        <v>0.37367918280816953</v>
      </c>
      <c r="S602" s="134">
        <f t="shared" si="111"/>
        <v>3</v>
      </c>
    </row>
    <row r="603" spans="1:19">
      <c r="A603" s="152" t="s">
        <v>331</v>
      </c>
      <c r="B603" s="3" t="s">
        <v>399</v>
      </c>
      <c r="C603" s="156">
        <v>-35.686</v>
      </c>
      <c r="D603" s="186">
        <v>0.35543916497763889</v>
      </c>
      <c r="E603" s="40">
        <v>3</v>
      </c>
      <c r="G603" s="95">
        <f t="shared" si="104"/>
        <v>0.40107014893059262</v>
      </c>
      <c r="H603" s="133">
        <f t="shared" si="105"/>
        <v>1</v>
      </c>
      <c r="I603" s="133">
        <f t="shared" si="106"/>
        <v>2</v>
      </c>
      <c r="J603" s="96">
        <f t="shared" si="107"/>
        <v>0.80214029786118524</v>
      </c>
      <c r="O603" s="134" t="str">
        <f t="shared" si="108"/>
        <v>61 B</v>
      </c>
      <c r="P603" s="134" t="str">
        <f t="shared" si="109"/>
        <v>alkane iC31</v>
      </c>
      <c r="Q603" s="134">
        <f t="shared" si="110"/>
        <v>-35.686</v>
      </c>
      <c r="R603" s="135">
        <f t="shared" si="103"/>
        <v>0.37367918280816953</v>
      </c>
      <c r="S603" s="134">
        <f t="shared" si="111"/>
        <v>3</v>
      </c>
    </row>
    <row r="604" spans="1:19">
      <c r="A604" s="152" t="s">
        <v>331</v>
      </c>
      <c r="B604" s="3" t="s">
        <v>400</v>
      </c>
      <c r="C604" s="156">
        <v>-36.891999999999996</v>
      </c>
      <c r="D604" s="186">
        <v>0.70461549798453904</v>
      </c>
      <c r="E604" s="40">
        <v>3</v>
      </c>
      <c r="G604" s="95">
        <f t="shared" si="104"/>
        <v>0.79507344873838393</v>
      </c>
      <c r="H604" s="133">
        <f t="shared" si="105"/>
        <v>1</v>
      </c>
      <c r="I604" s="133">
        <f t="shared" si="106"/>
        <v>2</v>
      </c>
      <c r="J604" s="96">
        <f t="shared" si="107"/>
        <v>1.5901468974767679</v>
      </c>
      <c r="O604" s="134" t="str">
        <f t="shared" si="108"/>
        <v>61 B</v>
      </c>
      <c r="P604" s="134" t="str">
        <f t="shared" si="109"/>
        <v>alkane iC33</v>
      </c>
      <c r="Q604" s="134">
        <f t="shared" si="110"/>
        <v>-36.891999999999996</v>
      </c>
      <c r="R604" s="135">
        <f t="shared" si="103"/>
        <v>0.37367918280816953</v>
      </c>
      <c r="S604" s="134">
        <f t="shared" si="111"/>
        <v>3</v>
      </c>
    </row>
    <row r="605" spans="1:19">
      <c r="A605" s="153" t="s">
        <v>331</v>
      </c>
      <c r="B605" s="3" t="s">
        <v>215</v>
      </c>
      <c r="C605" s="156">
        <v>-36.947333333333333</v>
      </c>
      <c r="D605" s="186">
        <v>0.10941815815180604</v>
      </c>
      <c r="E605" s="40">
        <v>3</v>
      </c>
      <c r="G605" s="95">
        <f t="shared" si="104"/>
        <v>0.12346517016045996</v>
      </c>
      <c r="H605" s="133">
        <f t="shared" si="105"/>
        <v>1</v>
      </c>
      <c r="I605" s="133">
        <f t="shared" si="106"/>
        <v>2</v>
      </c>
      <c r="J605" s="96">
        <f t="shared" si="107"/>
        <v>0.24693034032091993</v>
      </c>
      <c r="O605" s="134" t="str">
        <f t="shared" si="108"/>
        <v>61 B</v>
      </c>
      <c r="P605" s="134" t="str">
        <f t="shared" si="109"/>
        <v>alkane nC31</v>
      </c>
      <c r="Q605" s="134">
        <f t="shared" si="110"/>
        <v>-36.947333333333333</v>
      </c>
      <c r="R605" s="135">
        <f t="shared" si="103"/>
        <v>0.37367918280816953</v>
      </c>
      <c r="S605" s="134">
        <f t="shared" si="111"/>
        <v>3</v>
      </c>
    </row>
    <row r="606" spans="1:19">
      <c r="A606" s="153" t="s">
        <v>331</v>
      </c>
      <c r="B606" s="3" t="s">
        <v>216</v>
      </c>
      <c r="C606" s="156">
        <v>-37.704333333333331</v>
      </c>
      <c r="D606" s="186">
        <v>6.6252043993628218E-2</v>
      </c>
      <c r="E606" s="40">
        <v>3</v>
      </c>
      <c r="G606" s="95">
        <f t="shared" si="104"/>
        <v>7.4757426219905457E-2</v>
      </c>
      <c r="H606" s="133">
        <f t="shared" si="105"/>
        <v>1</v>
      </c>
      <c r="I606" s="133">
        <f t="shared" si="106"/>
        <v>2</v>
      </c>
      <c r="J606" s="96">
        <f t="shared" si="107"/>
        <v>0.14951485243981091</v>
      </c>
      <c r="O606" s="134" t="str">
        <f t="shared" si="108"/>
        <v>61 B</v>
      </c>
      <c r="P606" s="134" t="str">
        <f t="shared" si="109"/>
        <v>alkane nC33</v>
      </c>
      <c r="Q606" s="134">
        <f t="shared" si="110"/>
        <v>-37.704333333333331</v>
      </c>
      <c r="R606" s="135">
        <f t="shared" si="103"/>
        <v>0.37367918280816953</v>
      </c>
      <c r="S606" s="134">
        <f t="shared" si="111"/>
        <v>3</v>
      </c>
    </row>
    <row r="607" spans="1:19">
      <c r="A607" s="153" t="s">
        <v>266</v>
      </c>
      <c r="B607" s="3" t="s">
        <v>399</v>
      </c>
      <c r="C607" s="156">
        <v>-34.06733333333333</v>
      </c>
      <c r="D607" s="186">
        <v>0.41478468309875344</v>
      </c>
      <c r="E607" s="40">
        <v>3</v>
      </c>
      <c r="G607" s="95">
        <f t="shared" si="104"/>
        <v>0.46803439523894752</v>
      </c>
      <c r="H607" s="133">
        <f t="shared" si="105"/>
        <v>1</v>
      </c>
      <c r="I607" s="133">
        <f t="shared" si="106"/>
        <v>2</v>
      </c>
      <c r="J607" s="96">
        <f t="shared" si="107"/>
        <v>0.93606879047789504</v>
      </c>
      <c r="O607" s="134" t="str">
        <f t="shared" si="108"/>
        <v>61 C</v>
      </c>
      <c r="P607" s="134" t="str">
        <f t="shared" si="109"/>
        <v>alkane iC31</v>
      </c>
      <c r="Q607" s="134">
        <f t="shared" si="110"/>
        <v>-34.06733333333333</v>
      </c>
      <c r="R607" s="135">
        <f t="shared" si="103"/>
        <v>0.37367918280816953</v>
      </c>
      <c r="S607" s="134">
        <f t="shared" si="111"/>
        <v>3</v>
      </c>
    </row>
    <row r="608" spans="1:19">
      <c r="A608" s="153" t="s">
        <v>266</v>
      </c>
      <c r="B608" s="3" t="s">
        <v>400</v>
      </c>
      <c r="C608" s="156">
        <v>-34.19233333333333</v>
      </c>
      <c r="D608" s="186">
        <v>0.30034036247786011</v>
      </c>
      <c r="E608" s="40">
        <v>3</v>
      </c>
      <c r="G608" s="95">
        <f t="shared" si="104"/>
        <v>0.33889780805793213</v>
      </c>
      <c r="H608" s="133">
        <f t="shared" si="105"/>
        <v>1</v>
      </c>
      <c r="I608" s="133">
        <f t="shared" si="106"/>
        <v>2</v>
      </c>
      <c r="J608" s="96">
        <f t="shared" si="107"/>
        <v>0.67779561611586425</v>
      </c>
      <c r="O608" s="134" t="str">
        <f t="shared" si="108"/>
        <v>61 C</v>
      </c>
      <c r="P608" s="134" t="str">
        <f t="shared" si="109"/>
        <v>alkane iC33</v>
      </c>
      <c r="Q608" s="134">
        <f t="shared" si="110"/>
        <v>-34.19233333333333</v>
      </c>
      <c r="R608" s="135">
        <f t="shared" si="103"/>
        <v>0.37367918280816953</v>
      </c>
      <c r="S608" s="134">
        <f t="shared" si="111"/>
        <v>3</v>
      </c>
    </row>
    <row r="609" spans="1:19">
      <c r="A609" s="153" t="s">
        <v>266</v>
      </c>
      <c r="B609" s="3" t="s">
        <v>215</v>
      </c>
      <c r="C609" s="156">
        <v>-34.533999999999999</v>
      </c>
      <c r="D609" s="186">
        <v>0.2121768130592992</v>
      </c>
      <c r="E609" s="40">
        <v>3</v>
      </c>
      <c r="G609" s="95">
        <f t="shared" si="104"/>
        <v>0.2394158955968323</v>
      </c>
      <c r="H609" s="133">
        <f t="shared" si="105"/>
        <v>1</v>
      </c>
      <c r="I609" s="133">
        <f t="shared" si="106"/>
        <v>2</v>
      </c>
      <c r="J609" s="96">
        <f t="shared" si="107"/>
        <v>0.47883179119366459</v>
      </c>
      <c r="O609" s="134" t="str">
        <f t="shared" si="108"/>
        <v>61 C</v>
      </c>
      <c r="P609" s="134" t="str">
        <f t="shared" si="109"/>
        <v>alkane nC31</v>
      </c>
      <c r="Q609" s="134">
        <f t="shared" si="110"/>
        <v>-34.533999999999999</v>
      </c>
      <c r="R609" s="135">
        <f t="shared" si="103"/>
        <v>0.37367918280816953</v>
      </c>
      <c r="S609" s="134">
        <f t="shared" si="111"/>
        <v>3</v>
      </c>
    </row>
    <row r="610" spans="1:19">
      <c r="A610" s="153" t="s">
        <v>266</v>
      </c>
      <c r="B610" s="3" t="s">
        <v>216</v>
      </c>
      <c r="C610" s="156">
        <v>-34.459333333333333</v>
      </c>
      <c r="D610" s="186">
        <v>0.1251652241372711</v>
      </c>
      <c r="E610" s="40">
        <v>3</v>
      </c>
      <c r="G610" s="95">
        <f t="shared" si="104"/>
        <v>0.1412338313613371</v>
      </c>
      <c r="H610" s="133">
        <f t="shared" si="105"/>
        <v>1</v>
      </c>
      <c r="I610" s="133">
        <f t="shared" si="106"/>
        <v>2</v>
      </c>
      <c r="J610" s="96">
        <f t="shared" si="107"/>
        <v>0.28246766272267421</v>
      </c>
      <c r="O610" s="134" t="str">
        <f t="shared" si="108"/>
        <v>61 C</v>
      </c>
      <c r="P610" s="134" t="str">
        <f t="shared" si="109"/>
        <v>alkane nC33</v>
      </c>
      <c r="Q610" s="134">
        <f t="shared" si="110"/>
        <v>-34.459333333333333</v>
      </c>
      <c r="R610" s="135">
        <f t="shared" si="103"/>
        <v>0.37367918280816953</v>
      </c>
      <c r="S610" s="134">
        <f t="shared" si="111"/>
        <v>3</v>
      </c>
    </row>
    <row r="611" spans="1:19">
      <c r="A611" s="153" t="s">
        <v>385</v>
      </c>
      <c r="B611" s="3" t="s">
        <v>399</v>
      </c>
      <c r="C611" s="156">
        <v>-35.298999999999999</v>
      </c>
      <c r="D611" s="186">
        <v>0.25330021713373768</v>
      </c>
      <c r="E611" s="40">
        <v>3</v>
      </c>
      <c r="G611" s="95">
        <f t="shared" si="104"/>
        <v>0.28581868803447941</v>
      </c>
      <c r="H611" s="133">
        <f t="shared" si="105"/>
        <v>1</v>
      </c>
      <c r="I611" s="133">
        <f t="shared" si="106"/>
        <v>2</v>
      </c>
      <c r="J611" s="96">
        <f t="shared" si="107"/>
        <v>0.57163737606895881</v>
      </c>
      <c r="O611" s="134" t="str">
        <f t="shared" si="108"/>
        <v>61D</v>
      </c>
      <c r="P611" s="134" t="str">
        <f t="shared" si="109"/>
        <v>alkane iC31</v>
      </c>
      <c r="Q611" s="134">
        <f t="shared" si="110"/>
        <v>-35.298999999999999</v>
      </c>
      <c r="R611" s="135">
        <f t="shared" si="103"/>
        <v>0.37367918280816953</v>
      </c>
      <c r="S611" s="134">
        <f t="shared" si="111"/>
        <v>3</v>
      </c>
    </row>
    <row r="612" spans="1:19">
      <c r="A612" s="153" t="s">
        <v>385</v>
      </c>
      <c r="B612" s="3" t="s">
        <v>400</v>
      </c>
      <c r="C612" s="156">
        <v>-34.603000000000002</v>
      </c>
      <c r="D612" s="186">
        <v>0.61708265248668281</v>
      </c>
      <c r="E612" s="40">
        <v>3</v>
      </c>
      <c r="G612" s="95">
        <f t="shared" si="104"/>
        <v>0.69630320944201274</v>
      </c>
      <c r="H612" s="133">
        <f t="shared" si="105"/>
        <v>1</v>
      </c>
      <c r="I612" s="133">
        <f t="shared" si="106"/>
        <v>2</v>
      </c>
      <c r="J612" s="96">
        <f t="shared" si="107"/>
        <v>1.3926064188840255</v>
      </c>
      <c r="O612" s="134" t="str">
        <f t="shared" si="108"/>
        <v>61D</v>
      </c>
      <c r="P612" s="134" t="str">
        <f t="shared" si="109"/>
        <v>alkane iC33</v>
      </c>
      <c r="Q612" s="134">
        <f t="shared" si="110"/>
        <v>-34.603000000000002</v>
      </c>
      <c r="R612" s="135">
        <f t="shared" si="103"/>
        <v>0.37367918280816953</v>
      </c>
      <c r="S612" s="134">
        <f t="shared" si="111"/>
        <v>3</v>
      </c>
    </row>
    <row r="613" spans="1:19">
      <c r="A613" s="153" t="s">
        <v>385</v>
      </c>
      <c r="B613" s="3" t="s">
        <v>215</v>
      </c>
      <c r="C613" s="156">
        <v>-37.056333333333335</v>
      </c>
      <c r="D613" s="186">
        <v>7.736493607140793E-2</v>
      </c>
      <c r="E613" s="40">
        <v>3</v>
      </c>
      <c r="G613" s="95">
        <f t="shared" si="104"/>
        <v>8.729698212665285E-2</v>
      </c>
      <c r="H613" s="133">
        <f t="shared" si="105"/>
        <v>1</v>
      </c>
      <c r="I613" s="133">
        <f t="shared" si="106"/>
        <v>2</v>
      </c>
      <c r="J613" s="96">
        <f t="shared" si="107"/>
        <v>0.1745939642533057</v>
      </c>
      <c r="O613" s="134" t="str">
        <f t="shared" si="108"/>
        <v>61D</v>
      </c>
      <c r="P613" s="134" t="str">
        <f t="shared" si="109"/>
        <v>alkane nC31</v>
      </c>
      <c r="Q613" s="134">
        <f t="shared" si="110"/>
        <v>-37.056333333333335</v>
      </c>
      <c r="R613" s="135">
        <f t="shared" si="103"/>
        <v>0.37367918280816953</v>
      </c>
      <c r="S613" s="134">
        <f t="shared" si="111"/>
        <v>3</v>
      </c>
    </row>
    <row r="614" spans="1:19">
      <c r="A614" s="153" t="s">
        <v>385</v>
      </c>
      <c r="B614" s="3" t="s">
        <v>216</v>
      </c>
      <c r="C614" s="156">
        <v>-36.003999999999998</v>
      </c>
      <c r="D614" s="186">
        <v>0.22100452484055369</v>
      </c>
      <c r="E614" s="40">
        <v>3</v>
      </c>
      <c r="G614" s="95">
        <f t="shared" si="104"/>
        <v>0.24937690166392348</v>
      </c>
      <c r="H614" s="133">
        <f t="shared" si="105"/>
        <v>1</v>
      </c>
      <c r="I614" s="133">
        <f t="shared" si="106"/>
        <v>2</v>
      </c>
      <c r="J614" s="96">
        <f t="shared" si="107"/>
        <v>0.49875380332784697</v>
      </c>
      <c r="O614" s="134" t="str">
        <f t="shared" si="108"/>
        <v>61D</v>
      </c>
      <c r="P614" s="134" t="str">
        <f t="shared" si="109"/>
        <v>alkane nC33</v>
      </c>
      <c r="Q614" s="134">
        <f t="shared" si="110"/>
        <v>-36.003999999999998</v>
      </c>
      <c r="R614" s="135">
        <f t="shared" si="103"/>
        <v>0.37367918280816953</v>
      </c>
      <c r="S614" s="134">
        <f t="shared" si="111"/>
        <v>3</v>
      </c>
    </row>
    <row r="615" spans="1:19">
      <c r="A615" s="153" t="s">
        <v>332</v>
      </c>
      <c r="B615" s="3" t="s">
        <v>399</v>
      </c>
      <c r="C615" s="156">
        <v>-32.140666666666668</v>
      </c>
      <c r="D615" s="186">
        <v>0.63302158994250202</v>
      </c>
      <c r="E615" s="40">
        <v>3</v>
      </c>
      <c r="G615" s="95">
        <f t="shared" si="104"/>
        <v>0.71428837441279747</v>
      </c>
      <c r="H615" s="133">
        <f t="shared" si="105"/>
        <v>1</v>
      </c>
      <c r="I615" s="133">
        <f t="shared" si="106"/>
        <v>2</v>
      </c>
      <c r="J615" s="96">
        <f t="shared" si="107"/>
        <v>1.4285767488255949</v>
      </c>
      <c r="O615" s="134" t="str">
        <f t="shared" si="108"/>
        <v>62 B</v>
      </c>
      <c r="P615" s="134" t="str">
        <f t="shared" si="109"/>
        <v>alkane iC31</v>
      </c>
      <c r="Q615" s="134">
        <f t="shared" si="110"/>
        <v>-32.140666666666668</v>
      </c>
      <c r="R615" s="135">
        <f t="shared" si="103"/>
        <v>0.37367918280816953</v>
      </c>
      <c r="S615" s="134">
        <f t="shared" si="111"/>
        <v>3</v>
      </c>
    </row>
    <row r="616" spans="1:19">
      <c r="A616" s="153" t="s">
        <v>332</v>
      </c>
      <c r="B616" s="3" t="s">
        <v>400</v>
      </c>
      <c r="C616" s="156">
        <v>-32.277333333333338</v>
      </c>
      <c r="D616" s="186">
        <v>0.88038703610022295</v>
      </c>
      <c r="E616" s="40">
        <v>3</v>
      </c>
      <c r="G616" s="95">
        <f t="shared" si="104"/>
        <v>0.99341039051645652</v>
      </c>
      <c r="H616" s="133">
        <f t="shared" si="105"/>
        <v>1</v>
      </c>
      <c r="I616" s="133">
        <f t="shared" si="106"/>
        <v>2</v>
      </c>
      <c r="J616" s="96">
        <f t="shared" si="107"/>
        <v>1.986820781032913</v>
      </c>
      <c r="O616" s="134" t="str">
        <f t="shared" si="108"/>
        <v>62 B</v>
      </c>
      <c r="P616" s="134" t="str">
        <f t="shared" si="109"/>
        <v>alkane iC33</v>
      </c>
      <c r="Q616" s="134">
        <f t="shared" si="110"/>
        <v>-32.277333333333338</v>
      </c>
      <c r="R616" s="135">
        <f t="shared" si="103"/>
        <v>0.37367918280816953</v>
      </c>
      <c r="S616" s="134">
        <f t="shared" si="111"/>
        <v>3</v>
      </c>
    </row>
    <row r="617" spans="1:19">
      <c r="A617" s="153" t="s">
        <v>332</v>
      </c>
      <c r="B617" s="3" t="s">
        <v>215</v>
      </c>
      <c r="C617" s="156">
        <v>-33.094000000000001</v>
      </c>
      <c r="D617" s="186">
        <v>0.58378420670655495</v>
      </c>
      <c r="E617" s="40">
        <v>3</v>
      </c>
      <c r="G617" s="95">
        <f t="shared" si="104"/>
        <v>0.65872993692705695</v>
      </c>
      <c r="H617" s="133">
        <f t="shared" si="105"/>
        <v>1</v>
      </c>
      <c r="I617" s="133">
        <f t="shared" si="106"/>
        <v>2</v>
      </c>
      <c r="J617" s="96">
        <f t="shared" si="107"/>
        <v>1.3174598738541139</v>
      </c>
      <c r="O617" s="134" t="str">
        <f t="shared" si="108"/>
        <v>62 B</v>
      </c>
      <c r="P617" s="134" t="str">
        <f t="shared" si="109"/>
        <v>alkane nC31</v>
      </c>
      <c r="Q617" s="134">
        <f t="shared" si="110"/>
        <v>-33.094000000000001</v>
      </c>
      <c r="R617" s="135">
        <f t="shared" si="103"/>
        <v>0.37367918280816953</v>
      </c>
      <c r="S617" s="134">
        <f t="shared" si="111"/>
        <v>3</v>
      </c>
    </row>
    <row r="618" spans="1:19">
      <c r="A618" s="153" t="s">
        <v>332</v>
      </c>
      <c r="B618" s="3" t="s">
        <v>216</v>
      </c>
      <c r="C618" s="156">
        <v>-32.796666666666674</v>
      </c>
      <c r="D618" s="186">
        <v>0.63426676827131345</v>
      </c>
      <c r="E618" s="40">
        <v>3</v>
      </c>
      <c r="G618" s="95">
        <f t="shared" si="104"/>
        <v>0.71569340769834711</v>
      </c>
      <c r="H618" s="133">
        <f t="shared" si="105"/>
        <v>1</v>
      </c>
      <c r="I618" s="133">
        <f t="shared" si="106"/>
        <v>2</v>
      </c>
      <c r="J618" s="96">
        <f t="shared" si="107"/>
        <v>1.4313868153966942</v>
      </c>
      <c r="O618" s="134" t="str">
        <f t="shared" si="108"/>
        <v>62 B</v>
      </c>
      <c r="P618" s="134" t="str">
        <f t="shared" si="109"/>
        <v>alkane nC33</v>
      </c>
      <c r="Q618" s="134">
        <f t="shared" si="110"/>
        <v>-32.796666666666674</v>
      </c>
      <c r="R618" s="135">
        <f t="shared" si="103"/>
        <v>0.37367918280816953</v>
      </c>
      <c r="S618" s="134">
        <f t="shared" si="111"/>
        <v>3</v>
      </c>
    </row>
    <row r="619" spans="1:19">
      <c r="A619" s="153" t="s">
        <v>267</v>
      </c>
      <c r="B619" s="3" t="s">
        <v>399</v>
      </c>
      <c r="C619" s="156">
        <v>-33.261600000000001</v>
      </c>
      <c r="D619" s="186">
        <v>0.28904203846499638</v>
      </c>
      <c r="E619" s="40">
        <v>5</v>
      </c>
      <c r="G619" s="95">
        <f t="shared" si="104"/>
        <v>0.30749623988561137</v>
      </c>
      <c r="H619" s="133">
        <f t="shared" si="105"/>
        <v>1</v>
      </c>
      <c r="I619" s="133">
        <f t="shared" si="106"/>
        <v>4</v>
      </c>
      <c r="J619" s="96">
        <f t="shared" si="107"/>
        <v>1.2299849595424455</v>
      </c>
      <c r="O619" s="134" t="str">
        <f t="shared" si="108"/>
        <v>62 C</v>
      </c>
      <c r="P619" s="134" t="str">
        <f t="shared" si="109"/>
        <v>alkane iC31</v>
      </c>
      <c r="Q619" s="134">
        <f t="shared" si="110"/>
        <v>-33.261600000000001</v>
      </c>
      <c r="R619" s="135">
        <f t="shared" si="103"/>
        <v>0.37367918280816953</v>
      </c>
      <c r="S619" s="134">
        <f t="shared" si="111"/>
        <v>5</v>
      </c>
    </row>
    <row r="620" spans="1:19">
      <c r="A620" s="153" t="s">
        <v>267</v>
      </c>
      <c r="B620" s="3" t="s">
        <v>400</v>
      </c>
      <c r="C620" s="156">
        <v>-33.477199999999996</v>
      </c>
      <c r="D620" s="186">
        <v>0.41792188265272739</v>
      </c>
      <c r="E620" s="40">
        <v>5</v>
      </c>
      <c r="G620" s="95">
        <f t="shared" si="104"/>
        <v>0.444604557053704</v>
      </c>
      <c r="H620" s="133">
        <f t="shared" si="105"/>
        <v>1</v>
      </c>
      <c r="I620" s="133">
        <f t="shared" si="106"/>
        <v>4</v>
      </c>
      <c r="J620" s="96">
        <f t="shared" si="107"/>
        <v>1.778418228214816</v>
      </c>
      <c r="O620" s="134" t="str">
        <f t="shared" si="108"/>
        <v>62 C</v>
      </c>
      <c r="P620" s="134" t="str">
        <f t="shared" si="109"/>
        <v>alkane iC33</v>
      </c>
      <c r="Q620" s="134">
        <f t="shared" si="110"/>
        <v>-33.477199999999996</v>
      </c>
      <c r="R620" s="135">
        <f t="shared" si="103"/>
        <v>0.37367918280816953</v>
      </c>
      <c r="S620" s="134">
        <f t="shared" si="111"/>
        <v>5</v>
      </c>
    </row>
    <row r="621" spans="1:19">
      <c r="A621" s="153" t="s">
        <v>267</v>
      </c>
      <c r="B621" s="3" t="s">
        <v>215</v>
      </c>
      <c r="C621" s="156">
        <v>-34.365199999999994</v>
      </c>
      <c r="D621" s="186">
        <v>7.770585563520846E-2</v>
      </c>
      <c r="E621" s="40">
        <v>5</v>
      </c>
      <c r="G621" s="95">
        <f t="shared" si="104"/>
        <v>8.266706999374554E-2</v>
      </c>
      <c r="H621" s="133">
        <f t="shared" si="105"/>
        <v>1</v>
      </c>
      <c r="I621" s="133">
        <f t="shared" si="106"/>
        <v>4</v>
      </c>
      <c r="J621" s="96">
        <f t="shared" si="107"/>
        <v>0.33066827997498216</v>
      </c>
      <c r="O621" s="134" t="str">
        <f t="shared" si="108"/>
        <v>62 C</v>
      </c>
      <c r="P621" s="134" t="str">
        <f t="shared" si="109"/>
        <v>alkane nC31</v>
      </c>
      <c r="Q621" s="134">
        <f t="shared" si="110"/>
        <v>-34.365199999999994</v>
      </c>
      <c r="R621" s="135">
        <f t="shared" si="103"/>
        <v>0.37367918280816953</v>
      </c>
      <c r="S621" s="134">
        <f t="shared" si="111"/>
        <v>5</v>
      </c>
    </row>
    <row r="622" spans="1:19">
      <c r="A622" s="153" t="s">
        <v>267</v>
      </c>
      <c r="B622" s="3" t="s">
        <v>216</v>
      </c>
      <c r="C622" s="156">
        <v>-34.095600000000005</v>
      </c>
      <c r="D622" s="186">
        <v>0.11499260845810937</v>
      </c>
      <c r="E622" s="40">
        <v>5</v>
      </c>
      <c r="G622" s="95">
        <f t="shared" si="104"/>
        <v>0.1223344358602326</v>
      </c>
      <c r="H622" s="133">
        <f t="shared" si="105"/>
        <v>1</v>
      </c>
      <c r="I622" s="133">
        <f t="shared" si="106"/>
        <v>4</v>
      </c>
      <c r="J622" s="96">
        <f t="shared" si="107"/>
        <v>0.48933774344093039</v>
      </c>
      <c r="O622" s="134" t="str">
        <f t="shared" si="108"/>
        <v>62 C</v>
      </c>
      <c r="P622" s="134" t="str">
        <f t="shared" si="109"/>
        <v>alkane nC33</v>
      </c>
      <c r="Q622" s="134">
        <f t="shared" si="110"/>
        <v>-34.095600000000005</v>
      </c>
      <c r="R622" s="135">
        <f t="shared" si="103"/>
        <v>0.37367918280816953</v>
      </c>
      <c r="S622" s="134">
        <f t="shared" si="111"/>
        <v>5</v>
      </c>
    </row>
    <row r="623" spans="1:19">
      <c r="A623" s="153" t="s">
        <v>386</v>
      </c>
      <c r="B623" s="3" t="s">
        <v>399</v>
      </c>
      <c r="C623" s="156">
        <v>-34.963333333333331</v>
      </c>
      <c r="D623" s="186">
        <v>1.120016666542661</v>
      </c>
      <c r="E623" s="40">
        <v>3</v>
      </c>
      <c r="G623" s="95">
        <f t="shared" si="104"/>
        <v>1.2638034733265002</v>
      </c>
      <c r="H623" s="133">
        <f t="shared" si="105"/>
        <v>1</v>
      </c>
      <c r="I623" s="133">
        <f t="shared" si="106"/>
        <v>2</v>
      </c>
      <c r="J623" s="96">
        <f t="shared" si="107"/>
        <v>2.5276069466530005</v>
      </c>
      <c r="O623" s="134" t="str">
        <f t="shared" si="108"/>
        <v>62D</v>
      </c>
      <c r="P623" s="134" t="str">
        <f t="shared" si="109"/>
        <v>alkane iC31</v>
      </c>
      <c r="Q623" s="134">
        <f t="shared" si="110"/>
        <v>-34.963333333333331</v>
      </c>
      <c r="R623" s="135">
        <f t="shared" si="103"/>
        <v>0.37367918280816953</v>
      </c>
      <c r="S623" s="134">
        <f t="shared" si="111"/>
        <v>3</v>
      </c>
    </row>
    <row r="624" spans="1:19">
      <c r="A624" s="153" t="s">
        <v>386</v>
      </c>
      <c r="B624" s="3" t="s">
        <v>400</v>
      </c>
      <c r="C624" s="156">
        <v>-35.141999999999996</v>
      </c>
      <c r="D624" s="186">
        <v>3.9949968710877873E-2</v>
      </c>
      <c r="E624" s="40">
        <v>3</v>
      </c>
      <c r="G624" s="95">
        <f t="shared" si="104"/>
        <v>4.5078712419472158E-2</v>
      </c>
      <c r="H624" s="133">
        <f t="shared" si="105"/>
        <v>1</v>
      </c>
      <c r="I624" s="133">
        <f t="shared" si="106"/>
        <v>2</v>
      </c>
      <c r="J624" s="96">
        <f t="shared" si="107"/>
        <v>9.0157424838944317E-2</v>
      </c>
      <c r="O624" s="134" t="str">
        <f t="shared" si="108"/>
        <v>62D</v>
      </c>
      <c r="P624" s="134" t="str">
        <f t="shared" si="109"/>
        <v>alkane iC33</v>
      </c>
      <c r="Q624" s="134">
        <f t="shared" si="110"/>
        <v>-35.141999999999996</v>
      </c>
      <c r="R624" s="135">
        <f t="shared" si="103"/>
        <v>0.37367918280816953</v>
      </c>
      <c r="S624" s="134">
        <f t="shared" si="111"/>
        <v>3</v>
      </c>
    </row>
    <row r="625" spans="1:19">
      <c r="A625" s="153" t="s">
        <v>386</v>
      </c>
      <c r="B625" s="3" t="s">
        <v>215</v>
      </c>
      <c r="C625" s="156">
        <v>-37.242333333333335</v>
      </c>
      <c r="D625" s="186">
        <v>0.32637452923494648</v>
      </c>
      <c r="E625" s="40">
        <v>3</v>
      </c>
      <c r="G625" s="95">
        <f t="shared" si="104"/>
        <v>0.36827421945931893</v>
      </c>
      <c r="H625" s="133">
        <f t="shared" si="105"/>
        <v>1</v>
      </c>
      <c r="I625" s="133">
        <f t="shared" si="106"/>
        <v>2</v>
      </c>
      <c r="J625" s="96">
        <f t="shared" si="107"/>
        <v>0.73654843891863786</v>
      </c>
      <c r="O625" s="134" t="str">
        <f t="shared" si="108"/>
        <v>62D</v>
      </c>
      <c r="P625" s="134" t="str">
        <f t="shared" si="109"/>
        <v>alkane nC31</v>
      </c>
      <c r="Q625" s="134">
        <f t="shared" si="110"/>
        <v>-37.242333333333335</v>
      </c>
      <c r="R625" s="135">
        <f t="shared" si="103"/>
        <v>0.37367918280816953</v>
      </c>
      <c r="S625" s="134">
        <f t="shared" si="111"/>
        <v>3</v>
      </c>
    </row>
    <row r="626" spans="1:19">
      <c r="A626" s="153" t="s">
        <v>386</v>
      </c>
      <c r="B626" s="3" t="s">
        <v>216</v>
      </c>
      <c r="C626" s="156">
        <v>-36.241666666666667</v>
      </c>
      <c r="D626" s="186">
        <v>0.12967780586258132</v>
      </c>
      <c r="E626" s="40">
        <v>3</v>
      </c>
      <c r="G626" s="95">
        <f t="shared" si="104"/>
        <v>0.14632573456999309</v>
      </c>
      <c r="H626" s="133">
        <f t="shared" si="105"/>
        <v>1</v>
      </c>
      <c r="I626" s="133">
        <f t="shared" si="106"/>
        <v>2</v>
      </c>
      <c r="J626" s="96">
        <f t="shared" si="107"/>
        <v>0.29265146913998619</v>
      </c>
      <c r="O626" s="134" t="str">
        <f t="shared" si="108"/>
        <v>62D</v>
      </c>
      <c r="P626" s="134" t="str">
        <f t="shared" si="109"/>
        <v>alkane nC33</v>
      </c>
      <c r="Q626" s="134">
        <f t="shared" si="110"/>
        <v>-36.241666666666667</v>
      </c>
      <c r="R626" s="135">
        <f t="shared" si="103"/>
        <v>0.37367918280816953</v>
      </c>
      <c r="S626" s="134">
        <f t="shared" si="111"/>
        <v>3</v>
      </c>
    </row>
    <row r="627" spans="1:19">
      <c r="A627" s="153" t="s">
        <v>333</v>
      </c>
      <c r="B627" s="3" t="s">
        <v>399</v>
      </c>
      <c r="C627" s="156">
        <v>-35.026666666666671</v>
      </c>
      <c r="D627" s="186">
        <v>0.3136117557320412</v>
      </c>
      <c r="E627" s="40">
        <v>3</v>
      </c>
      <c r="G627" s="95">
        <f t="shared" si="104"/>
        <v>0.35387297172428195</v>
      </c>
      <c r="H627" s="133">
        <f t="shared" si="105"/>
        <v>1</v>
      </c>
      <c r="I627" s="133">
        <f t="shared" si="106"/>
        <v>2</v>
      </c>
      <c r="J627" s="96">
        <f t="shared" si="107"/>
        <v>0.7077459434485639</v>
      </c>
      <c r="O627" s="134" t="str">
        <f t="shared" si="108"/>
        <v>63 B</v>
      </c>
      <c r="P627" s="134" t="str">
        <f t="shared" si="109"/>
        <v>alkane iC31</v>
      </c>
      <c r="Q627" s="134">
        <f t="shared" si="110"/>
        <v>-35.026666666666671</v>
      </c>
      <c r="R627" s="135">
        <f t="shared" si="103"/>
        <v>0.37367918280816953</v>
      </c>
      <c r="S627" s="134">
        <f t="shared" si="111"/>
        <v>3</v>
      </c>
    </row>
    <row r="628" spans="1:19">
      <c r="A628" s="20" t="s">
        <v>333</v>
      </c>
      <c r="B628" s="3" t="s">
        <v>400</v>
      </c>
      <c r="C628" s="156">
        <v>-35.228666666666669</v>
      </c>
      <c r="D628" s="186">
        <v>0.51309388354698937</v>
      </c>
      <c r="E628" s="40">
        <v>3</v>
      </c>
      <c r="G628" s="95">
        <f t="shared" si="104"/>
        <v>0.57896444895855381</v>
      </c>
      <c r="H628" s="133">
        <f t="shared" si="105"/>
        <v>1</v>
      </c>
      <c r="I628" s="133">
        <f t="shared" si="106"/>
        <v>2</v>
      </c>
      <c r="J628" s="96">
        <f t="shared" si="107"/>
        <v>1.1579288979171076</v>
      </c>
      <c r="O628" s="134" t="str">
        <f t="shared" si="108"/>
        <v>63 B</v>
      </c>
      <c r="P628" s="134" t="str">
        <f t="shared" si="109"/>
        <v>alkane iC33</v>
      </c>
      <c r="Q628" s="134">
        <f t="shared" si="110"/>
        <v>-35.228666666666669</v>
      </c>
      <c r="R628" s="135">
        <f t="shared" si="103"/>
        <v>0.37367918280816953</v>
      </c>
      <c r="S628" s="134">
        <f t="shared" si="111"/>
        <v>3</v>
      </c>
    </row>
    <row r="629" spans="1:19">
      <c r="A629" s="153" t="s">
        <v>333</v>
      </c>
      <c r="B629" s="3" t="s">
        <v>215</v>
      </c>
      <c r="C629" s="156">
        <v>-36.373999999999995</v>
      </c>
      <c r="D629" s="186">
        <v>1.682260384126312E-2</v>
      </c>
      <c r="E629" s="40">
        <v>3</v>
      </c>
      <c r="G629" s="95">
        <f t="shared" si="104"/>
        <v>1.8982275710782249E-2</v>
      </c>
      <c r="H629" s="133">
        <f t="shared" si="105"/>
        <v>1</v>
      </c>
      <c r="I629" s="133">
        <f t="shared" si="106"/>
        <v>2</v>
      </c>
      <c r="J629" s="96">
        <f t="shared" si="107"/>
        <v>3.7964551421564498E-2</v>
      </c>
      <c r="O629" s="134" t="str">
        <f t="shared" si="108"/>
        <v>63 B</v>
      </c>
      <c r="P629" s="134" t="str">
        <f t="shared" si="109"/>
        <v>alkane nC31</v>
      </c>
      <c r="Q629" s="134">
        <f t="shared" si="110"/>
        <v>-36.373999999999995</v>
      </c>
      <c r="R629" s="135">
        <f t="shared" si="103"/>
        <v>0.37367918280816953</v>
      </c>
      <c r="S629" s="134">
        <f t="shared" si="111"/>
        <v>3</v>
      </c>
    </row>
    <row r="630" spans="1:19">
      <c r="A630" s="20" t="s">
        <v>333</v>
      </c>
      <c r="B630" s="3" t="s">
        <v>216</v>
      </c>
      <c r="C630" s="156">
        <v>-35.735333333333337</v>
      </c>
      <c r="D630" s="186">
        <v>0.13150031685639907</v>
      </c>
      <c r="E630" s="40">
        <v>3</v>
      </c>
      <c r="G630" s="95">
        <f t="shared" si="104"/>
        <v>0.14838221800721957</v>
      </c>
      <c r="H630" s="133">
        <f t="shared" si="105"/>
        <v>1</v>
      </c>
      <c r="I630" s="133">
        <f t="shared" si="106"/>
        <v>2</v>
      </c>
      <c r="J630" s="96">
        <f t="shared" si="107"/>
        <v>0.29676443601443914</v>
      </c>
      <c r="O630" s="134" t="str">
        <f t="shared" si="108"/>
        <v>63 B</v>
      </c>
      <c r="P630" s="134" t="str">
        <f t="shared" si="109"/>
        <v>alkane nC33</v>
      </c>
      <c r="Q630" s="134">
        <f t="shared" si="110"/>
        <v>-35.735333333333337</v>
      </c>
      <c r="R630" s="135">
        <f t="shared" si="103"/>
        <v>0.37367918280816953</v>
      </c>
      <c r="S630" s="134">
        <f t="shared" si="111"/>
        <v>3</v>
      </c>
    </row>
    <row r="631" spans="1:19">
      <c r="A631" s="153" t="s">
        <v>268</v>
      </c>
      <c r="B631" s="3" t="s">
        <v>399</v>
      </c>
      <c r="C631" s="156">
        <v>-33.696750000000002</v>
      </c>
      <c r="D631" s="186">
        <v>0.61790526512295241</v>
      </c>
      <c r="E631" s="40">
        <v>4</v>
      </c>
      <c r="G631" s="95">
        <f t="shared" si="104"/>
        <v>0.67067553756169107</v>
      </c>
      <c r="H631" s="133">
        <f t="shared" si="105"/>
        <v>1</v>
      </c>
      <c r="I631" s="133">
        <f t="shared" si="106"/>
        <v>3</v>
      </c>
      <c r="J631" s="96">
        <f t="shared" si="107"/>
        <v>2.012026612685073</v>
      </c>
      <c r="O631" s="134" t="str">
        <f t="shared" si="108"/>
        <v>63 C</v>
      </c>
      <c r="P631" s="134" t="str">
        <f t="shared" si="109"/>
        <v>alkane iC31</v>
      </c>
      <c r="Q631" s="134">
        <f t="shared" si="110"/>
        <v>-33.696750000000002</v>
      </c>
      <c r="R631" s="135">
        <f t="shared" si="103"/>
        <v>0.37367918280816953</v>
      </c>
      <c r="S631" s="134">
        <f t="shared" si="111"/>
        <v>4</v>
      </c>
    </row>
    <row r="632" spans="1:19">
      <c r="A632" s="153" t="s">
        <v>268</v>
      </c>
      <c r="B632" s="3" t="s">
        <v>400</v>
      </c>
      <c r="C632" s="156">
        <v>-33.454000000000001</v>
      </c>
      <c r="D632" s="186">
        <v>0.58820517962130625</v>
      </c>
      <c r="E632" s="40">
        <v>4</v>
      </c>
      <c r="G632" s="95">
        <f t="shared" si="104"/>
        <v>0.63843900886747262</v>
      </c>
      <c r="H632" s="133">
        <f t="shared" si="105"/>
        <v>1</v>
      </c>
      <c r="I632" s="133">
        <f t="shared" si="106"/>
        <v>3</v>
      </c>
      <c r="J632" s="96">
        <f t="shared" si="107"/>
        <v>1.915317026602418</v>
      </c>
      <c r="O632" s="134" t="str">
        <f t="shared" si="108"/>
        <v>63 C</v>
      </c>
      <c r="P632" s="134" t="str">
        <f t="shared" si="109"/>
        <v>alkane iC33</v>
      </c>
      <c r="Q632" s="134">
        <f t="shared" si="110"/>
        <v>-33.454000000000001</v>
      </c>
      <c r="R632" s="135">
        <f t="shared" si="103"/>
        <v>0.37367918280816953</v>
      </c>
      <c r="S632" s="134">
        <f t="shared" si="111"/>
        <v>4</v>
      </c>
    </row>
    <row r="633" spans="1:19">
      <c r="A633" s="153" t="s">
        <v>268</v>
      </c>
      <c r="B633" s="3" t="s">
        <v>215</v>
      </c>
      <c r="C633" s="156">
        <v>-35.311750000000004</v>
      </c>
      <c r="D633" s="186">
        <v>0.20028542133665236</v>
      </c>
      <c r="E633" s="40">
        <v>4</v>
      </c>
      <c r="G633" s="95">
        <f t="shared" si="104"/>
        <v>0.21739017322339932</v>
      </c>
      <c r="H633" s="133">
        <f t="shared" si="105"/>
        <v>1</v>
      </c>
      <c r="I633" s="133">
        <f t="shared" si="106"/>
        <v>3</v>
      </c>
      <c r="J633" s="96">
        <f t="shared" si="107"/>
        <v>0.6521705196701979</v>
      </c>
      <c r="O633" s="134" t="str">
        <f t="shared" si="108"/>
        <v>63 C</v>
      </c>
      <c r="P633" s="134" t="str">
        <f t="shared" si="109"/>
        <v>alkane nC31</v>
      </c>
      <c r="Q633" s="134">
        <f t="shared" si="110"/>
        <v>-35.311750000000004</v>
      </c>
      <c r="R633" s="135">
        <f t="shared" si="103"/>
        <v>0.37367918280816953</v>
      </c>
      <c r="S633" s="134">
        <f t="shared" si="111"/>
        <v>4</v>
      </c>
    </row>
    <row r="634" spans="1:19">
      <c r="A634" s="153" t="s">
        <v>268</v>
      </c>
      <c r="B634" s="3" t="s">
        <v>216</v>
      </c>
      <c r="C634" s="156">
        <v>-34.887</v>
      </c>
      <c r="D634" s="186">
        <v>0.3572058230208443</v>
      </c>
      <c r="E634" s="40">
        <v>4</v>
      </c>
      <c r="G634" s="95">
        <f t="shared" si="104"/>
        <v>0.3877118725101022</v>
      </c>
      <c r="H634" s="133">
        <f t="shared" si="105"/>
        <v>1</v>
      </c>
      <c r="I634" s="133">
        <f t="shared" si="106"/>
        <v>3</v>
      </c>
      <c r="J634" s="96">
        <f t="shared" si="107"/>
        <v>1.1631356175303065</v>
      </c>
      <c r="O634" s="134" t="str">
        <f t="shared" si="108"/>
        <v>63 C</v>
      </c>
      <c r="P634" s="134" t="str">
        <f t="shared" si="109"/>
        <v>alkane nC33</v>
      </c>
      <c r="Q634" s="134">
        <f t="shared" si="110"/>
        <v>-34.887</v>
      </c>
      <c r="R634" s="135">
        <f t="shared" si="103"/>
        <v>0.37367918280816953</v>
      </c>
      <c r="S634" s="134">
        <f t="shared" si="111"/>
        <v>4</v>
      </c>
    </row>
    <row r="635" spans="1:19">
      <c r="A635" s="20" t="s">
        <v>334</v>
      </c>
      <c r="B635" s="3" t="s">
        <v>399</v>
      </c>
      <c r="C635" s="156">
        <v>-32.118666666666662</v>
      </c>
      <c r="D635" s="186">
        <v>0.63517267993305027</v>
      </c>
      <c r="E635" s="40">
        <v>3</v>
      </c>
      <c r="G635" s="95">
        <f t="shared" si="104"/>
        <v>0.71671561954467977</v>
      </c>
      <c r="H635" s="133">
        <f t="shared" si="105"/>
        <v>1</v>
      </c>
      <c r="I635" s="133">
        <f t="shared" si="106"/>
        <v>2</v>
      </c>
      <c r="J635" s="96">
        <f t="shared" si="107"/>
        <v>1.4334312390893595</v>
      </c>
      <c r="O635" s="134" t="str">
        <f t="shared" si="108"/>
        <v>64 B</v>
      </c>
      <c r="P635" s="134" t="str">
        <f t="shared" si="109"/>
        <v>alkane iC31</v>
      </c>
      <c r="Q635" s="134">
        <f t="shared" si="110"/>
        <v>-32.118666666666662</v>
      </c>
      <c r="R635" s="135">
        <f t="shared" si="103"/>
        <v>0.37367918280816953</v>
      </c>
      <c r="S635" s="134">
        <f t="shared" si="111"/>
        <v>3</v>
      </c>
    </row>
    <row r="636" spans="1:19">
      <c r="A636" s="20" t="s">
        <v>334</v>
      </c>
      <c r="B636" s="3" t="s">
        <v>400</v>
      </c>
      <c r="C636" s="156">
        <v>-31.987666666666666</v>
      </c>
      <c r="D636" s="186">
        <v>0.54714653734930441</v>
      </c>
      <c r="E636" s="40">
        <v>3</v>
      </c>
      <c r="G636" s="95">
        <f t="shared" si="104"/>
        <v>0.61738875409340188</v>
      </c>
      <c r="H636" s="133">
        <f t="shared" si="105"/>
        <v>1</v>
      </c>
      <c r="I636" s="133">
        <f t="shared" si="106"/>
        <v>2</v>
      </c>
      <c r="J636" s="96">
        <f t="shared" si="107"/>
        <v>1.2347775081868038</v>
      </c>
      <c r="O636" s="134" t="str">
        <f t="shared" si="108"/>
        <v>64 B</v>
      </c>
      <c r="P636" s="134" t="str">
        <f t="shared" si="109"/>
        <v>alkane iC33</v>
      </c>
      <c r="Q636" s="134">
        <f t="shared" si="110"/>
        <v>-31.987666666666666</v>
      </c>
      <c r="R636" s="135">
        <f t="shared" si="103"/>
        <v>0.37367918280816953</v>
      </c>
      <c r="S636" s="134">
        <f t="shared" si="111"/>
        <v>3</v>
      </c>
    </row>
    <row r="637" spans="1:19">
      <c r="A637" s="20" t="s">
        <v>334</v>
      </c>
      <c r="B637" s="3" t="s">
        <v>215</v>
      </c>
      <c r="C637" s="156">
        <v>-33.654333333333334</v>
      </c>
      <c r="D637" s="186">
        <v>0.56518433571121796</v>
      </c>
      <c r="E637" s="40">
        <v>3</v>
      </c>
      <c r="G637" s="95">
        <f t="shared" si="104"/>
        <v>0.63774222998525465</v>
      </c>
      <c r="H637" s="133">
        <f t="shared" si="105"/>
        <v>1</v>
      </c>
      <c r="I637" s="133">
        <f t="shared" si="106"/>
        <v>2</v>
      </c>
      <c r="J637" s="96">
        <f t="shared" si="107"/>
        <v>1.2754844599705093</v>
      </c>
      <c r="O637" s="134" t="str">
        <f t="shared" si="108"/>
        <v>64 B</v>
      </c>
      <c r="P637" s="134" t="str">
        <f t="shared" si="109"/>
        <v>alkane nC31</v>
      </c>
      <c r="Q637" s="134">
        <f t="shared" si="110"/>
        <v>-33.654333333333334</v>
      </c>
      <c r="R637" s="135">
        <f t="shared" si="103"/>
        <v>0.37367918280816953</v>
      </c>
      <c r="S637" s="134">
        <f t="shared" si="111"/>
        <v>3</v>
      </c>
    </row>
    <row r="638" spans="1:19">
      <c r="A638" s="20" t="s">
        <v>334</v>
      </c>
      <c r="B638" s="3" t="s">
        <v>216</v>
      </c>
      <c r="C638" s="156">
        <v>-33.351666666666667</v>
      </c>
      <c r="D638" s="186">
        <v>0.6024535943401218</v>
      </c>
      <c r="E638" s="40">
        <v>3</v>
      </c>
      <c r="G638" s="95">
        <f t="shared" si="104"/>
        <v>0.67979608499520439</v>
      </c>
      <c r="H638" s="133">
        <f t="shared" si="105"/>
        <v>1</v>
      </c>
      <c r="I638" s="133">
        <f t="shared" si="106"/>
        <v>2</v>
      </c>
      <c r="J638" s="96">
        <f t="shared" si="107"/>
        <v>1.3595921699904088</v>
      </c>
      <c r="O638" s="134" t="str">
        <f t="shared" si="108"/>
        <v>64 B</v>
      </c>
      <c r="P638" s="134" t="str">
        <f t="shared" si="109"/>
        <v>alkane nC33</v>
      </c>
      <c r="Q638" s="134">
        <f t="shared" si="110"/>
        <v>-33.351666666666667</v>
      </c>
      <c r="R638" s="135">
        <f t="shared" si="103"/>
        <v>0.37367918280816953</v>
      </c>
      <c r="S638" s="134">
        <f t="shared" si="111"/>
        <v>3</v>
      </c>
    </row>
    <row r="639" spans="1:19">
      <c r="A639" s="153" t="s">
        <v>269</v>
      </c>
      <c r="B639" s="3" t="s">
        <v>399</v>
      </c>
      <c r="C639" s="156">
        <v>-30.811666666666667</v>
      </c>
      <c r="D639" s="186">
        <v>0.20082911475514015</v>
      </c>
      <c r="E639" s="40">
        <v>3</v>
      </c>
      <c r="G639" s="95">
        <f t="shared" si="104"/>
        <v>0.22661138923593416</v>
      </c>
      <c r="H639" s="133">
        <f t="shared" si="105"/>
        <v>1</v>
      </c>
      <c r="I639" s="133">
        <f t="shared" si="106"/>
        <v>2</v>
      </c>
      <c r="J639" s="96">
        <f t="shared" si="107"/>
        <v>0.45322277847186832</v>
      </c>
      <c r="O639" s="134" t="str">
        <f t="shared" si="108"/>
        <v>64 C</v>
      </c>
      <c r="P639" s="134" t="str">
        <f t="shared" si="109"/>
        <v>alkane iC31</v>
      </c>
      <c r="Q639" s="134">
        <f t="shared" si="110"/>
        <v>-30.811666666666667</v>
      </c>
      <c r="R639" s="135">
        <f t="shared" si="103"/>
        <v>0.37367918280816953</v>
      </c>
      <c r="S639" s="134">
        <f t="shared" si="111"/>
        <v>3</v>
      </c>
    </row>
    <row r="640" spans="1:19">
      <c r="A640" s="153" t="s">
        <v>269</v>
      </c>
      <c r="B640" s="3" t="s">
        <v>400</v>
      </c>
      <c r="C640" s="156">
        <v>-31.581666666666667</v>
      </c>
      <c r="D640" s="186">
        <v>1.1728488109442474</v>
      </c>
      <c r="E640" s="40">
        <v>3</v>
      </c>
      <c r="G640" s="95">
        <f t="shared" si="104"/>
        <v>1.323418164422232</v>
      </c>
      <c r="H640" s="133">
        <f t="shared" si="105"/>
        <v>1</v>
      </c>
      <c r="I640" s="133">
        <f t="shared" si="106"/>
        <v>2</v>
      </c>
      <c r="J640" s="96">
        <f t="shared" si="107"/>
        <v>2.6468363288444641</v>
      </c>
      <c r="O640" s="134" t="str">
        <f t="shared" si="108"/>
        <v>64 C</v>
      </c>
      <c r="P640" s="134" t="str">
        <f t="shared" si="109"/>
        <v>alkane iC33</v>
      </c>
      <c r="Q640" s="134">
        <f t="shared" si="110"/>
        <v>-31.581666666666667</v>
      </c>
      <c r="R640" s="135">
        <f t="shared" si="103"/>
        <v>0.37367918280816953</v>
      </c>
      <c r="S640" s="134">
        <f t="shared" si="111"/>
        <v>3</v>
      </c>
    </row>
    <row r="641" spans="1:19">
      <c r="A641" s="153" t="s">
        <v>269</v>
      </c>
      <c r="B641" s="3" t="s">
        <v>215</v>
      </c>
      <c r="C641" s="156">
        <v>-32.106333333333332</v>
      </c>
      <c r="D641" s="186">
        <v>6.2002688113770514E-2</v>
      </c>
      <c r="E641" s="40">
        <v>3</v>
      </c>
      <c r="G641" s="95">
        <f t="shared" si="104"/>
        <v>6.9962541571499212E-2</v>
      </c>
      <c r="H641" s="133">
        <f t="shared" si="105"/>
        <v>1</v>
      </c>
      <c r="I641" s="133">
        <f t="shared" si="106"/>
        <v>2</v>
      </c>
      <c r="J641" s="96">
        <f t="shared" si="107"/>
        <v>0.13992508314299842</v>
      </c>
      <c r="O641" s="134" t="str">
        <f t="shared" si="108"/>
        <v>64 C</v>
      </c>
      <c r="P641" s="134" t="str">
        <f t="shared" si="109"/>
        <v>alkane nC31</v>
      </c>
      <c r="Q641" s="134">
        <f t="shared" si="110"/>
        <v>-32.106333333333332</v>
      </c>
      <c r="R641" s="135">
        <f t="shared" si="103"/>
        <v>0.37367918280816953</v>
      </c>
      <c r="S641" s="134">
        <f t="shared" si="111"/>
        <v>3</v>
      </c>
    </row>
    <row r="642" spans="1:19">
      <c r="A642" s="153" t="s">
        <v>269</v>
      </c>
      <c r="B642" s="3" t="s">
        <v>216</v>
      </c>
      <c r="C642" s="156">
        <v>-31.957333333333334</v>
      </c>
      <c r="D642" s="186">
        <v>0.305143135812248</v>
      </c>
      <c r="E642" s="40">
        <v>3</v>
      </c>
      <c r="G642" s="95">
        <f t="shared" si="104"/>
        <v>0.34431715743273728</v>
      </c>
      <c r="H642" s="133">
        <f t="shared" si="105"/>
        <v>1</v>
      </c>
      <c r="I642" s="133">
        <f t="shared" si="106"/>
        <v>2</v>
      </c>
      <c r="J642" s="96">
        <f t="shared" si="107"/>
        <v>0.68863431486547455</v>
      </c>
      <c r="O642" s="134" t="str">
        <f t="shared" si="108"/>
        <v>64 C</v>
      </c>
      <c r="P642" s="134" t="str">
        <f t="shared" si="109"/>
        <v>alkane nC33</v>
      </c>
      <c r="Q642" s="134">
        <f t="shared" si="110"/>
        <v>-31.957333333333334</v>
      </c>
      <c r="R642" s="135">
        <f t="shared" si="103"/>
        <v>0.37367918280816953</v>
      </c>
      <c r="S642" s="134">
        <f t="shared" si="111"/>
        <v>3</v>
      </c>
    </row>
    <row r="643" spans="1:19">
      <c r="A643" s="153" t="s">
        <v>387</v>
      </c>
      <c r="B643" s="3" t="s">
        <v>399</v>
      </c>
      <c r="C643" s="156">
        <v>-32.984333333333332</v>
      </c>
      <c r="D643" s="186">
        <v>0.50010532224055781</v>
      </c>
      <c r="E643" s="40">
        <v>3</v>
      </c>
      <c r="G643" s="95">
        <f t="shared" si="104"/>
        <v>0.56430842696983352</v>
      </c>
      <c r="H643" s="133">
        <f t="shared" si="105"/>
        <v>1</v>
      </c>
      <c r="I643" s="133">
        <f t="shared" si="106"/>
        <v>2</v>
      </c>
      <c r="J643" s="96">
        <f t="shared" si="107"/>
        <v>1.128616853939667</v>
      </c>
      <c r="O643" s="134" t="str">
        <f t="shared" si="108"/>
        <v>64D</v>
      </c>
      <c r="P643" s="134" t="str">
        <f t="shared" si="109"/>
        <v>alkane iC31</v>
      </c>
      <c r="Q643" s="134">
        <f t="shared" si="110"/>
        <v>-32.984333333333332</v>
      </c>
      <c r="R643" s="135">
        <f t="shared" si="103"/>
        <v>0.37367918280816953</v>
      </c>
      <c r="S643" s="134">
        <f t="shared" si="111"/>
        <v>3</v>
      </c>
    </row>
    <row r="644" spans="1:19">
      <c r="A644" s="153" t="s">
        <v>387</v>
      </c>
      <c r="B644" s="3" t="s">
        <v>400</v>
      </c>
      <c r="C644" s="156">
        <v>-32.187000000000005</v>
      </c>
      <c r="D644" s="186">
        <v>6.7557383016218359E-2</v>
      </c>
      <c r="E644" s="40">
        <v>3</v>
      </c>
      <c r="G644" s="95">
        <f t="shared" si="104"/>
        <v>7.6230343578992998E-2</v>
      </c>
      <c r="H644" s="133">
        <f t="shared" si="105"/>
        <v>1</v>
      </c>
      <c r="I644" s="133">
        <f t="shared" si="106"/>
        <v>2</v>
      </c>
      <c r="J644" s="96">
        <f t="shared" si="107"/>
        <v>0.152460687157986</v>
      </c>
      <c r="O644" s="134" t="str">
        <f t="shared" si="108"/>
        <v>64D</v>
      </c>
      <c r="P644" s="134" t="str">
        <f t="shared" si="109"/>
        <v>alkane iC33</v>
      </c>
      <c r="Q644" s="134">
        <f t="shared" si="110"/>
        <v>-32.187000000000005</v>
      </c>
      <c r="R644" s="135">
        <f t="shared" si="103"/>
        <v>0.37367918280816953</v>
      </c>
      <c r="S644" s="134">
        <f t="shared" si="111"/>
        <v>3</v>
      </c>
    </row>
    <row r="645" spans="1:19">
      <c r="A645" s="153" t="s">
        <v>387</v>
      </c>
      <c r="B645" s="3" t="s">
        <v>215</v>
      </c>
      <c r="C645" s="156">
        <v>-34.722999999999999</v>
      </c>
      <c r="D645" s="186">
        <v>1.3076696830622516E-2</v>
      </c>
      <c r="E645" s="40">
        <v>3</v>
      </c>
      <c r="G645" s="95">
        <f t="shared" si="104"/>
        <v>1.4755472278098362E-2</v>
      </c>
      <c r="H645" s="133">
        <f t="shared" si="105"/>
        <v>1</v>
      </c>
      <c r="I645" s="133">
        <f t="shared" si="106"/>
        <v>2</v>
      </c>
      <c r="J645" s="96">
        <f t="shared" si="107"/>
        <v>2.9510944556196725E-2</v>
      </c>
      <c r="O645" s="134" t="str">
        <f t="shared" si="108"/>
        <v>64D</v>
      </c>
      <c r="P645" s="134" t="str">
        <f t="shared" si="109"/>
        <v>alkane nC31</v>
      </c>
      <c r="Q645" s="134">
        <f t="shared" si="110"/>
        <v>-34.722999999999999</v>
      </c>
      <c r="R645" s="135">
        <f t="shared" si="103"/>
        <v>0.37367918280816953</v>
      </c>
      <c r="S645" s="134">
        <f t="shared" si="111"/>
        <v>3</v>
      </c>
    </row>
    <row r="646" spans="1:19">
      <c r="A646" s="153" t="s">
        <v>387</v>
      </c>
      <c r="B646" s="3" t="s">
        <v>216</v>
      </c>
      <c r="C646" s="156">
        <v>-33.621333333333332</v>
      </c>
      <c r="D646" s="186">
        <v>0.13212620229664412</v>
      </c>
      <c r="E646" s="40">
        <v>3</v>
      </c>
      <c r="G646" s="95">
        <f t="shared" si="104"/>
        <v>0.1490884540989805</v>
      </c>
      <c r="H646" s="133">
        <f t="shared" si="105"/>
        <v>1</v>
      </c>
      <c r="I646" s="133">
        <f t="shared" si="106"/>
        <v>2</v>
      </c>
      <c r="J646" s="96">
        <f t="shared" si="107"/>
        <v>0.298176908197961</v>
      </c>
      <c r="O646" s="134" t="str">
        <f t="shared" si="108"/>
        <v>64D</v>
      </c>
      <c r="P646" s="134" t="str">
        <f t="shared" si="109"/>
        <v>alkane nC33</v>
      </c>
      <c r="Q646" s="134">
        <f t="shared" si="110"/>
        <v>-33.621333333333332</v>
      </c>
      <c r="R646" s="135">
        <f t="shared" si="103"/>
        <v>0.37367918280816953</v>
      </c>
      <c r="S646" s="134">
        <f t="shared" si="111"/>
        <v>3</v>
      </c>
    </row>
    <row r="647" spans="1:19">
      <c r="A647" s="20" t="s">
        <v>335</v>
      </c>
      <c r="B647" s="3" t="s">
        <v>399</v>
      </c>
      <c r="C647" s="156">
        <v>-31.034000000000002</v>
      </c>
      <c r="D647" s="186">
        <v>0.69070036919057864</v>
      </c>
      <c r="E647" s="40">
        <v>3</v>
      </c>
      <c r="G647" s="95">
        <f t="shared" si="104"/>
        <v>0.77937190729982808</v>
      </c>
      <c r="H647" s="133">
        <f t="shared" si="105"/>
        <v>1</v>
      </c>
      <c r="I647" s="133">
        <f t="shared" si="106"/>
        <v>2</v>
      </c>
      <c r="J647" s="96">
        <f t="shared" si="107"/>
        <v>1.5587438145996562</v>
      </c>
      <c r="O647" s="134" t="str">
        <f t="shared" si="108"/>
        <v>65 B</v>
      </c>
      <c r="P647" s="134" t="str">
        <f t="shared" si="109"/>
        <v>alkane iC31</v>
      </c>
      <c r="Q647" s="134">
        <f t="shared" si="110"/>
        <v>-31.034000000000002</v>
      </c>
      <c r="R647" s="135">
        <f t="shared" si="103"/>
        <v>0.37367918280816953</v>
      </c>
      <c r="S647" s="134">
        <f t="shared" si="111"/>
        <v>3</v>
      </c>
    </row>
    <row r="648" spans="1:19">
      <c r="A648" s="20" t="s">
        <v>335</v>
      </c>
      <c r="B648" s="3" t="s">
        <v>400</v>
      </c>
      <c r="C648" s="156">
        <v>-30.696999999999999</v>
      </c>
      <c r="D648" s="186">
        <v>0.78003333262111274</v>
      </c>
      <c r="E648" s="40">
        <v>3</v>
      </c>
      <c r="G648" s="95">
        <f t="shared" si="104"/>
        <v>0.88017336216974806</v>
      </c>
      <c r="H648" s="133">
        <f t="shared" si="105"/>
        <v>1</v>
      </c>
      <c r="I648" s="133">
        <f t="shared" si="106"/>
        <v>2</v>
      </c>
      <c r="J648" s="96">
        <f t="shared" si="107"/>
        <v>1.7603467243394961</v>
      </c>
      <c r="O648" s="134" t="str">
        <f t="shared" si="108"/>
        <v>65 B</v>
      </c>
      <c r="P648" s="134" t="str">
        <f t="shared" si="109"/>
        <v>alkane iC33</v>
      </c>
      <c r="Q648" s="134">
        <f t="shared" si="110"/>
        <v>-30.696999999999999</v>
      </c>
      <c r="R648" s="135">
        <f t="shared" si="103"/>
        <v>0.37367918280816953</v>
      </c>
      <c r="S648" s="134">
        <f t="shared" si="111"/>
        <v>3</v>
      </c>
    </row>
    <row r="649" spans="1:19">
      <c r="A649" s="20" t="s">
        <v>335</v>
      </c>
      <c r="B649" s="3" t="s">
        <v>215</v>
      </c>
      <c r="C649" s="156">
        <v>-32.455333333333336</v>
      </c>
      <c r="D649" s="186">
        <v>0.57062889283082519</v>
      </c>
      <c r="E649" s="40">
        <v>3</v>
      </c>
      <c r="G649" s="95">
        <f t="shared" si="104"/>
        <v>0.64388575481308097</v>
      </c>
      <c r="H649" s="133">
        <f t="shared" si="105"/>
        <v>1</v>
      </c>
      <c r="I649" s="133">
        <f t="shared" si="106"/>
        <v>2</v>
      </c>
      <c r="J649" s="96">
        <f t="shared" si="107"/>
        <v>1.2877715096261619</v>
      </c>
      <c r="O649" s="134" t="str">
        <f t="shared" si="108"/>
        <v>65 B</v>
      </c>
      <c r="P649" s="134" t="str">
        <f t="shared" si="109"/>
        <v>alkane nC31</v>
      </c>
      <c r="Q649" s="134">
        <f t="shared" si="110"/>
        <v>-32.455333333333336</v>
      </c>
      <c r="R649" s="135">
        <f t="shared" ref="R649:R711" si="112">$L$5</f>
        <v>0.37367918280816953</v>
      </c>
      <c r="S649" s="134">
        <f t="shared" si="111"/>
        <v>3</v>
      </c>
    </row>
    <row r="650" spans="1:19">
      <c r="A650" s="20" t="s">
        <v>335</v>
      </c>
      <c r="B650" s="3" t="s">
        <v>216</v>
      </c>
      <c r="C650" s="156">
        <v>-32.126000000000005</v>
      </c>
      <c r="D650" s="186">
        <v>0.65502061036275883</v>
      </c>
      <c r="E650" s="40">
        <v>3</v>
      </c>
      <c r="G650" s="95">
        <f t="shared" si="104"/>
        <v>0.7391116107515241</v>
      </c>
      <c r="H650" s="133">
        <f t="shared" si="105"/>
        <v>1</v>
      </c>
      <c r="I650" s="133">
        <f t="shared" si="106"/>
        <v>2</v>
      </c>
      <c r="J650" s="96">
        <f t="shared" si="107"/>
        <v>1.4782232215030482</v>
      </c>
      <c r="O650" s="134" t="str">
        <f t="shared" si="108"/>
        <v>65 B</v>
      </c>
      <c r="P650" s="134" t="str">
        <f t="shared" si="109"/>
        <v>alkane nC33</v>
      </c>
      <c r="Q650" s="134">
        <f t="shared" si="110"/>
        <v>-32.126000000000005</v>
      </c>
      <c r="R650" s="135">
        <f t="shared" si="112"/>
        <v>0.37367918280816953</v>
      </c>
      <c r="S650" s="134">
        <f t="shared" si="111"/>
        <v>3</v>
      </c>
    </row>
    <row r="651" spans="1:19">
      <c r="A651" s="153" t="s">
        <v>270</v>
      </c>
      <c r="B651" s="3" t="s">
        <v>399</v>
      </c>
      <c r="C651" s="156">
        <v>-32.567399999999999</v>
      </c>
      <c r="D651" s="178">
        <v>0.34755690181609156</v>
      </c>
      <c r="E651" s="102">
        <v>5</v>
      </c>
      <c r="G651" s="95">
        <f t="shared" si="104"/>
        <v>0.36974704794604907</v>
      </c>
      <c r="H651" s="133">
        <f t="shared" si="105"/>
        <v>1</v>
      </c>
      <c r="I651" s="133">
        <f t="shared" si="106"/>
        <v>4</v>
      </c>
      <c r="J651" s="96">
        <f t="shared" si="107"/>
        <v>1.4789881917841963</v>
      </c>
      <c r="O651" s="134" t="str">
        <f t="shared" si="108"/>
        <v>65 C</v>
      </c>
      <c r="P651" s="134" t="str">
        <f t="shared" si="109"/>
        <v>alkane iC31</v>
      </c>
      <c r="Q651" s="134">
        <f t="shared" si="110"/>
        <v>-32.567399999999999</v>
      </c>
      <c r="R651" s="135">
        <f t="shared" si="112"/>
        <v>0.37367918280816953</v>
      </c>
      <c r="S651" s="134">
        <f t="shared" si="111"/>
        <v>5</v>
      </c>
    </row>
    <row r="652" spans="1:19">
      <c r="A652" s="153" t="s">
        <v>270</v>
      </c>
      <c r="B652" s="144" t="s">
        <v>400</v>
      </c>
      <c r="C652" s="156">
        <v>-32.643749999999997</v>
      </c>
      <c r="D652" s="178">
        <v>0.37849383526463704</v>
      </c>
      <c r="E652" s="102">
        <v>4</v>
      </c>
      <c r="G652" s="95">
        <f t="shared" si="104"/>
        <v>0.41081792106009246</v>
      </c>
      <c r="H652" s="133">
        <f t="shared" si="105"/>
        <v>1</v>
      </c>
      <c r="I652" s="133">
        <f t="shared" si="106"/>
        <v>3</v>
      </c>
      <c r="J652" s="96">
        <f t="shared" si="107"/>
        <v>1.2324537631802774</v>
      </c>
      <c r="O652" s="134" t="str">
        <f t="shared" si="108"/>
        <v>65 C</v>
      </c>
      <c r="P652" s="134" t="str">
        <f t="shared" si="109"/>
        <v>alkane iC33</v>
      </c>
      <c r="Q652" s="134">
        <f t="shared" si="110"/>
        <v>-32.643749999999997</v>
      </c>
      <c r="R652" s="135">
        <f t="shared" si="112"/>
        <v>0.37367918280816953</v>
      </c>
      <c r="S652" s="134">
        <f t="shared" si="111"/>
        <v>4</v>
      </c>
    </row>
    <row r="653" spans="1:19">
      <c r="A653" s="153" t="s">
        <v>270</v>
      </c>
      <c r="B653" s="3" t="s">
        <v>215</v>
      </c>
      <c r="C653" s="156">
        <v>-34.167000000000002</v>
      </c>
      <c r="D653" s="186">
        <v>1.1445523142259773E-2</v>
      </c>
      <c r="E653" s="40">
        <v>5</v>
      </c>
      <c r="G653" s="95">
        <f t="shared" si="104"/>
        <v>1.2176274940694625E-2</v>
      </c>
      <c r="H653" s="133">
        <f t="shared" si="105"/>
        <v>1</v>
      </c>
      <c r="I653" s="133">
        <f t="shared" si="106"/>
        <v>4</v>
      </c>
      <c r="J653" s="96">
        <f t="shared" si="107"/>
        <v>4.8705099762778502E-2</v>
      </c>
      <c r="O653" s="134" t="str">
        <f t="shared" si="108"/>
        <v>65 C</v>
      </c>
      <c r="P653" s="134" t="str">
        <f t="shared" si="109"/>
        <v>alkane nC31</v>
      </c>
      <c r="Q653" s="134">
        <f t="shared" si="110"/>
        <v>-34.167000000000002</v>
      </c>
      <c r="R653" s="135">
        <f t="shared" si="112"/>
        <v>0.37367918280816953</v>
      </c>
      <c r="S653" s="134">
        <f t="shared" si="111"/>
        <v>5</v>
      </c>
    </row>
    <row r="654" spans="1:19">
      <c r="A654" s="153" t="s">
        <v>270</v>
      </c>
      <c r="B654" s="3" t="s">
        <v>216</v>
      </c>
      <c r="C654" s="156">
        <v>-33.848199999999999</v>
      </c>
      <c r="D654" s="186">
        <v>9.8692451585720764E-2</v>
      </c>
      <c r="E654" s="40">
        <v>5</v>
      </c>
      <c r="G654" s="95">
        <f t="shared" ref="G654:G716" si="113">D654/IF(E654&lt;200,IF(E654&gt;1,SQRT(2/(E654-1))*EXP(_xlfn.GAMMALN.PRECISE(E654/2))/EXP(_xlfn.GAMMALN.PRECISE((E654-1)/2)),1),1)</f>
        <v>0.10499357785070781</v>
      </c>
      <c r="H654" s="133">
        <f t="shared" ref="H654:H716" si="114">IF(E654&gt;1,1,0)</f>
        <v>1</v>
      </c>
      <c r="I654" s="133">
        <f t="shared" ref="I654:I716" si="115">E654-1</f>
        <v>4</v>
      </c>
      <c r="J654" s="96">
        <f t="shared" ref="J654:J716" si="116">G654*I654</f>
        <v>0.41997431140283126</v>
      </c>
      <c r="O654" s="134" t="str">
        <f t="shared" ref="O654:O716" si="117">A654</f>
        <v>65 C</v>
      </c>
      <c r="P654" s="134" t="str">
        <f t="shared" ref="P654:P716" si="118">B654</f>
        <v>alkane nC33</v>
      </c>
      <c r="Q654" s="134">
        <f t="shared" ref="Q654:Q716" si="119">C654</f>
        <v>-33.848199999999999</v>
      </c>
      <c r="R654" s="135">
        <f t="shared" si="112"/>
        <v>0.37367918280816953</v>
      </c>
      <c r="S654" s="134">
        <f t="shared" ref="S654:S716" si="120">E654</f>
        <v>5</v>
      </c>
    </row>
    <row r="655" spans="1:19">
      <c r="A655" s="153" t="s">
        <v>388</v>
      </c>
      <c r="B655" s="3" t="s">
        <v>399</v>
      </c>
      <c r="C655" s="156">
        <v>-33.382333333333335</v>
      </c>
      <c r="D655" s="186">
        <v>0.25691308517343397</v>
      </c>
      <c r="E655" s="40">
        <v>3</v>
      </c>
      <c r="G655" s="95">
        <f t="shared" si="113"/>
        <v>0.28989537306393792</v>
      </c>
      <c r="H655" s="133">
        <f t="shared" si="114"/>
        <v>1</v>
      </c>
      <c r="I655" s="133">
        <f t="shared" si="115"/>
        <v>2</v>
      </c>
      <c r="J655" s="96">
        <f t="shared" si="116"/>
        <v>0.57979074612787584</v>
      </c>
      <c r="O655" s="134" t="str">
        <f t="shared" si="117"/>
        <v>65D</v>
      </c>
      <c r="P655" s="134" t="str">
        <f t="shared" si="118"/>
        <v>alkane iC31</v>
      </c>
      <c r="Q655" s="134">
        <f t="shared" si="119"/>
        <v>-33.382333333333335</v>
      </c>
      <c r="R655" s="135">
        <f t="shared" si="112"/>
        <v>0.37367918280816953</v>
      </c>
      <c r="S655" s="134">
        <f t="shared" si="120"/>
        <v>3</v>
      </c>
    </row>
    <row r="656" spans="1:19">
      <c r="A656" s="153" t="s">
        <v>388</v>
      </c>
      <c r="B656" s="3" t="s">
        <v>400</v>
      </c>
      <c r="C656" s="156">
        <v>-32.903999999999996</v>
      </c>
      <c r="D656" s="186">
        <v>0.81329391981005406</v>
      </c>
      <c r="E656" s="40">
        <v>3</v>
      </c>
      <c r="G656" s="95">
        <f t="shared" si="113"/>
        <v>0.91770391583911337</v>
      </c>
      <c r="H656" s="133">
        <f t="shared" si="114"/>
        <v>1</v>
      </c>
      <c r="I656" s="133">
        <f t="shared" si="115"/>
        <v>2</v>
      </c>
      <c r="J656" s="96">
        <f t="shared" si="116"/>
        <v>1.8354078316782267</v>
      </c>
      <c r="O656" s="134" t="str">
        <f t="shared" si="117"/>
        <v>65D</v>
      </c>
      <c r="P656" s="134" t="str">
        <f t="shared" si="118"/>
        <v>alkane iC33</v>
      </c>
      <c r="Q656" s="134">
        <f t="shared" si="119"/>
        <v>-32.903999999999996</v>
      </c>
      <c r="R656" s="135">
        <f t="shared" si="112"/>
        <v>0.37367918280816953</v>
      </c>
      <c r="S656" s="134">
        <f t="shared" si="120"/>
        <v>3</v>
      </c>
    </row>
    <row r="657" spans="1:19">
      <c r="A657" s="153" t="s">
        <v>388</v>
      </c>
      <c r="B657" s="3" t="s">
        <v>215</v>
      </c>
      <c r="C657" s="156">
        <v>-35.039666666666669</v>
      </c>
      <c r="D657" s="186">
        <v>0.33404540609523692</v>
      </c>
      <c r="E657" s="40">
        <v>3</v>
      </c>
      <c r="G657" s="95">
        <f t="shared" si="113"/>
        <v>0.37692987710182568</v>
      </c>
      <c r="H657" s="133">
        <f t="shared" si="114"/>
        <v>1</v>
      </c>
      <c r="I657" s="133">
        <f t="shared" si="115"/>
        <v>2</v>
      </c>
      <c r="J657" s="96">
        <f t="shared" si="116"/>
        <v>0.75385975420365137</v>
      </c>
      <c r="O657" s="134" t="str">
        <f t="shared" si="117"/>
        <v>65D</v>
      </c>
      <c r="P657" s="134" t="str">
        <f t="shared" si="118"/>
        <v>alkane nC31</v>
      </c>
      <c r="Q657" s="134">
        <f t="shared" si="119"/>
        <v>-35.039666666666669</v>
      </c>
      <c r="R657" s="135">
        <f t="shared" si="112"/>
        <v>0.37367918280816953</v>
      </c>
      <c r="S657" s="134">
        <f t="shared" si="120"/>
        <v>3</v>
      </c>
    </row>
    <row r="658" spans="1:19">
      <c r="A658" s="153" t="s">
        <v>388</v>
      </c>
      <c r="B658" s="3" t="s">
        <v>216</v>
      </c>
      <c r="C658" s="156">
        <v>-34.135666666666673</v>
      </c>
      <c r="D658" s="186">
        <v>0.31137169642299622</v>
      </c>
      <c r="E658" s="40">
        <v>3</v>
      </c>
      <c r="G658" s="95">
        <f t="shared" si="113"/>
        <v>0.35134533546689728</v>
      </c>
      <c r="H658" s="133">
        <f t="shared" si="114"/>
        <v>1</v>
      </c>
      <c r="I658" s="133">
        <f t="shared" si="115"/>
        <v>2</v>
      </c>
      <c r="J658" s="96">
        <f t="shared" si="116"/>
        <v>0.70269067093379456</v>
      </c>
      <c r="O658" s="134" t="str">
        <f t="shared" si="117"/>
        <v>65D</v>
      </c>
      <c r="P658" s="134" t="str">
        <f t="shared" si="118"/>
        <v>alkane nC33</v>
      </c>
      <c r="Q658" s="134">
        <f t="shared" si="119"/>
        <v>-34.135666666666673</v>
      </c>
      <c r="R658" s="135">
        <f t="shared" si="112"/>
        <v>0.37367918280816953</v>
      </c>
      <c r="S658" s="134">
        <f t="shared" si="120"/>
        <v>3</v>
      </c>
    </row>
    <row r="659" spans="1:19">
      <c r="A659" s="20" t="s">
        <v>336</v>
      </c>
      <c r="B659" s="3" t="s">
        <v>399</v>
      </c>
      <c r="C659" s="156">
        <v>-35.875999999999998</v>
      </c>
      <c r="D659" s="186">
        <v>0.30923777259578206</v>
      </c>
      <c r="E659" s="40">
        <v>3</v>
      </c>
      <c r="G659" s="95">
        <f t="shared" si="113"/>
        <v>0.34893746027610006</v>
      </c>
      <c r="H659" s="133">
        <f t="shared" si="114"/>
        <v>1</v>
      </c>
      <c r="I659" s="133">
        <f t="shared" si="115"/>
        <v>2</v>
      </c>
      <c r="J659" s="96">
        <f t="shared" si="116"/>
        <v>0.69787492055220013</v>
      </c>
      <c r="O659" s="134" t="str">
        <f t="shared" si="117"/>
        <v>66 B</v>
      </c>
      <c r="P659" s="134" t="str">
        <f t="shared" si="118"/>
        <v>alkane iC31</v>
      </c>
      <c r="Q659" s="134">
        <f t="shared" si="119"/>
        <v>-35.875999999999998</v>
      </c>
      <c r="R659" s="135">
        <f t="shared" si="112"/>
        <v>0.37367918280816953</v>
      </c>
      <c r="S659" s="134">
        <f t="shared" si="120"/>
        <v>3</v>
      </c>
    </row>
    <row r="660" spans="1:19">
      <c r="A660" s="20" t="s">
        <v>336</v>
      </c>
      <c r="B660" s="3" t="s">
        <v>400</v>
      </c>
      <c r="C660" s="156">
        <v>-35.726666666666667</v>
      </c>
      <c r="D660" s="186">
        <v>0.66643104169398959</v>
      </c>
      <c r="E660" s="40">
        <v>3</v>
      </c>
      <c r="G660" s="95">
        <f t="shared" si="113"/>
        <v>0.75198690375325872</v>
      </c>
      <c r="H660" s="133">
        <f t="shared" si="114"/>
        <v>1</v>
      </c>
      <c r="I660" s="133">
        <f t="shared" si="115"/>
        <v>2</v>
      </c>
      <c r="J660" s="96">
        <f t="shared" si="116"/>
        <v>1.5039738075065174</v>
      </c>
      <c r="O660" s="134" t="str">
        <f t="shared" si="117"/>
        <v>66 B</v>
      </c>
      <c r="P660" s="134" t="str">
        <f t="shared" si="118"/>
        <v>alkane iC33</v>
      </c>
      <c r="Q660" s="134">
        <f t="shared" si="119"/>
        <v>-35.726666666666667</v>
      </c>
      <c r="R660" s="135">
        <f t="shared" si="112"/>
        <v>0.37367918280816953</v>
      </c>
      <c r="S660" s="134">
        <f t="shared" si="120"/>
        <v>3</v>
      </c>
    </row>
    <row r="661" spans="1:19">
      <c r="A661" s="20" t="s">
        <v>336</v>
      </c>
      <c r="B661" s="3" t="s">
        <v>215</v>
      </c>
      <c r="C661" s="156">
        <v>-37.773666666666664</v>
      </c>
      <c r="D661" s="186">
        <v>0.23906972483636163</v>
      </c>
      <c r="E661" s="40">
        <v>3</v>
      </c>
      <c r="G661" s="95">
        <f t="shared" si="113"/>
        <v>0.26976129698860712</v>
      </c>
      <c r="H661" s="133">
        <f t="shared" si="114"/>
        <v>1</v>
      </c>
      <c r="I661" s="133">
        <f t="shared" si="115"/>
        <v>2</v>
      </c>
      <c r="J661" s="96">
        <f t="shared" si="116"/>
        <v>0.53952259397721425</v>
      </c>
      <c r="O661" s="134" t="str">
        <f t="shared" si="117"/>
        <v>66 B</v>
      </c>
      <c r="P661" s="134" t="str">
        <f t="shared" si="118"/>
        <v>alkane nC31</v>
      </c>
      <c r="Q661" s="134">
        <f t="shared" si="119"/>
        <v>-37.773666666666664</v>
      </c>
      <c r="R661" s="135">
        <f t="shared" si="112"/>
        <v>0.37367918280816953</v>
      </c>
      <c r="S661" s="134">
        <f t="shared" si="120"/>
        <v>3</v>
      </c>
    </row>
    <row r="662" spans="1:19">
      <c r="A662" s="20" t="s">
        <v>336</v>
      </c>
      <c r="B662" s="3" t="s">
        <v>216</v>
      </c>
      <c r="C662" s="156">
        <v>-37.229999999999997</v>
      </c>
      <c r="D662" s="186">
        <v>0.12256018929489353</v>
      </c>
      <c r="E662" s="40">
        <v>3</v>
      </c>
      <c r="G662" s="95">
        <f t="shared" si="113"/>
        <v>0.13829436431564029</v>
      </c>
      <c r="H662" s="133">
        <f t="shared" si="114"/>
        <v>1</v>
      </c>
      <c r="I662" s="133">
        <f t="shared" si="115"/>
        <v>2</v>
      </c>
      <c r="J662" s="96">
        <f t="shared" si="116"/>
        <v>0.27658872863128059</v>
      </c>
      <c r="O662" s="134" t="str">
        <f t="shared" si="117"/>
        <v>66 B</v>
      </c>
      <c r="P662" s="134" t="str">
        <f t="shared" si="118"/>
        <v>alkane nC33</v>
      </c>
      <c r="Q662" s="134">
        <f t="shared" si="119"/>
        <v>-37.229999999999997</v>
      </c>
      <c r="R662" s="135">
        <f t="shared" si="112"/>
        <v>0.37367918280816953</v>
      </c>
      <c r="S662" s="134">
        <f t="shared" si="120"/>
        <v>3</v>
      </c>
    </row>
    <row r="663" spans="1:19">
      <c r="A663" s="153" t="s">
        <v>271</v>
      </c>
      <c r="B663" s="3" t="s">
        <v>399</v>
      </c>
      <c r="C663" s="156">
        <v>-32.490499999999997</v>
      </c>
      <c r="D663" s="186">
        <v>0.30587851619011713</v>
      </c>
      <c r="E663" s="40">
        <v>4</v>
      </c>
      <c r="G663" s="95">
        <f t="shared" si="113"/>
        <v>0.33200111708638524</v>
      </c>
      <c r="H663" s="133">
        <f t="shared" si="114"/>
        <v>1</v>
      </c>
      <c r="I663" s="133">
        <f t="shared" si="115"/>
        <v>3</v>
      </c>
      <c r="J663" s="96">
        <f t="shared" si="116"/>
        <v>0.99600335125915573</v>
      </c>
      <c r="O663" s="134" t="str">
        <f t="shared" si="117"/>
        <v>66 C</v>
      </c>
      <c r="P663" s="134" t="str">
        <f t="shared" si="118"/>
        <v>alkane iC31</v>
      </c>
      <c r="Q663" s="134">
        <f t="shared" si="119"/>
        <v>-32.490499999999997</v>
      </c>
      <c r="R663" s="135">
        <f t="shared" si="112"/>
        <v>0.37367918280816953</v>
      </c>
      <c r="S663" s="134">
        <f t="shared" si="120"/>
        <v>4</v>
      </c>
    </row>
    <row r="664" spans="1:19">
      <c r="A664" s="153" t="s">
        <v>271</v>
      </c>
      <c r="B664" s="144" t="s">
        <v>400</v>
      </c>
      <c r="C664" s="156">
        <v>-32.508499999999998</v>
      </c>
      <c r="D664" s="186">
        <v>0.51206802933464501</v>
      </c>
      <c r="E664" s="40">
        <v>4</v>
      </c>
      <c r="G664" s="95">
        <f t="shared" si="113"/>
        <v>0.55579960266859341</v>
      </c>
      <c r="H664" s="133">
        <f t="shared" si="114"/>
        <v>1</v>
      </c>
      <c r="I664" s="133">
        <f t="shared" si="115"/>
        <v>3</v>
      </c>
      <c r="J664" s="96">
        <f t="shared" si="116"/>
        <v>1.6673988080057802</v>
      </c>
      <c r="O664" s="134" t="str">
        <f t="shared" si="117"/>
        <v>66 C</v>
      </c>
      <c r="P664" s="134" t="str">
        <f t="shared" si="118"/>
        <v>alkane iC33</v>
      </c>
      <c r="Q664" s="134">
        <f t="shared" si="119"/>
        <v>-32.508499999999998</v>
      </c>
      <c r="R664" s="135">
        <f t="shared" si="112"/>
        <v>0.37367918280816953</v>
      </c>
      <c r="S664" s="134">
        <f t="shared" si="120"/>
        <v>4</v>
      </c>
    </row>
    <row r="665" spans="1:19">
      <c r="A665" s="153" t="s">
        <v>271</v>
      </c>
      <c r="B665" s="3" t="s">
        <v>215</v>
      </c>
      <c r="C665" s="156">
        <v>-34.061500000000002</v>
      </c>
      <c r="D665" s="186">
        <v>0.10647221859871994</v>
      </c>
      <c r="E665" s="40">
        <v>4</v>
      </c>
      <c r="G665" s="95">
        <f t="shared" si="113"/>
        <v>0.11556514643045381</v>
      </c>
      <c r="H665" s="133">
        <f t="shared" si="114"/>
        <v>1</v>
      </c>
      <c r="I665" s="133">
        <f t="shared" si="115"/>
        <v>3</v>
      </c>
      <c r="J665" s="96">
        <f t="shared" si="116"/>
        <v>0.34669543929136143</v>
      </c>
      <c r="O665" s="134" t="str">
        <f t="shared" si="117"/>
        <v>66 C</v>
      </c>
      <c r="P665" s="134" t="str">
        <f t="shared" si="118"/>
        <v>alkane nC31</v>
      </c>
      <c r="Q665" s="134">
        <f t="shared" si="119"/>
        <v>-34.061500000000002</v>
      </c>
      <c r="R665" s="135">
        <f t="shared" si="112"/>
        <v>0.37367918280816953</v>
      </c>
      <c r="S665" s="134">
        <f t="shared" si="120"/>
        <v>4</v>
      </c>
    </row>
    <row r="666" spans="1:19">
      <c r="A666" s="153" t="s">
        <v>271</v>
      </c>
      <c r="B666" s="3" t="s">
        <v>216</v>
      </c>
      <c r="C666" s="156">
        <v>-33.802000000000007</v>
      </c>
      <c r="D666" s="186">
        <v>0.16423560312348082</v>
      </c>
      <c r="E666" s="40">
        <v>4</v>
      </c>
      <c r="G666" s="95">
        <f t="shared" si="113"/>
        <v>0.1782616326949267</v>
      </c>
      <c r="H666" s="133">
        <f t="shared" si="114"/>
        <v>1</v>
      </c>
      <c r="I666" s="133">
        <f t="shared" si="115"/>
        <v>3</v>
      </c>
      <c r="J666" s="96">
        <f t="shared" si="116"/>
        <v>0.53478489808478014</v>
      </c>
      <c r="O666" s="134" t="str">
        <f t="shared" si="117"/>
        <v>66 C</v>
      </c>
      <c r="P666" s="134" t="str">
        <f t="shared" si="118"/>
        <v>alkane nC33</v>
      </c>
      <c r="Q666" s="134">
        <f t="shared" si="119"/>
        <v>-33.802000000000007</v>
      </c>
      <c r="R666" s="135">
        <f t="shared" si="112"/>
        <v>0.37367918280816953</v>
      </c>
      <c r="S666" s="134">
        <f t="shared" si="120"/>
        <v>4</v>
      </c>
    </row>
    <row r="667" spans="1:19">
      <c r="A667" s="153" t="s">
        <v>389</v>
      </c>
      <c r="B667" s="3" t="s">
        <v>399</v>
      </c>
      <c r="C667" s="156">
        <v>-33.62116666666666</v>
      </c>
      <c r="D667" s="186">
        <v>0.20235851024028265</v>
      </c>
      <c r="E667" s="40">
        <v>6</v>
      </c>
      <c r="G667" s="95">
        <f t="shared" si="113"/>
        <v>0.21266581358627898</v>
      </c>
      <c r="H667" s="133">
        <f t="shared" si="114"/>
        <v>1</v>
      </c>
      <c r="I667" s="133">
        <f t="shared" si="115"/>
        <v>5</v>
      </c>
      <c r="J667" s="96">
        <f t="shared" si="116"/>
        <v>1.0633290679313949</v>
      </c>
      <c r="O667" s="134" t="str">
        <f t="shared" si="117"/>
        <v>66D</v>
      </c>
      <c r="P667" s="134" t="str">
        <f t="shared" si="118"/>
        <v>alkane iC31</v>
      </c>
      <c r="Q667" s="134">
        <f t="shared" si="119"/>
        <v>-33.62116666666666</v>
      </c>
      <c r="R667" s="135">
        <f t="shared" si="112"/>
        <v>0.37367918280816953</v>
      </c>
      <c r="S667" s="134">
        <f t="shared" si="120"/>
        <v>6</v>
      </c>
    </row>
    <row r="668" spans="1:19">
      <c r="A668" s="153" t="s">
        <v>389</v>
      </c>
      <c r="B668" s="3" t="s">
        <v>400</v>
      </c>
      <c r="C668" s="156">
        <v>-33.293833333333332</v>
      </c>
      <c r="D668" s="186">
        <v>0.42001067446752688</v>
      </c>
      <c r="E668" s="40">
        <v>6</v>
      </c>
      <c r="G668" s="95">
        <f t="shared" si="113"/>
        <v>0.44140427647197339</v>
      </c>
      <c r="H668" s="133">
        <f t="shared" si="114"/>
        <v>1</v>
      </c>
      <c r="I668" s="133">
        <f t="shared" si="115"/>
        <v>5</v>
      </c>
      <c r="J668" s="96">
        <f t="shared" si="116"/>
        <v>2.207021382359867</v>
      </c>
      <c r="O668" s="134" t="str">
        <f t="shared" si="117"/>
        <v>66D</v>
      </c>
      <c r="P668" s="134" t="str">
        <f t="shared" si="118"/>
        <v>alkane iC33</v>
      </c>
      <c r="Q668" s="134">
        <f t="shared" si="119"/>
        <v>-33.293833333333332</v>
      </c>
      <c r="R668" s="135">
        <f t="shared" si="112"/>
        <v>0.37367918280816953</v>
      </c>
      <c r="S668" s="134">
        <f t="shared" si="120"/>
        <v>6</v>
      </c>
    </row>
    <row r="669" spans="1:19">
      <c r="A669" s="153" t="s">
        <v>389</v>
      </c>
      <c r="B669" s="3" t="s">
        <v>215</v>
      </c>
      <c r="C669" s="156">
        <v>-35.5045</v>
      </c>
      <c r="D669" s="186">
        <v>0.27221223337682615</v>
      </c>
      <c r="E669" s="40">
        <v>6</v>
      </c>
      <c r="G669" s="95">
        <f t="shared" si="113"/>
        <v>0.28607759570122004</v>
      </c>
      <c r="H669" s="133">
        <f t="shared" si="114"/>
        <v>1</v>
      </c>
      <c r="I669" s="133">
        <f t="shared" si="115"/>
        <v>5</v>
      </c>
      <c r="J669" s="96">
        <f t="shared" si="116"/>
        <v>1.4303879785061002</v>
      </c>
      <c r="O669" s="134" t="str">
        <f t="shared" si="117"/>
        <v>66D</v>
      </c>
      <c r="P669" s="134" t="str">
        <f t="shared" si="118"/>
        <v>alkane nC31</v>
      </c>
      <c r="Q669" s="134">
        <f t="shared" si="119"/>
        <v>-35.5045</v>
      </c>
      <c r="R669" s="135">
        <f t="shared" si="112"/>
        <v>0.37367918280816953</v>
      </c>
      <c r="S669" s="134">
        <f t="shared" si="120"/>
        <v>6</v>
      </c>
    </row>
    <row r="670" spans="1:19">
      <c r="A670" s="153" t="s">
        <v>389</v>
      </c>
      <c r="B670" s="3" t="s">
        <v>216</v>
      </c>
      <c r="C670" s="156">
        <v>-34.832166666666666</v>
      </c>
      <c r="D670" s="186">
        <v>0.20244842964732143</v>
      </c>
      <c r="E670" s="40">
        <v>6</v>
      </c>
      <c r="G670" s="95">
        <f t="shared" si="113"/>
        <v>0.21276031311502325</v>
      </c>
      <c r="H670" s="133">
        <f t="shared" si="114"/>
        <v>1</v>
      </c>
      <c r="I670" s="133">
        <f t="shared" si="115"/>
        <v>5</v>
      </c>
      <c r="J670" s="96">
        <f t="shared" si="116"/>
        <v>1.0638015655751163</v>
      </c>
      <c r="O670" s="134" t="str">
        <f t="shared" si="117"/>
        <v>66D</v>
      </c>
      <c r="P670" s="134" t="str">
        <f t="shared" si="118"/>
        <v>alkane nC33</v>
      </c>
      <c r="Q670" s="134">
        <f t="shared" si="119"/>
        <v>-34.832166666666666</v>
      </c>
      <c r="R670" s="135">
        <f t="shared" si="112"/>
        <v>0.37367918280816953</v>
      </c>
      <c r="S670" s="134">
        <f t="shared" si="120"/>
        <v>6</v>
      </c>
    </row>
    <row r="671" spans="1:19">
      <c r="A671" s="153" t="s">
        <v>412</v>
      </c>
      <c r="B671" s="3" t="s">
        <v>399</v>
      </c>
      <c r="C671" s="156">
        <v>-34.471000000000004</v>
      </c>
      <c r="D671" s="186">
        <v>9.4978945035202267E-2</v>
      </c>
      <c r="E671" s="40">
        <v>3</v>
      </c>
      <c r="G671" s="95">
        <f t="shared" si="113"/>
        <v>0.107172262890432</v>
      </c>
      <c r="H671" s="133">
        <f t="shared" si="114"/>
        <v>1</v>
      </c>
      <c r="I671" s="133">
        <f t="shared" si="115"/>
        <v>2</v>
      </c>
      <c r="J671" s="96">
        <f t="shared" si="116"/>
        <v>0.21434452578086399</v>
      </c>
      <c r="O671" s="134" t="str">
        <f t="shared" si="117"/>
        <v>67 D</v>
      </c>
      <c r="P671" s="134" t="str">
        <f t="shared" si="118"/>
        <v>alkane iC31</v>
      </c>
      <c r="Q671" s="134">
        <f t="shared" si="119"/>
        <v>-34.471000000000004</v>
      </c>
      <c r="R671" s="135">
        <f t="shared" si="112"/>
        <v>0.37367918280816953</v>
      </c>
      <c r="S671" s="134">
        <f t="shared" si="120"/>
        <v>3</v>
      </c>
    </row>
    <row r="672" spans="1:19">
      <c r="A672" s="153" t="s">
        <v>412</v>
      </c>
      <c r="B672" s="3" t="s">
        <v>400</v>
      </c>
      <c r="C672" s="156">
        <v>-34.057333333333332</v>
      </c>
      <c r="D672" s="186">
        <v>8.6031002163950723E-2</v>
      </c>
      <c r="E672" s="40">
        <v>3</v>
      </c>
      <c r="G672" s="95">
        <f t="shared" si="113"/>
        <v>9.7075590566150949E-2</v>
      </c>
      <c r="H672" s="133">
        <f t="shared" si="114"/>
        <v>1</v>
      </c>
      <c r="I672" s="133">
        <f t="shared" si="115"/>
        <v>2</v>
      </c>
      <c r="J672" s="96">
        <f t="shared" si="116"/>
        <v>0.1941511811323019</v>
      </c>
      <c r="O672" s="134" t="str">
        <f t="shared" si="117"/>
        <v>67 D</v>
      </c>
      <c r="P672" s="134" t="str">
        <f t="shared" si="118"/>
        <v>alkane iC33</v>
      </c>
      <c r="Q672" s="134">
        <f t="shared" si="119"/>
        <v>-34.057333333333332</v>
      </c>
      <c r="R672" s="135">
        <f t="shared" si="112"/>
        <v>0.37367918280816953</v>
      </c>
      <c r="S672" s="134">
        <f t="shared" si="120"/>
        <v>3</v>
      </c>
    </row>
    <row r="673" spans="1:19">
      <c r="A673" s="153" t="s">
        <v>412</v>
      </c>
      <c r="B673" s="3" t="s">
        <v>215</v>
      </c>
      <c r="C673" s="156">
        <v>-36.100666666666662</v>
      </c>
      <c r="D673" s="186">
        <v>4.7056703383616102E-2</v>
      </c>
      <c r="E673" s="40">
        <v>3</v>
      </c>
      <c r="G673" s="95">
        <f t="shared" si="113"/>
        <v>5.3097803770265323E-2</v>
      </c>
      <c r="H673" s="133">
        <f t="shared" si="114"/>
        <v>1</v>
      </c>
      <c r="I673" s="133">
        <f t="shared" si="115"/>
        <v>2</v>
      </c>
      <c r="J673" s="96">
        <f t="shared" si="116"/>
        <v>0.10619560754053065</v>
      </c>
      <c r="O673" s="134" t="str">
        <f t="shared" si="117"/>
        <v>67 D</v>
      </c>
      <c r="P673" s="134" t="str">
        <f t="shared" si="118"/>
        <v>alkane nC31</v>
      </c>
      <c r="Q673" s="134">
        <f t="shared" si="119"/>
        <v>-36.100666666666662</v>
      </c>
      <c r="R673" s="135">
        <f t="shared" si="112"/>
        <v>0.37367918280816953</v>
      </c>
      <c r="S673" s="134">
        <f t="shared" si="120"/>
        <v>3</v>
      </c>
    </row>
    <row r="674" spans="1:19">
      <c r="A674" s="153" t="s">
        <v>412</v>
      </c>
      <c r="B674" s="3" t="s">
        <v>216</v>
      </c>
      <c r="C674" s="156">
        <v>-35.788333333333334</v>
      </c>
      <c r="D674" s="186">
        <v>7.5527037101513164E-2</v>
      </c>
      <c r="E674" s="40">
        <v>3</v>
      </c>
      <c r="G674" s="95">
        <f t="shared" si="113"/>
        <v>8.52231352177973E-2</v>
      </c>
      <c r="H674" s="133">
        <f t="shared" si="114"/>
        <v>1</v>
      </c>
      <c r="I674" s="133">
        <f t="shared" si="115"/>
        <v>2</v>
      </c>
      <c r="J674" s="96">
        <f t="shared" si="116"/>
        <v>0.1704462704355946</v>
      </c>
      <c r="O674" s="134" t="str">
        <f t="shared" si="117"/>
        <v>67 D</v>
      </c>
      <c r="P674" s="134" t="str">
        <f t="shared" si="118"/>
        <v>alkane nC33</v>
      </c>
      <c r="Q674" s="134">
        <f t="shared" si="119"/>
        <v>-35.788333333333334</v>
      </c>
      <c r="R674" s="135">
        <f t="shared" si="112"/>
        <v>0.37367918280816953</v>
      </c>
      <c r="S674" s="134">
        <f t="shared" si="120"/>
        <v>3</v>
      </c>
    </row>
    <row r="675" spans="1:19">
      <c r="A675" s="153" t="s">
        <v>272</v>
      </c>
      <c r="B675" s="3" t="s">
        <v>399</v>
      </c>
      <c r="C675" s="158">
        <v>-33.546857142857142</v>
      </c>
      <c r="D675" s="197">
        <v>0.80043018195872295</v>
      </c>
      <c r="E675" s="198">
        <v>7</v>
      </c>
      <c r="G675" s="95">
        <f t="shared" si="113"/>
        <v>0.83433002135027912</v>
      </c>
      <c r="H675" s="133">
        <f t="shared" si="114"/>
        <v>1</v>
      </c>
      <c r="I675" s="133">
        <f t="shared" si="115"/>
        <v>6</v>
      </c>
      <c r="J675" s="96">
        <f t="shared" si="116"/>
        <v>5.0059801281016743</v>
      </c>
      <c r="O675" s="134" t="str">
        <f t="shared" si="117"/>
        <v>68 C</v>
      </c>
      <c r="P675" s="134" t="str">
        <f t="shared" si="118"/>
        <v>alkane iC31</v>
      </c>
      <c r="Q675" s="134">
        <f t="shared" si="119"/>
        <v>-33.546857142857142</v>
      </c>
      <c r="R675" s="135">
        <f t="shared" si="112"/>
        <v>0.37367918280816953</v>
      </c>
      <c r="S675" s="134">
        <f t="shared" si="120"/>
        <v>7</v>
      </c>
    </row>
    <row r="676" spans="1:19">
      <c r="A676" s="153" t="s">
        <v>272</v>
      </c>
      <c r="B676" s="144" t="s">
        <v>400</v>
      </c>
      <c r="C676" s="158">
        <v>-32.876666666666665</v>
      </c>
      <c r="D676" s="197">
        <v>3.8850139424886361E-2</v>
      </c>
      <c r="E676" s="198">
        <v>3</v>
      </c>
      <c r="G676" s="95">
        <f t="shared" si="113"/>
        <v>4.3837687965797803E-2</v>
      </c>
      <c r="H676" s="133">
        <f t="shared" si="114"/>
        <v>1</v>
      </c>
      <c r="I676" s="133">
        <f t="shared" si="115"/>
        <v>2</v>
      </c>
      <c r="J676" s="96">
        <f t="shared" si="116"/>
        <v>8.7675375931595606E-2</v>
      </c>
      <c r="O676" s="134" t="str">
        <f t="shared" si="117"/>
        <v>68 C</v>
      </c>
      <c r="P676" s="134" t="str">
        <f t="shared" si="118"/>
        <v>alkane iC33</v>
      </c>
      <c r="Q676" s="134">
        <f t="shared" si="119"/>
        <v>-32.876666666666665</v>
      </c>
      <c r="R676" s="135">
        <f t="shared" si="112"/>
        <v>0.37367918280816953</v>
      </c>
      <c r="S676" s="134">
        <f t="shared" si="120"/>
        <v>3</v>
      </c>
    </row>
    <row r="677" spans="1:19">
      <c r="A677" s="153" t="s">
        <v>272</v>
      </c>
      <c r="B677" s="3" t="s">
        <v>215</v>
      </c>
      <c r="C677" s="158">
        <v>-35.439333333333337</v>
      </c>
      <c r="D677" s="197">
        <v>0.51480603143319936</v>
      </c>
      <c r="E677" s="198">
        <v>9</v>
      </c>
      <c r="G677" s="95">
        <f t="shared" si="113"/>
        <v>0.53110528088168207</v>
      </c>
      <c r="H677" s="133">
        <f t="shared" si="114"/>
        <v>1</v>
      </c>
      <c r="I677" s="133">
        <f t="shared" si="115"/>
        <v>8</v>
      </c>
      <c r="J677" s="96">
        <f t="shared" si="116"/>
        <v>4.2488422470534566</v>
      </c>
      <c r="O677" s="134" t="str">
        <f t="shared" si="117"/>
        <v>68 C</v>
      </c>
      <c r="P677" s="134" t="str">
        <f t="shared" si="118"/>
        <v>alkane nC31</v>
      </c>
      <c r="Q677" s="134">
        <f t="shared" si="119"/>
        <v>-35.439333333333337</v>
      </c>
      <c r="R677" s="135">
        <f t="shared" si="112"/>
        <v>0.37367918280816953</v>
      </c>
      <c r="S677" s="134">
        <f t="shared" si="120"/>
        <v>9</v>
      </c>
    </row>
    <row r="678" spans="1:19">
      <c r="A678" s="153" t="s">
        <v>272</v>
      </c>
      <c r="B678" s="3" t="s">
        <v>216</v>
      </c>
      <c r="C678" s="158">
        <v>-35.158777777777779</v>
      </c>
      <c r="D678" s="197">
        <v>0.70273284002132874</v>
      </c>
      <c r="E678" s="198">
        <v>9</v>
      </c>
      <c r="G678" s="95">
        <f t="shared" si="113"/>
        <v>0.72498203128130834</v>
      </c>
      <c r="H678" s="133">
        <f t="shared" si="114"/>
        <v>1</v>
      </c>
      <c r="I678" s="133">
        <f t="shared" si="115"/>
        <v>8</v>
      </c>
      <c r="J678" s="96">
        <f t="shared" si="116"/>
        <v>5.7998562502504667</v>
      </c>
      <c r="O678" s="134" t="str">
        <f t="shared" si="117"/>
        <v>68 C</v>
      </c>
      <c r="P678" s="134" t="str">
        <f t="shared" si="118"/>
        <v>alkane nC33</v>
      </c>
      <c r="Q678" s="134">
        <f t="shared" si="119"/>
        <v>-35.158777777777779</v>
      </c>
      <c r="R678" s="135">
        <f t="shared" si="112"/>
        <v>0.37367918280816953</v>
      </c>
      <c r="S678" s="134">
        <f t="shared" si="120"/>
        <v>9</v>
      </c>
    </row>
    <row r="679" spans="1:19">
      <c r="A679" s="153" t="s">
        <v>390</v>
      </c>
      <c r="B679" s="3" t="s">
        <v>399</v>
      </c>
      <c r="C679" s="156">
        <v>-33.658166666666666</v>
      </c>
      <c r="D679" s="186">
        <v>0.28097004585305274</v>
      </c>
      <c r="E679" s="40">
        <v>6</v>
      </c>
      <c r="G679" s="95">
        <f t="shared" si="113"/>
        <v>0.29528149482699073</v>
      </c>
      <c r="H679" s="133">
        <f t="shared" si="114"/>
        <v>1</v>
      </c>
      <c r="I679" s="133">
        <f t="shared" si="115"/>
        <v>5</v>
      </c>
      <c r="J679" s="96">
        <f t="shared" si="116"/>
        <v>1.4764074741349535</v>
      </c>
      <c r="O679" s="134" t="str">
        <f t="shared" si="117"/>
        <v>68D</v>
      </c>
      <c r="P679" s="134" t="str">
        <f t="shared" si="118"/>
        <v>alkane iC31</v>
      </c>
      <c r="Q679" s="134">
        <f t="shared" si="119"/>
        <v>-33.658166666666666</v>
      </c>
      <c r="R679" s="135">
        <f t="shared" si="112"/>
        <v>0.37367918280816953</v>
      </c>
      <c r="S679" s="134">
        <f t="shared" si="120"/>
        <v>6</v>
      </c>
    </row>
    <row r="680" spans="1:19">
      <c r="A680" s="153" t="s">
        <v>390</v>
      </c>
      <c r="B680" s="3" t="s">
        <v>400</v>
      </c>
      <c r="C680" s="156">
        <v>-33.512999999999998</v>
      </c>
      <c r="D680" s="186">
        <v>0.26411966984683233</v>
      </c>
      <c r="E680" s="40">
        <v>6</v>
      </c>
      <c r="G680" s="95">
        <f t="shared" si="113"/>
        <v>0.27757283054426551</v>
      </c>
      <c r="H680" s="133">
        <f t="shared" si="114"/>
        <v>1</v>
      </c>
      <c r="I680" s="133">
        <f t="shared" si="115"/>
        <v>5</v>
      </c>
      <c r="J680" s="96">
        <f t="shared" si="116"/>
        <v>1.3878641527213276</v>
      </c>
      <c r="O680" s="134" t="str">
        <f t="shared" si="117"/>
        <v>68D</v>
      </c>
      <c r="P680" s="134" t="str">
        <f t="shared" si="118"/>
        <v>alkane iC33</v>
      </c>
      <c r="Q680" s="134">
        <f t="shared" si="119"/>
        <v>-33.512999999999998</v>
      </c>
      <c r="R680" s="135">
        <f t="shared" si="112"/>
        <v>0.37367918280816953</v>
      </c>
      <c r="S680" s="134">
        <f t="shared" si="120"/>
        <v>6</v>
      </c>
    </row>
    <row r="681" spans="1:19">
      <c r="A681" s="153" t="s">
        <v>390</v>
      </c>
      <c r="B681" s="3" t="s">
        <v>215</v>
      </c>
      <c r="C681" s="156">
        <v>-35.437166666666663</v>
      </c>
      <c r="D681" s="186">
        <v>0.2567219637402805</v>
      </c>
      <c r="E681" s="40">
        <v>6</v>
      </c>
      <c r="G681" s="95">
        <f t="shared" si="113"/>
        <v>0.26979831596638121</v>
      </c>
      <c r="H681" s="133">
        <f t="shared" si="114"/>
        <v>1</v>
      </c>
      <c r="I681" s="133">
        <f t="shared" si="115"/>
        <v>5</v>
      </c>
      <c r="J681" s="96">
        <f t="shared" si="116"/>
        <v>1.3489915798319061</v>
      </c>
      <c r="O681" s="134" t="str">
        <f t="shared" si="117"/>
        <v>68D</v>
      </c>
      <c r="P681" s="134" t="str">
        <f t="shared" si="118"/>
        <v>alkane nC31</v>
      </c>
      <c r="Q681" s="134">
        <f t="shared" si="119"/>
        <v>-35.437166666666663</v>
      </c>
      <c r="R681" s="135">
        <f t="shared" si="112"/>
        <v>0.37367918280816953</v>
      </c>
      <c r="S681" s="134">
        <f t="shared" si="120"/>
        <v>6</v>
      </c>
    </row>
    <row r="682" spans="1:19">
      <c r="A682" s="153" t="s">
        <v>390</v>
      </c>
      <c r="B682" s="3" t="s">
        <v>216</v>
      </c>
      <c r="C682" s="156">
        <v>-34.174500000000002</v>
      </c>
      <c r="D682" s="186">
        <v>0.32600168711219835</v>
      </c>
      <c r="E682" s="40">
        <v>6</v>
      </c>
      <c r="G682" s="95">
        <f t="shared" si="113"/>
        <v>0.34260686114902078</v>
      </c>
      <c r="H682" s="133">
        <f t="shared" si="114"/>
        <v>1</v>
      </c>
      <c r="I682" s="133">
        <f t="shared" si="115"/>
        <v>5</v>
      </c>
      <c r="J682" s="96">
        <f t="shared" si="116"/>
        <v>1.7130343057451038</v>
      </c>
      <c r="O682" s="134" t="str">
        <f t="shared" si="117"/>
        <v>68D</v>
      </c>
      <c r="P682" s="134" t="str">
        <f t="shared" si="118"/>
        <v>alkane nC33</v>
      </c>
      <c r="Q682" s="134">
        <f t="shared" si="119"/>
        <v>-34.174500000000002</v>
      </c>
      <c r="R682" s="135">
        <f t="shared" si="112"/>
        <v>0.37367918280816953</v>
      </c>
      <c r="S682" s="134">
        <f t="shared" si="120"/>
        <v>6</v>
      </c>
    </row>
    <row r="683" spans="1:19">
      <c r="A683" s="20" t="s">
        <v>337</v>
      </c>
      <c r="B683" s="3" t="s">
        <v>399</v>
      </c>
      <c r="C683" s="156">
        <v>-33.35</v>
      </c>
      <c r="D683" s="186">
        <v>0.38855630222659071</v>
      </c>
      <c r="E683" s="40">
        <v>3</v>
      </c>
      <c r="G683" s="95">
        <f t="shared" si="113"/>
        <v>0.43843883667615269</v>
      </c>
      <c r="H683" s="133">
        <f t="shared" si="114"/>
        <v>1</v>
      </c>
      <c r="I683" s="133">
        <f t="shared" si="115"/>
        <v>2</v>
      </c>
      <c r="J683" s="96">
        <f t="shared" si="116"/>
        <v>0.87687767335230538</v>
      </c>
      <c r="O683" s="134" t="str">
        <f t="shared" si="117"/>
        <v>69 B</v>
      </c>
      <c r="P683" s="134" t="str">
        <f t="shared" si="118"/>
        <v>alkane iC31</v>
      </c>
      <c r="Q683" s="134">
        <f t="shared" si="119"/>
        <v>-33.35</v>
      </c>
      <c r="R683" s="135">
        <f t="shared" si="112"/>
        <v>0.37367918280816953</v>
      </c>
      <c r="S683" s="134">
        <f t="shared" si="120"/>
        <v>3</v>
      </c>
    </row>
    <row r="684" spans="1:19">
      <c r="A684" s="20" t="s">
        <v>337</v>
      </c>
      <c r="B684" s="3" t="s">
        <v>400</v>
      </c>
      <c r="C684" s="156">
        <v>-33.169999999999995</v>
      </c>
      <c r="D684" s="186">
        <v>0.21001666600534294</v>
      </c>
      <c r="E684" s="40">
        <v>3</v>
      </c>
      <c r="G684" s="95">
        <f t="shared" si="113"/>
        <v>0.23697843066328531</v>
      </c>
      <c r="H684" s="133">
        <f t="shared" si="114"/>
        <v>1</v>
      </c>
      <c r="I684" s="133">
        <f t="shared" si="115"/>
        <v>2</v>
      </c>
      <c r="J684" s="96">
        <f t="shared" si="116"/>
        <v>0.47395686132657061</v>
      </c>
      <c r="O684" s="134" t="str">
        <f t="shared" si="117"/>
        <v>69 B</v>
      </c>
      <c r="P684" s="134" t="str">
        <f t="shared" si="118"/>
        <v>alkane iC33</v>
      </c>
      <c r="Q684" s="134">
        <f t="shared" si="119"/>
        <v>-33.169999999999995</v>
      </c>
      <c r="R684" s="135">
        <f t="shared" si="112"/>
        <v>0.37367918280816953</v>
      </c>
      <c r="S684" s="134">
        <f t="shared" si="120"/>
        <v>3</v>
      </c>
    </row>
    <row r="685" spans="1:19">
      <c r="A685" s="20" t="s">
        <v>337</v>
      </c>
      <c r="B685" s="3" t="s">
        <v>215</v>
      </c>
      <c r="C685" s="156">
        <v>-35.161000000000001</v>
      </c>
      <c r="D685" s="186">
        <v>0.19157244060667711</v>
      </c>
      <c r="E685" s="40">
        <v>3</v>
      </c>
      <c r="G685" s="95">
        <f t="shared" si="113"/>
        <v>0.21616635097021686</v>
      </c>
      <c r="H685" s="133">
        <f t="shared" si="114"/>
        <v>1</v>
      </c>
      <c r="I685" s="133">
        <f t="shared" si="115"/>
        <v>2</v>
      </c>
      <c r="J685" s="96">
        <f t="shared" si="116"/>
        <v>0.43233270194043372</v>
      </c>
      <c r="O685" s="134" t="str">
        <f t="shared" si="117"/>
        <v>69 B</v>
      </c>
      <c r="P685" s="134" t="str">
        <f t="shared" si="118"/>
        <v>alkane nC31</v>
      </c>
      <c r="Q685" s="134">
        <f t="shared" si="119"/>
        <v>-35.161000000000001</v>
      </c>
      <c r="R685" s="135">
        <f t="shared" si="112"/>
        <v>0.37367918280816953</v>
      </c>
      <c r="S685" s="134">
        <f t="shared" si="120"/>
        <v>3</v>
      </c>
    </row>
    <row r="686" spans="1:19">
      <c r="A686" s="20" t="s">
        <v>337</v>
      </c>
      <c r="B686" s="3" t="s">
        <v>216</v>
      </c>
      <c r="C686" s="156">
        <v>-34.792999999999999</v>
      </c>
      <c r="D686" s="186">
        <v>0.24270970314348905</v>
      </c>
      <c r="E686" s="40">
        <v>3</v>
      </c>
      <c r="G686" s="95">
        <f t="shared" si="113"/>
        <v>0.27386857267904929</v>
      </c>
      <c r="H686" s="133">
        <f t="shared" si="114"/>
        <v>1</v>
      </c>
      <c r="I686" s="133">
        <f t="shared" si="115"/>
        <v>2</v>
      </c>
      <c r="J686" s="96">
        <f t="shared" si="116"/>
        <v>0.54773714535809859</v>
      </c>
      <c r="O686" s="134" t="str">
        <f t="shared" si="117"/>
        <v>69 B</v>
      </c>
      <c r="P686" s="134" t="str">
        <f t="shared" si="118"/>
        <v>alkane nC33</v>
      </c>
      <c r="Q686" s="134">
        <f t="shared" si="119"/>
        <v>-34.792999999999999</v>
      </c>
      <c r="R686" s="135">
        <f t="shared" si="112"/>
        <v>0.37367918280816953</v>
      </c>
      <c r="S686" s="134">
        <f t="shared" si="120"/>
        <v>3</v>
      </c>
    </row>
    <row r="687" spans="1:19">
      <c r="A687" s="153" t="s">
        <v>273</v>
      </c>
      <c r="B687" s="3" t="s">
        <v>399</v>
      </c>
      <c r="C687" s="158">
        <v>-32.890166666666666</v>
      </c>
      <c r="D687" s="197">
        <v>0.23906686651785619</v>
      </c>
      <c r="E687" s="198">
        <v>6</v>
      </c>
      <c r="G687" s="95">
        <f t="shared" si="113"/>
        <v>0.25124394130581751</v>
      </c>
      <c r="H687" s="133">
        <f t="shared" si="114"/>
        <v>1</v>
      </c>
      <c r="I687" s="133">
        <f t="shared" si="115"/>
        <v>5</v>
      </c>
      <c r="J687" s="96">
        <f t="shared" si="116"/>
        <v>1.2562197065290874</v>
      </c>
      <c r="O687" s="134" t="str">
        <f t="shared" si="117"/>
        <v>69 C</v>
      </c>
      <c r="P687" s="134" t="str">
        <f t="shared" si="118"/>
        <v>alkane iC31</v>
      </c>
      <c r="Q687" s="134">
        <f t="shared" si="119"/>
        <v>-32.890166666666666</v>
      </c>
      <c r="R687" s="135">
        <f t="shared" si="112"/>
        <v>0.37367918280816953</v>
      </c>
      <c r="S687" s="134">
        <f t="shared" si="120"/>
        <v>6</v>
      </c>
    </row>
    <row r="688" spans="1:19">
      <c r="A688" s="153" t="s">
        <v>273</v>
      </c>
      <c r="B688" s="3" t="s">
        <v>400</v>
      </c>
      <c r="C688" s="158">
        <v>-32.678333333333335</v>
      </c>
      <c r="D688" s="197">
        <v>2.4684678108762466E-2</v>
      </c>
      <c r="E688" s="198">
        <v>3</v>
      </c>
      <c r="G688" s="95">
        <f t="shared" si="113"/>
        <v>2.7853676524386223E-2</v>
      </c>
      <c r="H688" s="133">
        <f t="shared" si="114"/>
        <v>1</v>
      </c>
      <c r="I688" s="133">
        <f t="shared" si="115"/>
        <v>2</v>
      </c>
      <c r="J688" s="96">
        <f t="shared" si="116"/>
        <v>5.5707353048772446E-2</v>
      </c>
      <c r="O688" s="134" t="str">
        <f t="shared" si="117"/>
        <v>69 C</v>
      </c>
      <c r="P688" s="134" t="str">
        <f t="shared" si="118"/>
        <v>alkane iC33</v>
      </c>
      <c r="Q688" s="134">
        <f t="shared" si="119"/>
        <v>-32.678333333333335</v>
      </c>
      <c r="R688" s="135">
        <f t="shared" si="112"/>
        <v>0.37367918280816953</v>
      </c>
      <c r="S688" s="134">
        <f t="shared" si="120"/>
        <v>3</v>
      </c>
    </row>
    <row r="689" spans="1:19">
      <c r="A689" s="153" t="s">
        <v>273</v>
      </c>
      <c r="B689" s="3" t="s">
        <v>215</v>
      </c>
      <c r="C689" s="158">
        <v>-34.426500000000004</v>
      </c>
      <c r="D689" s="197">
        <v>0.19128800276023566</v>
      </c>
      <c r="E689" s="198">
        <v>6</v>
      </c>
      <c r="G689" s="95">
        <f t="shared" si="113"/>
        <v>0.20103142036376695</v>
      </c>
      <c r="H689" s="133">
        <f t="shared" si="114"/>
        <v>1</v>
      </c>
      <c r="I689" s="133">
        <f t="shared" si="115"/>
        <v>5</v>
      </c>
      <c r="J689" s="96">
        <f t="shared" si="116"/>
        <v>1.0051571018188348</v>
      </c>
      <c r="O689" s="134" t="str">
        <f t="shared" si="117"/>
        <v>69 C</v>
      </c>
      <c r="P689" s="134" t="str">
        <f t="shared" si="118"/>
        <v>alkane nC31</v>
      </c>
      <c r="Q689" s="134">
        <f t="shared" si="119"/>
        <v>-34.426500000000004</v>
      </c>
      <c r="R689" s="135">
        <f t="shared" si="112"/>
        <v>0.37367918280816953</v>
      </c>
      <c r="S689" s="134">
        <f t="shared" si="120"/>
        <v>6</v>
      </c>
    </row>
    <row r="690" spans="1:19">
      <c r="A690" s="153" t="s">
        <v>273</v>
      </c>
      <c r="B690" s="3" t="s">
        <v>216</v>
      </c>
      <c r="C690" s="158">
        <v>-34.160666666666664</v>
      </c>
      <c r="D690" s="197">
        <v>0.24171691431645198</v>
      </c>
      <c r="E690" s="198">
        <v>6</v>
      </c>
      <c r="G690" s="95">
        <f t="shared" si="113"/>
        <v>0.25402897154972326</v>
      </c>
      <c r="H690" s="133">
        <f t="shared" si="114"/>
        <v>1</v>
      </c>
      <c r="I690" s="133">
        <f t="shared" si="115"/>
        <v>5</v>
      </c>
      <c r="J690" s="96">
        <f t="shared" si="116"/>
        <v>1.2701448577486163</v>
      </c>
      <c r="O690" s="134" t="str">
        <f t="shared" si="117"/>
        <v>69 C</v>
      </c>
      <c r="P690" s="134" t="str">
        <f t="shared" si="118"/>
        <v>alkane nC33</v>
      </c>
      <c r="Q690" s="134">
        <f t="shared" si="119"/>
        <v>-34.160666666666664</v>
      </c>
      <c r="R690" s="135">
        <f t="shared" si="112"/>
        <v>0.37367918280816953</v>
      </c>
      <c r="S690" s="134">
        <f t="shared" si="120"/>
        <v>6</v>
      </c>
    </row>
    <row r="691" spans="1:19">
      <c r="A691" s="153" t="s">
        <v>391</v>
      </c>
      <c r="B691" s="3" t="s">
        <v>399</v>
      </c>
      <c r="C691" s="156">
        <v>-34.617999999999995</v>
      </c>
      <c r="D691" s="186">
        <v>8.1008641514347543E-2</v>
      </c>
      <c r="E691" s="40">
        <v>6</v>
      </c>
      <c r="G691" s="95">
        <f t="shared" si="113"/>
        <v>8.5134885776296229E-2</v>
      </c>
      <c r="H691" s="133">
        <f t="shared" si="114"/>
        <v>1</v>
      </c>
      <c r="I691" s="133">
        <f t="shared" si="115"/>
        <v>5</v>
      </c>
      <c r="J691" s="96">
        <f t="shared" si="116"/>
        <v>0.42567442888148116</v>
      </c>
      <c r="O691" s="134" t="str">
        <f t="shared" si="117"/>
        <v>69D</v>
      </c>
      <c r="P691" s="134" t="str">
        <f t="shared" si="118"/>
        <v>alkane iC31</v>
      </c>
      <c r="Q691" s="134">
        <f t="shared" si="119"/>
        <v>-34.617999999999995</v>
      </c>
      <c r="R691" s="135">
        <f t="shared" si="112"/>
        <v>0.37367918280816953</v>
      </c>
      <c r="S691" s="134">
        <f t="shared" si="120"/>
        <v>6</v>
      </c>
    </row>
    <row r="692" spans="1:19">
      <c r="A692" s="153" t="s">
        <v>391</v>
      </c>
      <c r="B692" s="3" t="s">
        <v>400</v>
      </c>
      <c r="C692" s="156">
        <v>-34.074833333333338</v>
      </c>
      <c r="D692" s="186">
        <v>0.47542756195520197</v>
      </c>
      <c r="E692" s="40">
        <v>6</v>
      </c>
      <c r="G692" s="95">
        <f t="shared" si="113"/>
        <v>0.499643870398573</v>
      </c>
      <c r="H692" s="133">
        <f t="shared" si="114"/>
        <v>1</v>
      </c>
      <c r="I692" s="133">
        <f t="shared" si="115"/>
        <v>5</v>
      </c>
      <c r="J692" s="96">
        <f t="shared" si="116"/>
        <v>2.4982193519928648</v>
      </c>
      <c r="O692" s="134" t="str">
        <f t="shared" si="117"/>
        <v>69D</v>
      </c>
      <c r="P692" s="134" t="str">
        <f t="shared" si="118"/>
        <v>alkane iC33</v>
      </c>
      <c r="Q692" s="134">
        <f t="shared" si="119"/>
        <v>-34.074833333333338</v>
      </c>
      <c r="R692" s="135">
        <f t="shared" si="112"/>
        <v>0.37367918280816953</v>
      </c>
      <c r="S692" s="134">
        <f t="shared" si="120"/>
        <v>6</v>
      </c>
    </row>
    <row r="693" spans="1:19">
      <c r="A693" s="153" t="s">
        <v>391</v>
      </c>
      <c r="B693" s="3" t="s">
        <v>215</v>
      </c>
      <c r="C693" s="156">
        <v>-35.781166666666671</v>
      </c>
      <c r="D693" s="186">
        <v>0.13843036757397695</v>
      </c>
      <c r="E693" s="40">
        <v>6</v>
      </c>
      <c r="G693" s="95">
        <f t="shared" si="113"/>
        <v>0.14548143643778952</v>
      </c>
      <c r="H693" s="133">
        <f t="shared" si="114"/>
        <v>1</v>
      </c>
      <c r="I693" s="133">
        <f t="shared" si="115"/>
        <v>5</v>
      </c>
      <c r="J693" s="96">
        <f t="shared" si="116"/>
        <v>0.72740718218894762</v>
      </c>
      <c r="O693" s="134" t="str">
        <f t="shared" si="117"/>
        <v>69D</v>
      </c>
      <c r="P693" s="134" t="str">
        <f t="shared" si="118"/>
        <v>alkane nC31</v>
      </c>
      <c r="Q693" s="134">
        <f t="shared" si="119"/>
        <v>-35.781166666666671</v>
      </c>
      <c r="R693" s="135">
        <f t="shared" si="112"/>
        <v>0.37367918280816953</v>
      </c>
      <c r="S693" s="134">
        <f t="shared" si="120"/>
        <v>6</v>
      </c>
    </row>
    <row r="694" spans="1:19">
      <c r="A694" s="153" t="s">
        <v>391</v>
      </c>
      <c r="B694" s="3" t="s">
        <v>216</v>
      </c>
      <c r="C694" s="156">
        <v>-35.73383333333333</v>
      </c>
      <c r="D694" s="186">
        <v>0.45300923463729226</v>
      </c>
      <c r="E694" s="40">
        <v>6</v>
      </c>
      <c r="G694" s="95">
        <f t="shared" si="113"/>
        <v>0.47608364645421963</v>
      </c>
      <c r="H694" s="133">
        <f t="shared" si="114"/>
        <v>1</v>
      </c>
      <c r="I694" s="133">
        <f t="shared" si="115"/>
        <v>5</v>
      </c>
      <c r="J694" s="96">
        <f t="shared" si="116"/>
        <v>2.3804182322710981</v>
      </c>
      <c r="O694" s="134" t="str">
        <f t="shared" si="117"/>
        <v>69D</v>
      </c>
      <c r="P694" s="134" t="str">
        <f t="shared" si="118"/>
        <v>alkane nC33</v>
      </c>
      <c r="Q694" s="134">
        <f t="shared" si="119"/>
        <v>-35.73383333333333</v>
      </c>
      <c r="R694" s="135">
        <f t="shared" si="112"/>
        <v>0.37367918280816953</v>
      </c>
      <c r="S694" s="134">
        <f t="shared" si="120"/>
        <v>6</v>
      </c>
    </row>
    <row r="695" spans="1:19">
      <c r="A695" s="20" t="s">
        <v>338</v>
      </c>
      <c r="B695" s="3" t="s">
        <v>399</v>
      </c>
      <c r="C695" s="158">
        <v>-33.877000000000002</v>
      </c>
      <c r="D695" s="197">
        <v>0.92318730493871115</v>
      </c>
      <c r="E695" s="198">
        <v>6</v>
      </c>
      <c r="G695" s="95">
        <f t="shared" si="113"/>
        <v>0.9702106378634161</v>
      </c>
      <c r="H695" s="133">
        <f t="shared" si="114"/>
        <v>1</v>
      </c>
      <c r="I695" s="133">
        <f t="shared" si="115"/>
        <v>5</v>
      </c>
      <c r="J695" s="96">
        <f t="shared" si="116"/>
        <v>4.8510531893170805</v>
      </c>
      <c r="O695" s="134" t="str">
        <f t="shared" si="117"/>
        <v>70 B</v>
      </c>
      <c r="P695" s="134" t="str">
        <f t="shared" si="118"/>
        <v>alkane iC31</v>
      </c>
      <c r="Q695" s="134">
        <f t="shared" si="119"/>
        <v>-33.877000000000002</v>
      </c>
      <c r="R695" s="135">
        <f t="shared" si="112"/>
        <v>0.37367918280816953</v>
      </c>
      <c r="S695" s="134">
        <f t="shared" si="120"/>
        <v>6</v>
      </c>
    </row>
    <row r="696" spans="1:19">
      <c r="A696" s="20" t="s">
        <v>338</v>
      </c>
      <c r="B696" s="3" t="s">
        <v>400</v>
      </c>
      <c r="C696" s="158">
        <v>-33.962000000000003</v>
      </c>
      <c r="D696" s="197">
        <v>0.57162050348111204</v>
      </c>
      <c r="E696" s="198">
        <v>5</v>
      </c>
      <c r="G696" s="95">
        <f t="shared" si="113"/>
        <v>0.60811623248791979</v>
      </c>
      <c r="H696" s="133">
        <f t="shared" si="114"/>
        <v>1</v>
      </c>
      <c r="I696" s="133">
        <f t="shared" si="115"/>
        <v>4</v>
      </c>
      <c r="J696" s="96">
        <f t="shared" si="116"/>
        <v>2.4324649299516792</v>
      </c>
      <c r="O696" s="134" t="str">
        <f t="shared" si="117"/>
        <v>70 B</v>
      </c>
      <c r="P696" s="134" t="str">
        <f t="shared" si="118"/>
        <v>alkane iC33</v>
      </c>
      <c r="Q696" s="134">
        <f t="shared" si="119"/>
        <v>-33.962000000000003</v>
      </c>
      <c r="R696" s="135">
        <f t="shared" si="112"/>
        <v>0.37367918280816953</v>
      </c>
      <c r="S696" s="134">
        <f t="shared" si="120"/>
        <v>5</v>
      </c>
    </row>
    <row r="697" spans="1:19">
      <c r="A697" s="20" t="s">
        <v>338</v>
      </c>
      <c r="B697" s="3" t="s">
        <v>215</v>
      </c>
      <c r="C697" s="158">
        <v>-35.68</v>
      </c>
      <c r="D697" s="197">
        <v>0.76129757650999952</v>
      </c>
      <c r="E697" s="198">
        <v>6</v>
      </c>
      <c r="G697" s="95">
        <f t="shared" si="113"/>
        <v>0.80007491801317077</v>
      </c>
      <c r="H697" s="133">
        <f t="shared" si="114"/>
        <v>1</v>
      </c>
      <c r="I697" s="133">
        <f t="shared" si="115"/>
        <v>5</v>
      </c>
      <c r="J697" s="96">
        <f t="shared" si="116"/>
        <v>4.0003745900658538</v>
      </c>
      <c r="O697" s="134" t="str">
        <f t="shared" si="117"/>
        <v>70 B</v>
      </c>
      <c r="P697" s="134" t="str">
        <f t="shared" si="118"/>
        <v>alkane nC31</v>
      </c>
      <c r="Q697" s="134">
        <f t="shared" si="119"/>
        <v>-35.68</v>
      </c>
      <c r="R697" s="135">
        <f t="shared" si="112"/>
        <v>0.37367918280816953</v>
      </c>
      <c r="S697" s="134">
        <f t="shared" si="120"/>
        <v>6</v>
      </c>
    </row>
    <row r="698" spans="1:19">
      <c r="A698" s="20" t="s">
        <v>338</v>
      </c>
      <c r="B698" s="3" t="s">
        <v>216</v>
      </c>
      <c r="C698" s="158">
        <v>-35.26016666666667</v>
      </c>
      <c r="D698" s="197">
        <v>0.93166440667585204</v>
      </c>
      <c r="E698" s="198">
        <v>6</v>
      </c>
      <c r="G698" s="95">
        <f t="shared" si="113"/>
        <v>0.97911952800913848</v>
      </c>
      <c r="H698" s="133">
        <f t="shared" si="114"/>
        <v>1</v>
      </c>
      <c r="I698" s="133">
        <f t="shared" si="115"/>
        <v>5</v>
      </c>
      <c r="J698" s="96">
        <f t="shared" si="116"/>
        <v>4.8955976400456924</v>
      </c>
      <c r="O698" s="134" t="str">
        <f t="shared" si="117"/>
        <v>70 B</v>
      </c>
      <c r="P698" s="134" t="str">
        <f t="shared" si="118"/>
        <v>alkane nC33</v>
      </c>
      <c r="Q698" s="134">
        <f t="shared" si="119"/>
        <v>-35.26016666666667</v>
      </c>
      <c r="R698" s="135">
        <f t="shared" si="112"/>
        <v>0.37367918280816953</v>
      </c>
      <c r="S698" s="134">
        <f t="shared" si="120"/>
        <v>6</v>
      </c>
    </row>
    <row r="699" spans="1:19">
      <c r="A699" s="153" t="s">
        <v>274</v>
      </c>
      <c r="B699" s="3" t="s">
        <v>399</v>
      </c>
      <c r="C699" s="158">
        <v>-35.010666666666665</v>
      </c>
      <c r="D699" s="197">
        <v>0.73006323926994876</v>
      </c>
      <c r="E699" s="198">
        <v>3</v>
      </c>
      <c r="G699" s="95">
        <f t="shared" si="113"/>
        <v>0.82378814985447668</v>
      </c>
      <c r="H699" s="133">
        <f t="shared" si="114"/>
        <v>1</v>
      </c>
      <c r="I699" s="133">
        <f t="shared" si="115"/>
        <v>2</v>
      </c>
      <c r="J699" s="96">
        <f t="shared" si="116"/>
        <v>1.6475762997089534</v>
      </c>
      <c r="O699" s="134" t="str">
        <f t="shared" si="117"/>
        <v>70 C</v>
      </c>
      <c r="P699" s="134" t="str">
        <f t="shared" si="118"/>
        <v>alkane iC31</v>
      </c>
      <c r="Q699" s="134">
        <f t="shared" si="119"/>
        <v>-35.010666666666665</v>
      </c>
      <c r="R699" s="135">
        <f t="shared" si="112"/>
        <v>0.37367918280816953</v>
      </c>
      <c r="S699" s="134">
        <f t="shared" si="120"/>
        <v>3</v>
      </c>
    </row>
    <row r="700" spans="1:19">
      <c r="A700" s="153" t="s">
        <v>274</v>
      </c>
      <c r="B700" s="3" t="s">
        <v>400</v>
      </c>
      <c r="C700" s="158">
        <v>-34.932500000000005</v>
      </c>
      <c r="D700" s="197">
        <v>1.1872322856122097</v>
      </c>
      <c r="E700" s="198">
        <v>2</v>
      </c>
      <c r="G700" s="95">
        <f t="shared" si="113"/>
        <v>1.4879750078351761</v>
      </c>
      <c r="H700" s="133">
        <f t="shared" si="114"/>
        <v>1</v>
      </c>
      <c r="I700" s="133">
        <f t="shared" si="115"/>
        <v>1</v>
      </c>
      <c r="J700" s="96">
        <f t="shared" si="116"/>
        <v>1.4879750078351761</v>
      </c>
      <c r="O700" s="134" t="str">
        <f t="shared" si="117"/>
        <v>70 C</v>
      </c>
      <c r="P700" s="134" t="str">
        <f t="shared" si="118"/>
        <v>alkane iC33</v>
      </c>
      <c r="Q700" s="134">
        <f t="shared" si="119"/>
        <v>-34.932500000000005</v>
      </c>
      <c r="R700" s="135">
        <f t="shared" si="112"/>
        <v>0.37367918280816953</v>
      </c>
      <c r="S700" s="134">
        <f t="shared" si="120"/>
        <v>2</v>
      </c>
    </row>
    <row r="701" spans="1:19">
      <c r="A701" s="153" t="s">
        <v>274</v>
      </c>
      <c r="B701" s="3" t="s">
        <v>215</v>
      </c>
      <c r="C701" s="158">
        <v>-36.771000000000001</v>
      </c>
      <c r="D701" s="197">
        <v>0.25371440637062642</v>
      </c>
      <c r="E701" s="198">
        <v>3</v>
      </c>
      <c r="G701" s="95">
        <f t="shared" si="113"/>
        <v>0.28628605054061984</v>
      </c>
      <c r="H701" s="133">
        <f t="shared" si="114"/>
        <v>1</v>
      </c>
      <c r="I701" s="133">
        <f t="shared" si="115"/>
        <v>2</v>
      </c>
      <c r="J701" s="96">
        <f t="shared" si="116"/>
        <v>0.57257210108123968</v>
      </c>
      <c r="O701" s="134" t="str">
        <f t="shared" si="117"/>
        <v>70 C</v>
      </c>
      <c r="P701" s="134" t="str">
        <f t="shared" si="118"/>
        <v>alkane nC31</v>
      </c>
      <c r="Q701" s="134">
        <f t="shared" si="119"/>
        <v>-36.771000000000001</v>
      </c>
      <c r="R701" s="135">
        <f t="shared" si="112"/>
        <v>0.37367918280816953</v>
      </c>
      <c r="S701" s="134">
        <f t="shared" si="120"/>
        <v>3</v>
      </c>
    </row>
    <row r="702" spans="1:19">
      <c r="A702" s="153" t="s">
        <v>274</v>
      </c>
      <c r="B702" s="3" t="s">
        <v>216</v>
      </c>
      <c r="C702" s="158">
        <v>-36.158000000000001</v>
      </c>
      <c r="D702" s="197">
        <v>0.36647919449813404</v>
      </c>
      <c r="E702" s="198">
        <v>3</v>
      </c>
      <c r="G702" s="95">
        <f t="shared" si="113"/>
        <v>0.41352748824563884</v>
      </c>
      <c r="H702" s="133">
        <f t="shared" si="114"/>
        <v>1</v>
      </c>
      <c r="I702" s="133">
        <f t="shared" si="115"/>
        <v>2</v>
      </c>
      <c r="J702" s="96">
        <f t="shared" si="116"/>
        <v>0.82705497649127768</v>
      </c>
      <c r="O702" s="134" t="str">
        <f t="shared" si="117"/>
        <v>70 C</v>
      </c>
      <c r="P702" s="134" t="str">
        <f t="shared" si="118"/>
        <v>alkane nC33</v>
      </c>
      <c r="Q702" s="134">
        <f t="shared" si="119"/>
        <v>-36.158000000000001</v>
      </c>
      <c r="R702" s="135">
        <f t="shared" si="112"/>
        <v>0.37367918280816953</v>
      </c>
      <c r="S702" s="134">
        <f t="shared" si="120"/>
        <v>3</v>
      </c>
    </row>
    <row r="703" spans="1:19">
      <c r="A703" s="153" t="s">
        <v>392</v>
      </c>
      <c r="B703" s="3" t="s">
        <v>399</v>
      </c>
      <c r="C703" s="156">
        <v>-35.669333333333327</v>
      </c>
      <c r="D703" s="186">
        <v>0.21663871614587443</v>
      </c>
      <c r="E703" s="40">
        <v>3</v>
      </c>
      <c r="G703" s="95">
        <f t="shared" si="113"/>
        <v>0.24445061408532295</v>
      </c>
      <c r="H703" s="133">
        <f t="shared" si="114"/>
        <v>1</v>
      </c>
      <c r="I703" s="133">
        <f t="shared" si="115"/>
        <v>2</v>
      </c>
      <c r="J703" s="96">
        <f t="shared" si="116"/>
        <v>0.48890122817064591</v>
      </c>
      <c r="O703" s="134" t="str">
        <f t="shared" si="117"/>
        <v>70D</v>
      </c>
      <c r="P703" s="134" t="str">
        <f t="shared" si="118"/>
        <v>alkane iC31</v>
      </c>
      <c r="Q703" s="134">
        <f t="shared" si="119"/>
        <v>-35.669333333333327</v>
      </c>
      <c r="R703" s="135">
        <f t="shared" si="112"/>
        <v>0.37367918280816953</v>
      </c>
      <c r="S703" s="134">
        <f t="shared" si="120"/>
        <v>3</v>
      </c>
    </row>
    <row r="704" spans="1:19">
      <c r="A704" s="153" t="s">
        <v>392</v>
      </c>
      <c r="B704" s="3" t="s">
        <v>400</v>
      </c>
      <c r="C704" s="156">
        <v>-35.31166666666666</v>
      </c>
      <c r="D704" s="186">
        <v>0.2488460032496691</v>
      </c>
      <c r="E704" s="40">
        <v>3</v>
      </c>
      <c r="G704" s="95">
        <f t="shared" si="113"/>
        <v>0.28079264588190883</v>
      </c>
      <c r="H704" s="133">
        <f t="shared" si="114"/>
        <v>1</v>
      </c>
      <c r="I704" s="133">
        <f t="shared" si="115"/>
        <v>2</v>
      </c>
      <c r="J704" s="96">
        <f t="shared" si="116"/>
        <v>0.56158529176381766</v>
      </c>
      <c r="O704" s="134" t="str">
        <f t="shared" si="117"/>
        <v>70D</v>
      </c>
      <c r="P704" s="134" t="str">
        <f t="shared" si="118"/>
        <v>alkane iC33</v>
      </c>
      <c r="Q704" s="134">
        <f t="shared" si="119"/>
        <v>-35.31166666666666</v>
      </c>
      <c r="R704" s="135">
        <f t="shared" si="112"/>
        <v>0.37367918280816953</v>
      </c>
      <c r="S704" s="134">
        <f t="shared" si="120"/>
        <v>3</v>
      </c>
    </row>
    <row r="705" spans="1:19">
      <c r="A705" s="153" t="s">
        <v>392</v>
      </c>
      <c r="B705" s="3" t="s">
        <v>215</v>
      </c>
      <c r="C705" s="156">
        <v>-37.684333333333335</v>
      </c>
      <c r="D705" s="186">
        <v>0.18450293583933325</v>
      </c>
      <c r="E705" s="40">
        <v>3</v>
      </c>
      <c r="G705" s="95">
        <f t="shared" si="113"/>
        <v>0.20818926906906363</v>
      </c>
      <c r="H705" s="133">
        <f t="shared" si="114"/>
        <v>1</v>
      </c>
      <c r="I705" s="133">
        <f t="shared" si="115"/>
        <v>2</v>
      </c>
      <c r="J705" s="96">
        <f t="shared" si="116"/>
        <v>0.41637853813812725</v>
      </c>
      <c r="O705" s="134" t="str">
        <f t="shared" si="117"/>
        <v>70D</v>
      </c>
      <c r="P705" s="134" t="str">
        <f t="shared" si="118"/>
        <v>alkane nC31</v>
      </c>
      <c r="Q705" s="134">
        <f t="shared" si="119"/>
        <v>-37.684333333333335</v>
      </c>
      <c r="R705" s="135">
        <f t="shared" si="112"/>
        <v>0.37367918280816953</v>
      </c>
      <c r="S705" s="134">
        <f t="shared" si="120"/>
        <v>3</v>
      </c>
    </row>
    <row r="706" spans="1:19">
      <c r="A706" s="153" t="s">
        <v>392</v>
      </c>
      <c r="B706" s="3" t="s">
        <v>216</v>
      </c>
      <c r="C706" s="156">
        <v>-37.160666666666664</v>
      </c>
      <c r="D706" s="186">
        <v>0.26804725951468533</v>
      </c>
      <c r="E706" s="40">
        <v>3</v>
      </c>
      <c r="G706" s="95">
        <f t="shared" si="113"/>
        <v>0.30245894343341534</v>
      </c>
      <c r="H706" s="133">
        <f t="shared" si="114"/>
        <v>1</v>
      </c>
      <c r="I706" s="133">
        <f t="shared" si="115"/>
        <v>2</v>
      </c>
      <c r="J706" s="96">
        <f t="shared" si="116"/>
        <v>0.60491788686683068</v>
      </c>
      <c r="O706" s="134" t="str">
        <f t="shared" si="117"/>
        <v>70D</v>
      </c>
      <c r="P706" s="134" t="str">
        <f t="shared" si="118"/>
        <v>alkane nC33</v>
      </c>
      <c r="Q706" s="134">
        <f t="shared" si="119"/>
        <v>-37.160666666666664</v>
      </c>
      <c r="R706" s="135">
        <f t="shared" si="112"/>
        <v>0.37367918280816953</v>
      </c>
      <c r="S706" s="134">
        <f t="shared" si="120"/>
        <v>3</v>
      </c>
    </row>
    <row r="707" spans="1:19">
      <c r="A707" s="20" t="s">
        <v>339</v>
      </c>
      <c r="B707" s="3" t="s">
        <v>399</v>
      </c>
      <c r="C707" s="156">
        <v>-30.817</v>
      </c>
      <c r="D707" s="186">
        <v>0.63890583552403613</v>
      </c>
      <c r="E707" s="40">
        <v>4</v>
      </c>
      <c r="G707" s="95">
        <f t="shared" si="113"/>
        <v>0.69346959619468618</v>
      </c>
      <c r="H707" s="133">
        <f t="shared" si="114"/>
        <v>1</v>
      </c>
      <c r="I707" s="133">
        <f t="shared" si="115"/>
        <v>3</v>
      </c>
      <c r="J707" s="96">
        <f t="shared" si="116"/>
        <v>2.0804087885840588</v>
      </c>
      <c r="O707" s="134" t="str">
        <f t="shared" si="117"/>
        <v>71 B</v>
      </c>
      <c r="P707" s="134" t="str">
        <f t="shared" si="118"/>
        <v>alkane iC31</v>
      </c>
      <c r="Q707" s="134">
        <f t="shared" si="119"/>
        <v>-30.817</v>
      </c>
      <c r="R707" s="135">
        <f t="shared" si="112"/>
        <v>0.37367918280816953</v>
      </c>
      <c r="S707" s="134">
        <f t="shared" si="120"/>
        <v>4</v>
      </c>
    </row>
    <row r="708" spans="1:19">
      <c r="A708" s="20" t="s">
        <v>339</v>
      </c>
      <c r="B708" s="3" t="s">
        <v>400</v>
      </c>
      <c r="C708" s="156">
        <v>-30.150666666666666</v>
      </c>
      <c r="D708" s="186">
        <v>0.26435266848158157</v>
      </c>
      <c r="E708" s="40">
        <v>3</v>
      </c>
      <c r="G708" s="95">
        <f t="shared" si="113"/>
        <v>0.29829004388072317</v>
      </c>
      <c r="H708" s="133">
        <f t="shared" si="114"/>
        <v>1</v>
      </c>
      <c r="I708" s="133">
        <f t="shared" si="115"/>
        <v>2</v>
      </c>
      <c r="J708" s="96">
        <f t="shared" si="116"/>
        <v>0.59658008776144633</v>
      </c>
      <c r="O708" s="134" t="str">
        <f t="shared" si="117"/>
        <v>71 B</v>
      </c>
      <c r="P708" s="134" t="str">
        <f t="shared" si="118"/>
        <v>alkane iC33</v>
      </c>
      <c r="Q708" s="134">
        <f t="shared" si="119"/>
        <v>-30.150666666666666</v>
      </c>
      <c r="R708" s="135">
        <f t="shared" si="112"/>
        <v>0.37367918280816953</v>
      </c>
      <c r="S708" s="134">
        <f t="shared" si="120"/>
        <v>3</v>
      </c>
    </row>
    <row r="709" spans="1:19">
      <c r="A709" s="20" t="s">
        <v>339</v>
      </c>
      <c r="B709" s="3" t="s">
        <v>215</v>
      </c>
      <c r="C709" s="156">
        <v>-32.261499999999998</v>
      </c>
      <c r="D709" s="186">
        <v>0.4070171986538158</v>
      </c>
      <c r="E709" s="40">
        <v>4</v>
      </c>
      <c r="G709" s="95">
        <f t="shared" si="113"/>
        <v>0.44177723335903918</v>
      </c>
      <c r="H709" s="133">
        <f t="shared" si="114"/>
        <v>1</v>
      </c>
      <c r="I709" s="133">
        <f t="shared" si="115"/>
        <v>3</v>
      </c>
      <c r="J709" s="96">
        <f t="shared" si="116"/>
        <v>1.3253317000771174</v>
      </c>
      <c r="O709" s="134" t="str">
        <f t="shared" si="117"/>
        <v>71 B</v>
      </c>
      <c r="P709" s="134" t="str">
        <f t="shared" si="118"/>
        <v>alkane nC31</v>
      </c>
      <c r="Q709" s="134">
        <f t="shared" si="119"/>
        <v>-32.261499999999998</v>
      </c>
      <c r="R709" s="135">
        <f t="shared" si="112"/>
        <v>0.37367918280816953</v>
      </c>
      <c r="S709" s="134">
        <f t="shared" si="120"/>
        <v>4</v>
      </c>
    </row>
    <row r="710" spans="1:19">
      <c r="A710" s="20" t="s">
        <v>339</v>
      </c>
      <c r="B710" s="3" t="s">
        <v>216</v>
      </c>
      <c r="C710" s="156">
        <v>-31.767250000000001</v>
      </c>
      <c r="D710" s="186">
        <v>0.35686447007232264</v>
      </c>
      <c r="E710" s="40">
        <v>4</v>
      </c>
      <c r="G710" s="95">
        <f t="shared" si="113"/>
        <v>0.38734136737740604</v>
      </c>
      <c r="H710" s="133">
        <f t="shared" si="114"/>
        <v>1</v>
      </c>
      <c r="I710" s="133">
        <f t="shared" si="115"/>
        <v>3</v>
      </c>
      <c r="J710" s="96">
        <f t="shared" si="116"/>
        <v>1.1620241021322182</v>
      </c>
      <c r="O710" s="134" t="str">
        <f t="shared" si="117"/>
        <v>71 B</v>
      </c>
      <c r="P710" s="134" t="str">
        <f t="shared" si="118"/>
        <v>alkane nC33</v>
      </c>
      <c r="Q710" s="134">
        <f t="shared" si="119"/>
        <v>-31.767250000000001</v>
      </c>
      <c r="R710" s="135">
        <f t="shared" si="112"/>
        <v>0.37367918280816953</v>
      </c>
      <c r="S710" s="134">
        <f t="shared" si="120"/>
        <v>4</v>
      </c>
    </row>
    <row r="711" spans="1:19">
      <c r="A711" s="153" t="s">
        <v>275</v>
      </c>
      <c r="B711" s="3" t="s">
        <v>399</v>
      </c>
      <c r="C711" s="158">
        <v>-31.84675</v>
      </c>
      <c r="D711" s="197">
        <v>0.14136801854262063</v>
      </c>
      <c r="E711" s="198">
        <v>4</v>
      </c>
      <c r="G711" s="95">
        <f t="shared" si="113"/>
        <v>0.1534411133577851</v>
      </c>
      <c r="H711" s="133">
        <f t="shared" si="114"/>
        <v>1</v>
      </c>
      <c r="I711" s="133">
        <f t="shared" si="115"/>
        <v>3</v>
      </c>
      <c r="J711" s="96">
        <f t="shared" si="116"/>
        <v>0.46032334007335529</v>
      </c>
      <c r="O711" s="134" t="str">
        <f t="shared" si="117"/>
        <v>71 C</v>
      </c>
      <c r="P711" s="134" t="str">
        <f t="shared" si="118"/>
        <v>alkane iC31</v>
      </c>
      <c r="Q711" s="134">
        <f t="shared" si="119"/>
        <v>-31.84675</v>
      </c>
      <c r="R711" s="135">
        <f t="shared" si="112"/>
        <v>0.37367918280816953</v>
      </c>
      <c r="S711" s="134">
        <f t="shared" si="120"/>
        <v>4</v>
      </c>
    </row>
    <row r="712" spans="1:19">
      <c r="A712" s="153" t="s">
        <v>275</v>
      </c>
      <c r="B712" s="3" t="s">
        <v>400</v>
      </c>
      <c r="C712" s="158">
        <v>-31.628500000000003</v>
      </c>
      <c r="D712" s="197">
        <v>2.4748737341529263E-2</v>
      </c>
      <c r="E712" s="198">
        <v>2</v>
      </c>
      <c r="G712" s="95">
        <f t="shared" si="113"/>
        <v>3.1017942390846653E-2</v>
      </c>
      <c r="H712" s="133">
        <f t="shared" si="114"/>
        <v>1</v>
      </c>
      <c r="I712" s="133">
        <f t="shared" si="115"/>
        <v>1</v>
      </c>
      <c r="J712" s="96">
        <f t="shared" si="116"/>
        <v>3.1017942390846653E-2</v>
      </c>
      <c r="O712" s="134" t="str">
        <f t="shared" si="117"/>
        <v>71 C</v>
      </c>
      <c r="P712" s="134" t="str">
        <f t="shared" si="118"/>
        <v>alkane iC33</v>
      </c>
      <c r="Q712" s="134">
        <f t="shared" si="119"/>
        <v>-31.628500000000003</v>
      </c>
      <c r="R712" s="135">
        <f t="shared" ref="R712:R775" si="121">$L$5</f>
        <v>0.37367918280816953</v>
      </c>
      <c r="S712" s="134">
        <f t="shared" si="120"/>
        <v>2</v>
      </c>
    </row>
    <row r="713" spans="1:19">
      <c r="A713" s="153" t="s">
        <v>275</v>
      </c>
      <c r="B713" s="3" t="s">
        <v>215</v>
      </c>
      <c r="C713" s="158">
        <v>-33.641250000000007</v>
      </c>
      <c r="D713" s="197">
        <v>0.13212210261723772</v>
      </c>
      <c r="E713" s="198">
        <v>4</v>
      </c>
      <c r="G713" s="95">
        <f t="shared" si="113"/>
        <v>0.14340557881306409</v>
      </c>
      <c r="H713" s="133">
        <f t="shared" si="114"/>
        <v>1</v>
      </c>
      <c r="I713" s="133">
        <f t="shared" si="115"/>
        <v>3</v>
      </c>
      <c r="J713" s="96">
        <f t="shared" si="116"/>
        <v>0.43021673643919228</v>
      </c>
      <c r="O713" s="134" t="str">
        <f t="shared" si="117"/>
        <v>71 C</v>
      </c>
      <c r="P713" s="134" t="str">
        <f t="shared" si="118"/>
        <v>alkane nC31</v>
      </c>
      <c r="Q713" s="134">
        <f t="shared" si="119"/>
        <v>-33.641250000000007</v>
      </c>
      <c r="R713" s="135">
        <f t="shared" si="121"/>
        <v>0.37367918280816953</v>
      </c>
      <c r="S713" s="134">
        <f t="shared" si="120"/>
        <v>4</v>
      </c>
    </row>
    <row r="714" spans="1:19">
      <c r="A714" s="153" t="s">
        <v>275</v>
      </c>
      <c r="B714" s="3" t="s">
        <v>216</v>
      </c>
      <c r="C714" s="158">
        <v>-33.461750000000002</v>
      </c>
      <c r="D714" s="197">
        <v>0.70517864166937727</v>
      </c>
      <c r="E714" s="198">
        <v>4</v>
      </c>
      <c r="G714" s="95">
        <f t="shared" si="113"/>
        <v>0.76540222469948471</v>
      </c>
      <c r="H714" s="133">
        <f t="shared" si="114"/>
        <v>1</v>
      </c>
      <c r="I714" s="133">
        <f t="shared" si="115"/>
        <v>3</v>
      </c>
      <c r="J714" s="96">
        <f t="shared" si="116"/>
        <v>2.2962066740984541</v>
      </c>
      <c r="O714" s="134" t="str">
        <f t="shared" si="117"/>
        <v>71 C</v>
      </c>
      <c r="P714" s="134" t="str">
        <f t="shared" si="118"/>
        <v>alkane nC33</v>
      </c>
      <c r="Q714" s="134">
        <f t="shared" si="119"/>
        <v>-33.461750000000002</v>
      </c>
      <c r="R714" s="135">
        <f t="shared" si="121"/>
        <v>0.37367918280816953</v>
      </c>
      <c r="S714" s="134">
        <f t="shared" si="120"/>
        <v>4</v>
      </c>
    </row>
    <row r="715" spans="1:19">
      <c r="A715" s="153" t="s">
        <v>393</v>
      </c>
      <c r="B715" s="3" t="s">
        <v>399</v>
      </c>
      <c r="C715" s="156">
        <v>-33.967333333333336</v>
      </c>
      <c r="D715" s="186">
        <v>0.12874911002928652</v>
      </c>
      <c r="E715" s="40">
        <v>3</v>
      </c>
      <c r="G715" s="95">
        <f t="shared" si="113"/>
        <v>0.14527781353913483</v>
      </c>
      <c r="H715" s="133">
        <f t="shared" si="114"/>
        <v>1</v>
      </c>
      <c r="I715" s="133">
        <f t="shared" si="115"/>
        <v>2</v>
      </c>
      <c r="J715" s="96">
        <f t="shared" si="116"/>
        <v>0.29055562707826965</v>
      </c>
      <c r="O715" s="134" t="str">
        <f t="shared" si="117"/>
        <v>71D</v>
      </c>
      <c r="P715" s="134" t="str">
        <f t="shared" si="118"/>
        <v>alkane iC31</v>
      </c>
      <c r="Q715" s="134">
        <f t="shared" si="119"/>
        <v>-33.967333333333336</v>
      </c>
      <c r="R715" s="135">
        <f t="shared" si="121"/>
        <v>0.37367918280816953</v>
      </c>
      <c r="S715" s="134">
        <f t="shared" si="120"/>
        <v>3</v>
      </c>
    </row>
    <row r="716" spans="1:19">
      <c r="A716" s="153" t="s">
        <v>393</v>
      </c>
      <c r="B716" s="3" t="s">
        <v>400</v>
      </c>
      <c r="C716" s="156">
        <v>-33.830333333333336</v>
      </c>
      <c r="D716" s="186">
        <v>0.22436651562417506</v>
      </c>
      <c r="E716" s="40">
        <v>3</v>
      </c>
      <c r="G716" s="95">
        <f t="shared" si="113"/>
        <v>0.25317050202412894</v>
      </c>
      <c r="H716" s="133">
        <f t="shared" si="114"/>
        <v>1</v>
      </c>
      <c r="I716" s="133">
        <f t="shared" si="115"/>
        <v>2</v>
      </c>
      <c r="J716" s="96">
        <f t="shared" si="116"/>
        <v>0.50634100404825788</v>
      </c>
      <c r="O716" s="134" t="str">
        <f t="shared" si="117"/>
        <v>71D</v>
      </c>
      <c r="P716" s="134" t="str">
        <f t="shared" si="118"/>
        <v>alkane iC33</v>
      </c>
      <c r="Q716" s="134">
        <f t="shared" si="119"/>
        <v>-33.830333333333336</v>
      </c>
      <c r="R716" s="135">
        <f t="shared" si="121"/>
        <v>0.37367918280816953</v>
      </c>
      <c r="S716" s="134">
        <f t="shared" si="120"/>
        <v>3</v>
      </c>
    </row>
    <row r="717" spans="1:19">
      <c r="A717" s="153" t="s">
        <v>393</v>
      </c>
      <c r="B717" s="3" t="s">
        <v>215</v>
      </c>
      <c r="C717" s="156">
        <v>-35.365000000000002</v>
      </c>
      <c r="D717" s="186">
        <v>3.4698703145797011E-2</v>
      </c>
      <c r="E717" s="40">
        <v>3</v>
      </c>
      <c r="G717" s="95">
        <f t="shared" ref="G717:G780" si="122">D717/IF(E717&lt;200,IF(E717&gt;1,SQRT(2/(E717-1))*EXP(_xlfn.GAMMALN.PRECISE(E717/2))/EXP(_xlfn.GAMMALN.PRECISE((E717-1)/2)),1),1)</f>
        <v>3.9153293754948873E-2</v>
      </c>
      <c r="H717" s="133">
        <f t="shared" ref="H717:H780" si="123">IF(E717&gt;1,1,0)</f>
        <v>1</v>
      </c>
      <c r="I717" s="133">
        <f t="shared" ref="I717:I780" si="124">E717-1</f>
        <v>2</v>
      </c>
      <c r="J717" s="96">
        <f t="shared" ref="J717:J780" si="125">G717*I717</f>
        <v>7.8306587509897746E-2</v>
      </c>
      <c r="O717" s="134" t="str">
        <f t="shared" ref="O717:O780" si="126">A717</f>
        <v>71D</v>
      </c>
      <c r="P717" s="134" t="str">
        <f t="shared" ref="P717:P780" si="127">B717</f>
        <v>alkane nC31</v>
      </c>
      <c r="Q717" s="134">
        <f t="shared" ref="Q717:Q780" si="128">C717</f>
        <v>-35.365000000000002</v>
      </c>
      <c r="R717" s="135">
        <f t="shared" si="121"/>
        <v>0.37367918280816953</v>
      </c>
      <c r="S717" s="134">
        <f t="shared" ref="S717:S780" si="129">E717</f>
        <v>3</v>
      </c>
    </row>
    <row r="718" spans="1:19">
      <c r="A718" s="153" t="s">
        <v>393</v>
      </c>
      <c r="B718" s="3" t="s">
        <v>216</v>
      </c>
      <c r="C718" s="156">
        <v>-34.469333333333338</v>
      </c>
      <c r="D718" s="186">
        <v>2.8919428302325054E-2</v>
      </c>
      <c r="E718" s="40">
        <v>3</v>
      </c>
      <c r="G718" s="95">
        <f t="shared" si="122"/>
        <v>3.2632080420655935E-2</v>
      </c>
      <c r="H718" s="133">
        <f t="shared" si="123"/>
        <v>1</v>
      </c>
      <c r="I718" s="133">
        <f t="shared" si="124"/>
        <v>2</v>
      </c>
      <c r="J718" s="96">
        <f t="shared" si="125"/>
        <v>6.5264160841311869E-2</v>
      </c>
      <c r="O718" s="134" t="str">
        <f t="shared" si="126"/>
        <v>71D</v>
      </c>
      <c r="P718" s="134" t="str">
        <f t="shared" si="127"/>
        <v>alkane nC33</v>
      </c>
      <c r="Q718" s="134">
        <f t="shared" si="128"/>
        <v>-34.469333333333338</v>
      </c>
      <c r="R718" s="135">
        <f t="shared" si="121"/>
        <v>0.37367918280816953</v>
      </c>
      <c r="S718" s="134">
        <f t="shared" si="129"/>
        <v>3</v>
      </c>
    </row>
    <row r="719" spans="1:19">
      <c r="A719" s="20" t="s">
        <v>340</v>
      </c>
      <c r="B719" s="3" t="s">
        <v>399</v>
      </c>
      <c r="C719" s="156">
        <v>-37.619</v>
      </c>
      <c r="D719" s="186">
        <v>0.49010611095965811</v>
      </c>
      <c r="E719" s="40">
        <v>3</v>
      </c>
      <c r="G719" s="95">
        <f t="shared" si="122"/>
        <v>0.55302552527307991</v>
      </c>
      <c r="H719" s="133">
        <f t="shared" si="123"/>
        <v>1</v>
      </c>
      <c r="I719" s="133">
        <f t="shared" si="124"/>
        <v>2</v>
      </c>
      <c r="J719" s="96">
        <f t="shared" si="125"/>
        <v>1.1060510505461598</v>
      </c>
      <c r="O719" s="134" t="str">
        <f t="shared" si="126"/>
        <v>72 B</v>
      </c>
      <c r="P719" s="134" t="str">
        <f t="shared" si="127"/>
        <v>alkane iC31</v>
      </c>
      <c r="Q719" s="134">
        <f t="shared" si="128"/>
        <v>-37.619</v>
      </c>
      <c r="R719" s="135">
        <f t="shared" si="121"/>
        <v>0.37367918280816953</v>
      </c>
      <c r="S719" s="134">
        <f t="shared" si="129"/>
        <v>3</v>
      </c>
    </row>
    <row r="720" spans="1:19">
      <c r="A720" s="20" t="s">
        <v>340</v>
      </c>
      <c r="B720" s="3" t="s">
        <v>400</v>
      </c>
      <c r="C720" s="156">
        <v>-37.378333333333337</v>
      </c>
      <c r="D720" s="186">
        <v>0.32251253205625047</v>
      </c>
      <c r="E720" s="40">
        <v>3</v>
      </c>
      <c r="G720" s="95">
        <f t="shared" si="122"/>
        <v>0.36391642229949667</v>
      </c>
      <c r="H720" s="133">
        <f t="shared" si="123"/>
        <v>1</v>
      </c>
      <c r="I720" s="133">
        <f t="shared" si="124"/>
        <v>2</v>
      </c>
      <c r="J720" s="96">
        <f t="shared" si="125"/>
        <v>0.72783284459899333</v>
      </c>
      <c r="O720" s="134" t="str">
        <f t="shared" si="126"/>
        <v>72 B</v>
      </c>
      <c r="P720" s="134" t="str">
        <f t="shared" si="127"/>
        <v>alkane iC33</v>
      </c>
      <c r="Q720" s="134">
        <f t="shared" si="128"/>
        <v>-37.378333333333337</v>
      </c>
      <c r="R720" s="135">
        <f t="shared" si="121"/>
        <v>0.37367918280816953</v>
      </c>
      <c r="S720" s="134">
        <f t="shared" si="129"/>
        <v>3</v>
      </c>
    </row>
    <row r="721" spans="1:19">
      <c r="A721" s="20" t="s">
        <v>340</v>
      </c>
      <c r="B721" s="3" t="s">
        <v>215</v>
      </c>
      <c r="C721" s="156">
        <v>-39.356000000000002</v>
      </c>
      <c r="D721" s="186">
        <v>0.13008074415531237</v>
      </c>
      <c r="E721" s="40">
        <v>3</v>
      </c>
      <c r="G721" s="95">
        <f t="shared" si="122"/>
        <v>0.14678040174513585</v>
      </c>
      <c r="H721" s="133">
        <f t="shared" si="123"/>
        <v>1</v>
      </c>
      <c r="I721" s="133">
        <f t="shared" si="124"/>
        <v>2</v>
      </c>
      <c r="J721" s="96">
        <f t="shared" si="125"/>
        <v>0.29356080349027169</v>
      </c>
      <c r="O721" s="134" t="str">
        <f t="shared" si="126"/>
        <v>72 B</v>
      </c>
      <c r="P721" s="134" t="str">
        <f t="shared" si="127"/>
        <v>alkane nC31</v>
      </c>
      <c r="Q721" s="134">
        <f t="shared" si="128"/>
        <v>-39.356000000000002</v>
      </c>
      <c r="R721" s="135">
        <f t="shared" si="121"/>
        <v>0.37367918280816953</v>
      </c>
      <c r="S721" s="134">
        <f t="shared" si="129"/>
        <v>3</v>
      </c>
    </row>
    <row r="722" spans="1:19">
      <c r="A722" s="20" t="s">
        <v>340</v>
      </c>
      <c r="B722" s="3" t="s">
        <v>216</v>
      </c>
      <c r="C722" s="156">
        <v>-38.852333333333327</v>
      </c>
      <c r="D722" s="186">
        <v>4.1307787804884318E-2</v>
      </c>
      <c r="E722" s="40">
        <v>3</v>
      </c>
      <c r="G722" s="95">
        <f t="shared" si="122"/>
        <v>4.6610847197833538E-2</v>
      </c>
      <c r="H722" s="133">
        <f t="shared" si="123"/>
        <v>1</v>
      </c>
      <c r="I722" s="133">
        <f t="shared" si="124"/>
        <v>2</v>
      </c>
      <c r="J722" s="96">
        <f t="shared" si="125"/>
        <v>9.3221694395667076E-2</v>
      </c>
      <c r="O722" s="134" t="str">
        <f t="shared" si="126"/>
        <v>72 B</v>
      </c>
      <c r="P722" s="134" t="str">
        <f t="shared" si="127"/>
        <v>alkane nC33</v>
      </c>
      <c r="Q722" s="134">
        <f t="shared" si="128"/>
        <v>-38.852333333333327</v>
      </c>
      <c r="R722" s="135">
        <f t="shared" si="121"/>
        <v>0.37367918280816953</v>
      </c>
      <c r="S722" s="134">
        <f t="shared" si="129"/>
        <v>3</v>
      </c>
    </row>
    <row r="723" spans="1:19">
      <c r="A723" s="153" t="s">
        <v>276</v>
      </c>
      <c r="B723" s="3" t="s">
        <v>399</v>
      </c>
      <c r="C723" s="158">
        <v>-32.692249999999994</v>
      </c>
      <c r="D723" s="197">
        <v>0.56958954519899607</v>
      </c>
      <c r="E723" s="198">
        <v>4</v>
      </c>
      <c r="G723" s="95">
        <f t="shared" si="122"/>
        <v>0.61823356423389997</v>
      </c>
      <c r="H723" s="133">
        <f t="shared" si="123"/>
        <v>1</v>
      </c>
      <c r="I723" s="133">
        <f t="shared" si="124"/>
        <v>3</v>
      </c>
      <c r="J723" s="96">
        <f t="shared" si="125"/>
        <v>1.8547006927016998</v>
      </c>
      <c r="O723" s="134" t="str">
        <f t="shared" si="126"/>
        <v>72 C</v>
      </c>
      <c r="P723" s="134" t="str">
        <f t="shared" si="127"/>
        <v>alkane iC31</v>
      </c>
      <c r="Q723" s="134">
        <f t="shared" si="128"/>
        <v>-32.692249999999994</v>
      </c>
      <c r="R723" s="135">
        <f t="shared" si="121"/>
        <v>0.37367918280816953</v>
      </c>
      <c r="S723" s="134">
        <f t="shared" si="129"/>
        <v>4</v>
      </c>
    </row>
    <row r="724" spans="1:19">
      <c r="A724" s="153" t="s">
        <v>276</v>
      </c>
      <c r="B724" s="3" t="s">
        <v>400</v>
      </c>
      <c r="C724" s="158">
        <v>-32.383499999999998</v>
      </c>
      <c r="D724" s="197">
        <v>0.5834840757609987</v>
      </c>
      <c r="E724" s="198">
        <v>4</v>
      </c>
      <c r="G724" s="95">
        <f t="shared" si="122"/>
        <v>0.63331471385314497</v>
      </c>
      <c r="H724" s="133">
        <f t="shared" si="123"/>
        <v>1</v>
      </c>
      <c r="I724" s="133">
        <f t="shared" si="124"/>
        <v>3</v>
      </c>
      <c r="J724" s="96">
        <f t="shared" si="125"/>
        <v>1.8999441415594349</v>
      </c>
      <c r="O724" s="134" t="str">
        <f t="shared" si="126"/>
        <v>72 C</v>
      </c>
      <c r="P724" s="134" t="str">
        <f t="shared" si="127"/>
        <v>alkane iC33</v>
      </c>
      <c r="Q724" s="134">
        <f t="shared" si="128"/>
        <v>-32.383499999999998</v>
      </c>
      <c r="R724" s="135">
        <f t="shared" si="121"/>
        <v>0.37367918280816953</v>
      </c>
      <c r="S724" s="134">
        <f t="shared" si="129"/>
        <v>4</v>
      </c>
    </row>
    <row r="725" spans="1:19">
      <c r="A725" s="153" t="s">
        <v>276</v>
      </c>
      <c r="B725" s="3" t="s">
        <v>215</v>
      </c>
      <c r="C725" s="158">
        <v>-34.3155</v>
      </c>
      <c r="D725" s="197">
        <v>0.58584440482662703</v>
      </c>
      <c r="E725" s="198">
        <v>4</v>
      </c>
      <c r="G725" s="95">
        <f t="shared" si="122"/>
        <v>0.63587661946273344</v>
      </c>
      <c r="H725" s="133">
        <f t="shared" si="123"/>
        <v>1</v>
      </c>
      <c r="I725" s="133">
        <f t="shared" si="124"/>
        <v>3</v>
      </c>
      <c r="J725" s="96">
        <f t="shared" si="125"/>
        <v>1.9076298583882003</v>
      </c>
      <c r="O725" s="134" t="str">
        <f t="shared" si="126"/>
        <v>72 C</v>
      </c>
      <c r="P725" s="134" t="str">
        <f t="shared" si="127"/>
        <v>alkane nC31</v>
      </c>
      <c r="Q725" s="134">
        <f t="shared" si="128"/>
        <v>-34.3155</v>
      </c>
      <c r="R725" s="135">
        <f t="shared" si="121"/>
        <v>0.37367918280816953</v>
      </c>
      <c r="S725" s="134">
        <f t="shared" si="129"/>
        <v>4</v>
      </c>
    </row>
    <row r="726" spans="1:19">
      <c r="A726" s="153" t="s">
        <v>276</v>
      </c>
      <c r="B726" s="3" t="s">
        <v>216</v>
      </c>
      <c r="C726" s="158">
        <v>-33.985500000000002</v>
      </c>
      <c r="D726" s="197">
        <v>0.60751104242364962</v>
      </c>
      <c r="E726" s="198">
        <v>4</v>
      </c>
      <c r="G726" s="95">
        <f t="shared" si="122"/>
        <v>0.65939362868363072</v>
      </c>
      <c r="H726" s="133">
        <f t="shared" si="123"/>
        <v>1</v>
      </c>
      <c r="I726" s="133">
        <f t="shared" si="124"/>
        <v>3</v>
      </c>
      <c r="J726" s="96">
        <f t="shared" si="125"/>
        <v>1.9781808860508923</v>
      </c>
      <c r="O726" s="134" t="str">
        <f t="shared" si="126"/>
        <v>72 C</v>
      </c>
      <c r="P726" s="134" t="str">
        <f t="shared" si="127"/>
        <v>alkane nC33</v>
      </c>
      <c r="Q726" s="134">
        <f t="shared" si="128"/>
        <v>-33.985500000000002</v>
      </c>
      <c r="R726" s="135">
        <f t="shared" si="121"/>
        <v>0.37367918280816953</v>
      </c>
      <c r="S726" s="134">
        <f t="shared" si="129"/>
        <v>4</v>
      </c>
    </row>
    <row r="727" spans="1:19">
      <c r="A727" s="153" t="s">
        <v>394</v>
      </c>
      <c r="B727" s="3" t="s">
        <v>399</v>
      </c>
      <c r="C727" s="156">
        <v>-33.920999999999999</v>
      </c>
      <c r="D727" s="186">
        <v>9.8534258001975239E-2</v>
      </c>
      <c r="E727" s="40">
        <v>3</v>
      </c>
      <c r="G727" s="95">
        <f t="shared" si="122"/>
        <v>0.11118400397464316</v>
      </c>
      <c r="H727" s="133">
        <f t="shared" si="123"/>
        <v>1</v>
      </c>
      <c r="I727" s="133">
        <f t="shared" si="124"/>
        <v>2</v>
      </c>
      <c r="J727" s="96">
        <f t="shared" si="125"/>
        <v>0.22236800794928632</v>
      </c>
      <c r="O727" s="134" t="str">
        <f t="shared" si="126"/>
        <v>72D</v>
      </c>
      <c r="P727" s="134" t="str">
        <f t="shared" si="127"/>
        <v>alkane iC31</v>
      </c>
      <c r="Q727" s="134">
        <f t="shared" si="128"/>
        <v>-33.920999999999999</v>
      </c>
      <c r="R727" s="135">
        <f t="shared" si="121"/>
        <v>0.37367918280816953</v>
      </c>
      <c r="S727" s="134">
        <f t="shared" si="129"/>
        <v>3</v>
      </c>
    </row>
    <row r="728" spans="1:19">
      <c r="A728" s="153" t="s">
        <v>394</v>
      </c>
      <c r="B728" s="3" t="s">
        <v>400</v>
      </c>
      <c r="C728" s="156">
        <v>-33.75</v>
      </c>
      <c r="D728" s="186">
        <v>0.17099415194678666</v>
      </c>
      <c r="E728" s="40">
        <v>3</v>
      </c>
      <c r="G728" s="95">
        <f t="shared" si="122"/>
        <v>0.19294623875191863</v>
      </c>
      <c r="H728" s="133">
        <f t="shared" si="123"/>
        <v>1</v>
      </c>
      <c r="I728" s="133">
        <f t="shared" si="124"/>
        <v>2</v>
      </c>
      <c r="J728" s="96">
        <f t="shared" si="125"/>
        <v>0.38589247750383726</v>
      </c>
      <c r="O728" s="134" t="str">
        <f t="shared" si="126"/>
        <v>72D</v>
      </c>
      <c r="P728" s="134" t="str">
        <f t="shared" si="127"/>
        <v>alkane iC33</v>
      </c>
      <c r="Q728" s="134">
        <f t="shared" si="128"/>
        <v>-33.75</v>
      </c>
      <c r="R728" s="135">
        <f t="shared" si="121"/>
        <v>0.37367918280816953</v>
      </c>
      <c r="S728" s="134">
        <f t="shared" si="129"/>
        <v>3</v>
      </c>
    </row>
    <row r="729" spans="1:19">
      <c r="A729" s="153" t="s">
        <v>394</v>
      </c>
      <c r="B729" s="3" t="s">
        <v>215</v>
      </c>
      <c r="C729" s="156">
        <v>-35.052666666666667</v>
      </c>
      <c r="D729" s="186">
        <v>9.064950818031689E-2</v>
      </c>
      <c r="E729" s="40">
        <v>3</v>
      </c>
      <c r="G729" s="95">
        <f t="shared" si="122"/>
        <v>0.10228701653812382</v>
      </c>
      <c r="H729" s="133">
        <f t="shared" si="123"/>
        <v>1</v>
      </c>
      <c r="I729" s="133">
        <f t="shared" si="124"/>
        <v>2</v>
      </c>
      <c r="J729" s="96">
        <f t="shared" si="125"/>
        <v>0.20457403307624764</v>
      </c>
      <c r="O729" s="134" t="str">
        <f t="shared" si="126"/>
        <v>72D</v>
      </c>
      <c r="P729" s="134" t="str">
        <f t="shared" si="127"/>
        <v>alkane nC31</v>
      </c>
      <c r="Q729" s="134">
        <f t="shared" si="128"/>
        <v>-35.052666666666667</v>
      </c>
      <c r="R729" s="135">
        <f t="shared" si="121"/>
        <v>0.37367918280816953</v>
      </c>
      <c r="S729" s="134">
        <f t="shared" si="129"/>
        <v>3</v>
      </c>
    </row>
    <row r="730" spans="1:19">
      <c r="A730" s="153" t="s">
        <v>394</v>
      </c>
      <c r="B730" s="3" t="s">
        <v>216</v>
      </c>
      <c r="C730" s="156">
        <v>-34.355333333333334</v>
      </c>
      <c r="D730" s="186">
        <v>4.1765216787817472E-2</v>
      </c>
      <c r="E730" s="40">
        <v>3</v>
      </c>
      <c r="G730" s="95">
        <f t="shared" si="122"/>
        <v>4.7127000532600993E-2</v>
      </c>
      <c r="H730" s="133">
        <f t="shared" si="123"/>
        <v>1</v>
      </c>
      <c r="I730" s="133">
        <f t="shared" si="124"/>
        <v>2</v>
      </c>
      <c r="J730" s="96">
        <f t="shared" si="125"/>
        <v>9.4254001065201987E-2</v>
      </c>
      <c r="O730" s="134" t="str">
        <f t="shared" si="126"/>
        <v>72D</v>
      </c>
      <c r="P730" s="134" t="str">
        <f t="shared" si="127"/>
        <v>alkane nC33</v>
      </c>
      <c r="Q730" s="134">
        <f t="shared" si="128"/>
        <v>-34.355333333333334</v>
      </c>
      <c r="R730" s="135">
        <f t="shared" si="121"/>
        <v>0.37367918280816953</v>
      </c>
      <c r="S730" s="134">
        <f t="shared" si="129"/>
        <v>3</v>
      </c>
    </row>
    <row r="731" spans="1:19">
      <c r="A731" s="20" t="s">
        <v>341</v>
      </c>
      <c r="B731" s="3" t="s">
        <v>399</v>
      </c>
      <c r="C731" s="156">
        <v>-34.310333333333332</v>
      </c>
      <c r="D731" s="186">
        <v>0.23007897194948923</v>
      </c>
      <c r="E731" s="40">
        <v>3</v>
      </c>
      <c r="G731" s="95">
        <f t="shared" si="122"/>
        <v>0.25961631873455643</v>
      </c>
      <c r="H731" s="133">
        <f t="shared" si="123"/>
        <v>1</v>
      </c>
      <c r="I731" s="133">
        <f t="shared" si="124"/>
        <v>2</v>
      </c>
      <c r="J731" s="96">
        <f t="shared" si="125"/>
        <v>0.51923263746911286</v>
      </c>
      <c r="O731" s="134" t="str">
        <f t="shared" si="126"/>
        <v>73 B</v>
      </c>
      <c r="P731" s="134" t="str">
        <f t="shared" si="127"/>
        <v>alkane iC31</v>
      </c>
      <c r="Q731" s="134">
        <f t="shared" si="128"/>
        <v>-34.310333333333332</v>
      </c>
      <c r="R731" s="135">
        <f t="shared" si="121"/>
        <v>0.37367918280816953</v>
      </c>
      <c r="S731" s="134">
        <f t="shared" si="129"/>
        <v>3</v>
      </c>
    </row>
    <row r="732" spans="1:19">
      <c r="A732" s="20" t="s">
        <v>341</v>
      </c>
      <c r="B732" s="3" t="s">
        <v>400</v>
      </c>
      <c r="C732" s="156">
        <v>-34.613666666666667</v>
      </c>
      <c r="D732" s="186">
        <v>0.63746241719283681</v>
      </c>
      <c r="E732" s="40">
        <v>3</v>
      </c>
      <c r="G732" s="95">
        <f t="shared" si="122"/>
        <v>0.7192993113667453</v>
      </c>
      <c r="H732" s="133">
        <f t="shared" si="123"/>
        <v>1</v>
      </c>
      <c r="I732" s="133">
        <f t="shared" si="124"/>
        <v>2</v>
      </c>
      <c r="J732" s="96">
        <f t="shared" si="125"/>
        <v>1.4385986227334906</v>
      </c>
      <c r="O732" s="134" t="str">
        <f t="shared" si="126"/>
        <v>73 B</v>
      </c>
      <c r="P732" s="134" t="str">
        <f t="shared" si="127"/>
        <v>alkane iC33</v>
      </c>
      <c r="Q732" s="134">
        <f t="shared" si="128"/>
        <v>-34.613666666666667</v>
      </c>
      <c r="R732" s="135">
        <f t="shared" si="121"/>
        <v>0.37367918280816953</v>
      </c>
      <c r="S732" s="134">
        <f t="shared" si="129"/>
        <v>3</v>
      </c>
    </row>
    <row r="733" spans="1:19">
      <c r="A733" s="20" t="s">
        <v>341</v>
      </c>
      <c r="B733" s="3" t="s">
        <v>215</v>
      </c>
      <c r="C733" s="156">
        <v>-36.962666666666671</v>
      </c>
      <c r="D733" s="186">
        <v>4.7479820274863124E-2</v>
      </c>
      <c r="E733" s="40">
        <v>3</v>
      </c>
      <c r="G733" s="95">
        <f t="shared" si="122"/>
        <v>5.3575240055594678E-2</v>
      </c>
      <c r="H733" s="133">
        <f t="shared" si="123"/>
        <v>1</v>
      </c>
      <c r="I733" s="133">
        <f t="shared" si="124"/>
        <v>2</v>
      </c>
      <c r="J733" s="96">
        <f t="shared" si="125"/>
        <v>0.10715048011118936</v>
      </c>
      <c r="O733" s="134" t="str">
        <f t="shared" si="126"/>
        <v>73 B</v>
      </c>
      <c r="P733" s="134" t="str">
        <f t="shared" si="127"/>
        <v>alkane nC31</v>
      </c>
      <c r="Q733" s="134">
        <f t="shared" si="128"/>
        <v>-36.962666666666671</v>
      </c>
      <c r="R733" s="135">
        <f t="shared" si="121"/>
        <v>0.37367918280816953</v>
      </c>
      <c r="S733" s="134">
        <f t="shared" si="129"/>
        <v>3</v>
      </c>
    </row>
    <row r="734" spans="1:19">
      <c r="A734" s="20" t="s">
        <v>341</v>
      </c>
      <c r="B734" s="3" t="s">
        <v>216</v>
      </c>
      <c r="C734" s="156">
        <v>-36.279333333333334</v>
      </c>
      <c r="D734" s="186">
        <v>0.1788919599460346</v>
      </c>
      <c r="E734" s="40">
        <v>3</v>
      </c>
      <c r="G734" s="95">
        <f t="shared" si="122"/>
        <v>0.20185796076399032</v>
      </c>
      <c r="H734" s="133">
        <f t="shared" si="123"/>
        <v>1</v>
      </c>
      <c r="I734" s="133">
        <f t="shared" si="124"/>
        <v>2</v>
      </c>
      <c r="J734" s="96">
        <f t="shared" si="125"/>
        <v>0.40371592152798064</v>
      </c>
      <c r="O734" s="134" t="str">
        <f t="shared" si="126"/>
        <v>73 B</v>
      </c>
      <c r="P734" s="134" t="str">
        <f t="shared" si="127"/>
        <v>alkane nC33</v>
      </c>
      <c r="Q734" s="134">
        <f t="shared" si="128"/>
        <v>-36.279333333333334</v>
      </c>
      <c r="R734" s="135">
        <f t="shared" si="121"/>
        <v>0.37367918280816953</v>
      </c>
      <c r="S734" s="134">
        <f t="shared" si="129"/>
        <v>3</v>
      </c>
    </row>
    <row r="735" spans="1:19">
      <c r="A735" s="153" t="s">
        <v>277</v>
      </c>
      <c r="B735" s="3" t="s">
        <v>399</v>
      </c>
      <c r="C735" s="156">
        <v>-34.032666666666671</v>
      </c>
      <c r="D735" s="186">
        <v>0.45103909660545788</v>
      </c>
      <c r="E735" s="40">
        <v>6</v>
      </c>
      <c r="G735" s="95">
        <f t="shared" si="122"/>
        <v>0.47401315776105907</v>
      </c>
      <c r="H735" s="133">
        <f t="shared" si="123"/>
        <v>1</v>
      </c>
      <c r="I735" s="133">
        <f t="shared" si="124"/>
        <v>5</v>
      </c>
      <c r="J735" s="96">
        <f t="shared" si="125"/>
        <v>2.3700657888052952</v>
      </c>
      <c r="O735" s="134" t="str">
        <f t="shared" si="126"/>
        <v>73 C</v>
      </c>
      <c r="P735" s="134" t="str">
        <f t="shared" si="127"/>
        <v>alkane iC31</v>
      </c>
      <c r="Q735" s="134">
        <f t="shared" si="128"/>
        <v>-34.032666666666671</v>
      </c>
      <c r="R735" s="135">
        <f t="shared" si="121"/>
        <v>0.37367918280816953</v>
      </c>
      <c r="S735" s="134">
        <f t="shared" si="129"/>
        <v>6</v>
      </c>
    </row>
    <row r="736" spans="1:19">
      <c r="A736" s="153" t="s">
        <v>277</v>
      </c>
      <c r="B736" s="3" t="s">
        <v>400</v>
      </c>
      <c r="C736" s="156">
        <v>-33.664999999999999</v>
      </c>
      <c r="D736" s="186">
        <v>0.48018538086868112</v>
      </c>
      <c r="E736" s="40">
        <v>4</v>
      </c>
      <c r="G736" s="95">
        <f t="shared" si="122"/>
        <v>0.52119411602567589</v>
      </c>
      <c r="H736" s="133">
        <f t="shared" si="123"/>
        <v>1</v>
      </c>
      <c r="I736" s="133">
        <f t="shared" si="124"/>
        <v>3</v>
      </c>
      <c r="J736" s="96">
        <f t="shared" si="125"/>
        <v>1.5635823480770277</v>
      </c>
      <c r="O736" s="134" t="str">
        <f t="shared" si="126"/>
        <v>73 C</v>
      </c>
      <c r="P736" s="134" t="str">
        <f t="shared" si="127"/>
        <v>alkane iC33</v>
      </c>
      <c r="Q736" s="134">
        <f t="shared" si="128"/>
        <v>-33.664999999999999</v>
      </c>
      <c r="R736" s="135">
        <f t="shared" si="121"/>
        <v>0.37367918280816953</v>
      </c>
      <c r="S736" s="134">
        <f t="shared" si="129"/>
        <v>4</v>
      </c>
    </row>
    <row r="737" spans="1:19">
      <c r="A737" s="153" t="s">
        <v>277</v>
      </c>
      <c r="B737" s="3" t="s">
        <v>215</v>
      </c>
      <c r="C737" s="156">
        <v>-35.735833333333339</v>
      </c>
      <c r="D737" s="186">
        <v>0.43013226647935349</v>
      </c>
      <c r="E737" s="40">
        <v>6</v>
      </c>
      <c r="G737" s="95">
        <f t="shared" si="122"/>
        <v>0.45204142040739553</v>
      </c>
      <c r="H737" s="133">
        <f t="shared" si="123"/>
        <v>1</v>
      </c>
      <c r="I737" s="133">
        <f t="shared" si="124"/>
        <v>5</v>
      </c>
      <c r="J737" s="96">
        <f t="shared" si="125"/>
        <v>2.2602071020369778</v>
      </c>
      <c r="O737" s="134" t="str">
        <f t="shared" si="126"/>
        <v>73 C</v>
      </c>
      <c r="P737" s="134" t="str">
        <f t="shared" si="127"/>
        <v>alkane nC31</v>
      </c>
      <c r="Q737" s="134">
        <f t="shared" si="128"/>
        <v>-35.735833333333339</v>
      </c>
      <c r="R737" s="135">
        <f t="shared" si="121"/>
        <v>0.37367918280816953</v>
      </c>
      <c r="S737" s="134">
        <f t="shared" si="129"/>
        <v>6</v>
      </c>
    </row>
    <row r="738" spans="1:19">
      <c r="A738" s="153" t="s">
        <v>277</v>
      </c>
      <c r="B738" s="3" t="s">
        <v>216</v>
      </c>
      <c r="C738" s="156">
        <v>-35.06516666666667</v>
      </c>
      <c r="D738" s="186">
        <v>0.49270291927962584</v>
      </c>
      <c r="E738" s="40">
        <v>6</v>
      </c>
      <c r="G738" s="95">
        <f t="shared" si="122"/>
        <v>0.5177991627854851</v>
      </c>
      <c r="H738" s="133">
        <f t="shared" si="123"/>
        <v>1</v>
      </c>
      <c r="I738" s="133">
        <f t="shared" si="124"/>
        <v>5</v>
      </c>
      <c r="J738" s="96">
        <f t="shared" si="125"/>
        <v>2.5889958139274256</v>
      </c>
      <c r="O738" s="134" t="str">
        <f t="shared" si="126"/>
        <v>73 C</v>
      </c>
      <c r="P738" s="134" t="str">
        <f t="shared" si="127"/>
        <v>alkane nC33</v>
      </c>
      <c r="Q738" s="134">
        <f t="shared" si="128"/>
        <v>-35.06516666666667</v>
      </c>
      <c r="R738" s="135">
        <f t="shared" si="121"/>
        <v>0.37367918280816953</v>
      </c>
      <c r="S738" s="134">
        <f t="shared" si="129"/>
        <v>6</v>
      </c>
    </row>
    <row r="739" spans="1:19">
      <c r="A739" s="153" t="s">
        <v>413</v>
      </c>
      <c r="B739" s="3" t="s">
        <v>399</v>
      </c>
      <c r="C739" s="158">
        <v>-32.321333333333335</v>
      </c>
      <c r="D739" s="197">
        <v>0.43895026293799261</v>
      </c>
      <c r="E739" s="198">
        <v>3</v>
      </c>
      <c r="G739" s="95">
        <f t="shared" si="122"/>
        <v>0.49530233209032831</v>
      </c>
      <c r="H739" s="133">
        <f t="shared" si="123"/>
        <v>1</v>
      </c>
      <c r="I739" s="133">
        <f t="shared" si="124"/>
        <v>2</v>
      </c>
      <c r="J739" s="96">
        <f t="shared" si="125"/>
        <v>0.99060466418065662</v>
      </c>
      <c r="O739" s="134" t="str">
        <f t="shared" si="126"/>
        <v>73 D</v>
      </c>
      <c r="P739" s="134" t="str">
        <f t="shared" si="127"/>
        <v>alkane iC31</v>
      </c>
      <c r="Q739" s="134">
        <f t="shared" si="128"/>
        <v>-32.321333333333335</v>
      </c>
      <c r="R739" s="135">
        <f t="shared" si="121"/>
        <v>0.37367918280816953</v>
      </c>
      <c r="S739" s="134">
        <f t="shared" si="129"/>
        <v>3</v>
      </c>
    </row>
    <row r="740" spans="1:19">
      <c r="A740" s="153" t="s">
        <v>413</v>
      </c>
      <c r="B740" s="3" t="s">
        <v>400</v>
      </c>
      <c r="C740" s="158">
        <v>-31.975000000000005</v>
      </c>
      <c r="D740" s="197">
        <v>0.26246333077212947</v>
      </c>
      <c r="E740" s="198">
        <v>3</v>
      </c>
      <c r="G740" s="95">
        <f t="shared" si="122"/>
        <v>0.29615815456976946</v>
      </c>
      <c r="H740" s="133">
        <f t="shared" si="123"/>
        <v>1</v>
      </c>
      <c r="I740" s="133">
        <f t="shared" si="124"/>
        <v>2</v>
      </c>
      <c r="J740" s="96">
        <f t="shared" si="125"/>
        <v>0.59231630913953892</v>
      </c>
      <c r="O740" s="134" t="str">
        <f t="shared" si="126"/>
        <v>73 D</v>
      </c>
      <c r="P740" s="134" t="str">
        <f t="shared" si="127"/>
        <v>alkane iC33</v>
      </c>
      <c r="Q740" s="134">
        <f t="shared" si="128"/>
        <v>-31.975000000000005</v>
      </c>
      <c r="R740" s="135">
        <f t="shared" si="121"/>
        <v>0.37367918280816953</v>
      </c>
      <c r="S740" s="134">
        <f t="shared" si="129"/>
        <v>3</v>
      </c>
    </row>
    <row r="741" spans="1:19">
      <c r="A741" s="153" t="s">
        <v>413</v>
      </c>
      <c r="B741" s="3" t="s">
        <v>215</v>
      </c>
      <c r="C741" s="158">
        <v>-34.332000000000001</v>
      </c>
      <c r="D741" s="197">
        <v>0.29012928152808093</v>
      </c>
      <c r="E741" s="198">
        <v>3</v>
      </c>
      <c r="G741" s="95">
        <f t="shared" si="122"/>
        <v>0.32737583704067541</v>
      </c>
      <c r="H741" s="133">
        <f t="shared" si="123"/>
        <v>1</v>
      </c>
      <c r="I741" s="133">
        <f t="shared" si="124"/>
        <v>2</v>
      </c>
      <c r="J741" s="96">
        <f t="shared" si="125"/>
        <v>0.65475167408135082</v>
      </c>
      <c r="O741" s="134" t="str">
        <f t="shared" si="126"/>
        <v>73 D</v>
      </c>
      <c r="P741" s="134" t="str">
        <f t="shared" si="127"/>
        <v>alkane nC31</v>
      </c>
      <c r="Q741" s="134">
        <f t="shared" si="128"/>
        <v>-34.332000000000001</v>
      </c>
      <c r="R741" s="135">
        <f t="shared" si="121"/>
        <v>0.37367918280816953</v>
      </c>
      <c r="S741" s="134">
        <f t="shared" si="129"/>
        <v>3</v>
      </c>
    </row>
    <row r="742" spans="1:19">
      <c r="A742" s="153" t="s">
        <v>413</v>
      </c>
      <c r="B742" s="3" t="s">
        <v>216</v>
      </c>
      <c r="C742" s="158">
        <v>-33.681666666666665</v>
      </c>
      <c r="D742" s="197">
        <v>0.20441461134990452</v>
      </c>
      <c r="E742" s="198">
        <v>3</v>
      </c>
      <c r="G742" s="95">
        <f t="shared" si="122"/>
        <v>0.23065718889715817</v>
      </c>
      <c r="H742" s="133">
        <f t="shared" si="123"/>
        <v>1</v>
      </c>
      <c r="I742" s="133">
        <f t="shared" si="124"/>
        <v>2</v>
      </c>
      <c r="J742" s="96">
        <f t="shared" si="125"/>
        <v>0.46131437779431633</v>
      </c>
      <c r="O742" s="134" t="str">
        <f t="shared" si="126"/>
        <v>73 D</v>
      </c>
      <c r="P742" s="134" t="str">
        <f t="shared" si="127"/>
        <v>alkane nC33</v>
      </c>
      <c r="Q742" s="134">
        <f t="shared" si="128"/>
        <v>-33.681666666666665</v>
      </c>
      <c r="R742" s="135">
        <f t="shared" si="121"/>
        <v>0.37367918280816953</v>
      </c>
      <c r="S742" s="134">
        <f t="shared" si="129"/>
        <v>3</v>
      </c>
    </row>
    <row r="743" spans="1:19">
      <c r="A743" s="20" t="s">
        <v>342</v>
      </c>
      <c r="B743" s="3" t="s">
        <v>399</v>
      </c>
      <c r="C743" s="156">
        <v>-32.274666666666661</v>
      </c>
      <c r="D743" s="186">
        <v>8.5967047950556458E-2</v>
      </c>
      <c r="E743" s="40">
        <v>3</v>
      </c>
      <c r="G743" s="95">
        <f t="shared" si="122"/>
        <v>9.700342596410888E-2</v>
      </c>
      <c r="H743" s="133">
        <f t="shared" si="123"/>
        <v>1</v>
      </c>
      <c r="I743" s="133">
        <f t="shared" si="124"/>
        <v>2</v>
      </c>
      <c r="J743" s="96">
        <f t="shared" si="125"/>
        <v>0.19400685192821776</v>
      </c>
      <c r="O743" s="134" t="str">
        <f t="shared" si="126"/>
        <v>74 B</v>
      </c>
      <c r="P743" s="134" t="str">
        <f t="shared" si="127"/>
        <v>alkane iC31</v>
      </c>
      <c r="Q743" s="134">
        <f t="shared" si="128"/>
        <v>-32.274666666666661</v>
      </c>
      <c r="R743" s="135">
        <f t="shared" si="121"/>
        <v>0.37367918280816953</v>
      </c>
      <c r="S743" s="134">
        <f t="shared" si="129"/>
        <v>3</v>
      </c>
    </row>
    <row r="744" spans="1:19">
      <c r="A744" s="20" t="s">
        <v>342</v>
      </c>
      <c r="B744" s="3" t="s">
        <v>400</v>
      </c>
      <c r="C744" s="156">
        <v>-32.092999999999996</v>
      </c>
      <c r="D744" s="186">
        <v>0.11554652742510077</v>
      </c>
      <c r="E744" s="40">
        <v>3</v>
      </c>
      <c r="G744" s="95">
        <f t="shared" si="122"/>
        <v>0.130380294376714</v>
      </c>
      <c r="H744" s="133">
        <f t="shared" si="123"/>
        <v>1</v>
      </c>
      <c r="I744" s="133">
        <f t="shared" si="124"/>
        <v>2</v>
      </c>
      <c r="J744" s="96">
        <f t="shared" si="125"/>
        <v>0.260760588753428</v>
      </c>
      <c r="O744" s="134" t="str">
        <f t="shared" si="126"/>
        <v>74 B</v>
      </c>
      <c r="P744" s="134" t="str">
        <f t="shared" si="127"/>
        <v>alkane iC33</v>
      </c>
      <c r="Q744" s="134">
        <f t="shared" si="128"/>
        <v>-32.092999999999996</v>
      </c>
      <c r="R744" s="135">
        <f t="shared" si="121"/>
        <v>0.37367918280816953</v>
      </c>
      <c r="S744" s="134">
        <f t="shared" si="129"/>
        <v>3</v>
      </c>
    </row>
    <row r="745" spans="1:19">
      <c r="A745" s="20" t="s">
        <v>342</v>
      </c>
      <c r="B745" s="3" t="s">
        <v>215</v>
      </c>
      <c r="C745" s="156">
        <v>-34.778333333333336</v>
      </c>
      <c r="D745" s="186">
        <v>0.13467491723900671</v>
      </c>
      <c r="E745" s="40">
        <v>3</v>
      </c>
      <c r="G745" s="95">
        <f t="shared" si="122"/>
        <v>0.15196437094280746</v>
      </c>
      <c r="H745" s="133">
        <f t="shared" si="123"/>
        <v>1</v>
      </c>
      <c r="I745" s="133">
        <f t="shared" si="124"/>
        <v>2</v>
      </c>
      <c r="J745" s="96">
        <f t="shared" si="125"/>
        <v>0.30392874188561492</v>
      </c>
      <c r="O745" s="134" t="str">
        <f t="shared" si="126"/>
        <v>74 B</v>
      </c>
      <c r="P745" s="134" t="str">
        <f t="shared" si="127"/>
        <v>alkane nC31</v>
      </c>
      <c r="Q745" s="134">
        <f t="shared" si="128"/>
        <v>-34.778333333333336</v>
      </c>
      <c r="R745" s="135">
        <f t="shared" si="121"/>
        <v>0.37367918280816953</v>
      </c>
      <c r="S745" s="134">
        <f t="shared" si="129"/>
        <v>3</v>
      </c>
    </row>
    <row r="746" spans="1:19">
      <c r="A746" s="20" t="s">
        <v>342</v>
      </c>
      <c r="B746" s="3" t="s">
        <v>216</v>
      </c>
      <c r="C746" s="156">
        <v>-34.177666666666674</v>
      </c>
      <c r="D746" s="186">
        <v>7.4741777697170497E-2</v>
      </c>
      <c r="E746" s="40">
        <v>3</v>
      </c>
      <c r="G746" s="95">
        <f t="shared" si="122"/>
        <v>8.4337064865171202E-2</v>
      </c>
      <c r="H746" s="133">
        <f t="shared" si="123"/>
        <v>1</v>
      </c>
      <c r="I746" s="133">
        <f t="shared" si="124"/>
        <v>2</v>
      </c>
      <c r="J746" s="96">
        <f t="shared" si="125"/>
        <v>0.1686741297303424</v>
      </c>
      <c r="O746" s="134" t="str">
        <f t="shared" si="126"/>
        <v>74 B</v>
      </c>
      <c r="P746" s="134" t="str">
        <f t="shared" si="127"/>
        <v>alkane nC33</v>
      </c>
      <c r="Q746" s="134">
        <f t="shared" si="128"/>
        <v>-34.177666666666674</v>
      </c>
      <c r="R746" s="135">
        <f t="shared" si="121"/>
        <v>0.37367918280816953</v>
      </c>
      <c r="S746" s="134">
        <f t="shared" si="129"/>
        <v>3</v>
      </c>
    </row>
    <row r="747" spans="1:19">
      <c r="A747" s="153" t="s">
        <v>278</v>
      </c>
      <c r="B747" s="3" t="s">
        <v>399</v>
      </c>
      <c r="C747" s="156">
        <v>-32.697285714285712</v>
      </c>
      <c r="D747" s="186">
        <v>1.0784530146287803</v>
      </c>
      <c r="E747" s="40">
        <v>7</v>
      </c>
      <c r="G747" s="95">
        <f t="shared" si="122"/>
        <v>1.1241276840893835</v>
      </c>
      <c r="H747" s="133">
        <f t="shared" si="123"/>
        <v>1</v>
      </c>
      <c r="I747" s="133">
        <f t="shared" si="124"/>
        <v>6</v>
      </c>
      <c r="J747" s="96">
        <f t="shared" si="125"/>
        <v>6.7447661045363008</v>
      </c>
      <c r="O747" s="134" t="str">
        <f t="shared" si="126"/>
        <v>74 C</v>
      </c>
      <c r="P747" s="134" t="str">
        <f t="shared" si="127"/>
        <v>alkane iC31</v>
      </c>
      <c r="Q747" s="134">
        <f t="shared" si="128"/>
        <v>-32.697285714285712</v>
      </c>
      <c r="R747" s="135">
        <f t="shared" si="121"/>
        <v>0.37367918280816953</v>
      </c>
      <c r="S747" s="134">
        <f t="shared" si="129"/>
        <v>7</v>
      </c>
    </row>
    <row r="748" spans="1:19">
      <c r="A748" s="153" t="s">
        <v>278</v>
      </c>
      <c r="B748" s="3" t="s">
        <v>400</v>
      </c>
      <c r="C748" s="156">
        <v>-33.355666666666671</v>
      </c>
      <c r="D748" s="186">
        <v>0.99966861175758404</v>
      </c>
      <c r="E748" s="40">
        <v>3</v>
      </c>
      <c r="G748" s="95">
        <f t="shared" si="122"/>
        <v>1.12800523550655</v>
      </c>
      <c r="H748" s="133">
        <f t="shared" si="123"/>
        <v>1</v>
      </c>
      <c r="I748" s="133">
        <f t="shared" si="124"/>
        <v>2</v>
      </c>
      <c r="J748" s="96">
        <f t="shared" si="125"/>
        <v>2.2560104710130999</v>
      </c>
      <c r="O748" s="134" t="str">
        <f t="shared" si="126"/>
        <v>74 C</v>
      </c>
      <c r="P748" s="134" t="str">
        <f t="shared" si="127"/>
        <v>alkane iC33</v>
      </c>
      <c r="Q748" s="134">
        <f t="shared" si="128"/>
        <v>-33.355666666666671</v>
      </c>
      <c r="R748" s="135">
        <f t="shared" si="121"/>
        <v>0.37367918280816953</v>
      </c>
      <c r="S748" s="134">
        <f t="shared" si="129"/>
        <v>3</v>
      </c>
    </row>
    <row r="749" spans="1:19">
      <c r="A749" s="153" t="s">
        <v>278</v>
      </c>
      <c r="B749" s="3" t="s">
        <v>215</v>
      </c>
      <c r="C749" s="156">
        <v>-35.206142857142865</v>
      </c>
      <c r="D749" s="186">
        <v>1.5207946857450805</v>
      </c>
      <c r="E749" s="40">
        <v>7</v>
      </c>
      <c r="G749" s="95">
        <f t="shared" si="122"/>
        <v>1.5852034208931374</v>
      </c>
      <c r="H749" s="133">
        <f t="shared" si="123"/>
        <v>1</v>
      </c>
      <c r="I749" s="133">
        <f t="shared" si="124"/>
        <v>6</v>
      </c>
      <c r="J749" s="96">
        <f t="shared" si="125"/>
        <v>9.5112205253588247</v>
      </c>
      <c r="O749" s="134" t="str">
        <f t="shared" si="126"/>
        <v>74 C</v>
      </c>
      <c r="P749" s="134" t="str">
        <f t="shared" si="127"/>
        <v>alkane nC31</v>
      </c>
      <c r="Q749" s="134">
        <f t="shared" si="128"/>
        <v>-35.206142857142865</v>
      </c>
      <c r="R749" s="135">
        <f t="shared" si="121"/>
        <v>0.37367918280816953</v>
      </c>
      <c r="S749" s="134">
        <f t="shared" si="129"/>
        <v>7</v>
      </c>
    </row>
    <row r="750" spans="1:19">
      <c r="A750" s="153" t="s">
        <v>278</v>
      </c>
      <c r="B750" s="3" t="s">
        <v>216</v>
      </c>
      <c r="C750" s="156">
        <v>-34.693571428571424</v>
      </c>
      <c r="D750" s="186">
        <v>1.6253220047263293</v>
      </c>
      <c r="E750" s="40">
        <v>7</v>
      </c>
      <c r="G750" s="95">
        <f t="shared" si="122"/>
        <v>1.6941576835421313</v>
      </c>
      <c r="H750" s="133">
        <f t="shared" si="123"/>
        <v>1</v>
      </c>
      <c r="I750" s="133">
        <f t="shared" si="124"/>
        <v>6</v>
      </c>
      <c r="J750" s="96">
        <f t="shared" si="125"/>
        <v>10.164946101252788</v>
      </c>
      <c r="O750" s="134" t="str">
        <f t="shared" si="126"/>
        <v>74 C</v>
      </c>
      <c r="P750" s="134" t="str">
        <f t="shared" si="127"/>
        <v>alkane nC33</v>
      </c>
      <c r="Q750" s="134">
        <f t="shared" si="128"/>
        <v>-34.693571428571424</v>
      </c>
      <c r="R750" s="135">
        <f t="shared" si="121"/>
        <v>0.37367918280816953</v>
      </c>
      <c r="S750" s="134">
        <f t="shared" si="129"/>
        <v>7</v>
      </c>
    </row>
    <row r="751" spans="1:19">
      <c r="A751" s="20" t="s">
        <v>343</v>
      </c>
      <c r="B751" s="3" t="s">
        <v>399</v>
      </c>
      <c r="C751" s="156">
        <v>-33.199000000000005</v>
      </c>
      <c r="D751" s="186">
        <v>2.9816103031749933E-2</v>
      </c>
      <c r="E751" s="40">
        <v>3</v>
      </c>
      <c r="G751" s="95">
        <f t="shared" si="122"/>
        <v>3.3643869504999972E-2</v>
      </c>
      <c r="H751" s="133">
        <f t="shared" si="123"/>
        <v>1</v>
      </c>
      <c r="I751" s="133">
        <f t="shared" si="124"/>
        <v>2</v>
      </c>
      <c r="J751" s="96">
        <f t="shared" si="125"/>
        <v>6.7287739009999945E-2</v>
      </c>
      <c r="O751" s="134" t="str">
        <f t="shared" si="126"/>
        <v>75 B</v>
      </c>
      <c r="P751" s="134" t="str">
        <f t="shared" si="127"/>
        <v>alkane iC31</v>
      </c>
      <c r="Q751" s="134">
        <f t="shared" si="128"/>
        <v>-33.199000000000005</v>
      </c>
      <c r="R751" s="135">
        <f t="shared" si="121"/>
        <v>0.37367918280816953</v>
      </c>
      <c r="S751" s="134">
        <f t="shared" si="129"/>
        <v>3</v>
      </c>
    </row>
    <row r="752" spans="1:19">
      <c r="A752" s="20" t="s">
        <v>343</v>
      </c>
      <c r="B752" s="3" t="s">
        <v>400</v>
      </c>
      <c r="C752" s="156">
        <v>-32.759333333333338</v>
      </c>
      <c r="D752" s="186">
        <v>0.16319415839218288</v>
      </c>
      <c r="E752" s="40">
        <v>3</v>
      </c>
      <c r="G752" s="95">
        <f t="shared" si="122"/>
        <v>0.18414488852142447</v>
      </c>
      <c r="H752" s="133">
        <f t="shared" si="123"/>
        <v>1</v>
      </c>
      <c r="I752" s="133">
        <f t="shared" si="124"/>
        <v>2</v>
      </c>
      <c r="J752" s="96">
        <f t="shared" si="125"/>
        <v>0.36828977704284893</v>
      </c>
      <c r="O752" s="134" t="str">
        <f t="shared" si="126"/>
        <v>75 B</v>
      </c>
      <c r="P752" s="134" t="str">
        <f t="shared" si="127"/>
        <v>alkane iC33</v>
      </c>
      <c r="Q752" s="134">
        <f t="shared" si="128"/>
        <v>-32.759333333333338</v>
      </c>
      <c r="R752" s="135">
        <f t="shared" si="121"/>
        <v>0.37367918280816953</v>
      </c>
      <c r="S752" s="134">
        <f t="shared" si="129"/>
        <v>3</v>
      </c>
    </row>
    <row r="753" spans="1:19">
      <c r="A753" s="20" t="s">
        <v>343</v>
      </c>
      <c r="B753" s="3" t="s">
        <v>215</v>
      </c>
      <c r="C753" s="156">
        <v>-35.153999999999996</v>
      </c>
      <c r="D753" s="186">
        <v>5.6559702969520322E-2</v>
      </c>
      <c r="E753" s="40">
        <v>3</v>
      </c>
      <c r="G753" s="95">
        <f t="shared" si="122"/>
        <v>6.3820790527916921E-2</v>
      </c>
      <c r="H753" s="133">
        <f t="shared" si="123"/>
        <v>1</v>
      </c>
      <c r="I753" s="133">
        <f t="shared" si="124"/>
        <v>2</v>
      </c>
      <c r="J753" s="96">
        <f t="shared" si="125"/>
        <v>0.12764158105583384</v>
      </c>
      <c r="O753" s="134" t="str">
        <f t="shared" si="126"/>
        <v>75 B</v>
      </c>
      <c r="P753" s="134" t="str">
        <f t="shared" si="127"/>
        <v>alkane nC31</v>
      </c>
      <c r="Q753" s="134">
        <f t="shared" si="128"/>
        <v>-35.153999999999996</v>
      </c>
      <c r="R753" s="135">
        <f t="shared" si="121"/>
        <v>0.37367918280816953</v>
      </c>
      <c r="S753" s="134">
        <f t="shared" si="129"/>
        <v>3</v>
      </c>
    </row>
    <row r="754" spans="1:19">
      <c r="A754" s="20" t="s">
        <v>343</v>
      </c>
      <c r="B754" s="3" t="s">
        <v>216</v>
      </c>
      <c r="C754" s="156">
        <v>-34.625333333333337</v>
      </c>
      <c r="D754" s="186">
        <v>3.5232560697930404E-2</v>
      </c>
      <c r="E754" s="40">
        <v>3</v>
      </c>
      <c r="G754" s="95">
        <f t="shared" si="122"/>
        <v>3.9755687494972797E-2</v>
      </c>
      <c r="H754" s="133">
        <f t="shared" si="123"/>
        <v>1</v>
      </c>
      <c r="I754" s="133">
        <f t="shared" si="124"/>
        <v>2</v>
      </c>
      <c r="J754" s="96">
        <f t="shared" si="125"/>
        <v>7.9511374989945593E-2</v>
      </c>
      <c r="O754" s="134" t="str">
        <f t="shared" si="126"/>
        <v>75 B</v>
      </c>
      <c r="P754" s="134" t="str">
        <f t="shared" si="127"/>
        <v>alkane nC33</v>
      </c>
      <c r="Q754" s="134">
        <f t="shared" si="128"/>
        <v>-34.625333333333337</v>
      </c>
      <c r="R754" s="135">
        <f t="shared" si="121"/>
        <v>0.37367918280816953</v>
      </c>
      <c r="S754" s="134">
        <f t="shared" si="129"/>
        <v>3</v>
      </c>
    </row>
    <row r="755" spans="1:19">
      <c r="A755" s="153" t="s">
        <v>279</v>
      </c>
      <c r="B755" s="3" t="s">
        <v>399</v>
      </c>
      <c r="C755" s="156">
        <v>-31.292000000000002</v>
      </c>
      <c r="D755" s="186">
        <v>1.0266591991070411</v>
      </c>
      <c r="E755" s="40">
        <v>10</v>
      </c>
      <c r="G755" s="95">
        <f t="shared" si="122"/>
        <v>1.0555178225532476</v>
      </c>
      <c r="H755" s="133">
        <f t="shared" si="123"/>
        <v>1</v>
      </c>
      <c r="I755" s="133">
        <f t="shared" si="124"/>
        <v>9</v>
      </c>
      <c r="J755" s="96">
        <f t="shared" si="125"/>
        <v>9.4996604029792273</v>
      </c>
      <c r="O755" s="134" t="str">
        <f t="shared" si="126"/>
        <v>75 C</v>
      </c>
      <c r="P755" s="134" t="str">
        <f t="shared" si="127"/>
        <v>alkane iC31</v>
      </c>
      <c r="Q755" s="134">
        <f t="shared" si="128"/>
        <v>-31.292000000000002</v>
      </c>
      <c r="R755" s="135">
        <f t="shared" si="121"/>
        <v>0.37367918280816953</v>
      </c>
      <c r="S755" s="134">
        <f t="shared" si="129"/>
        <v>10</v>
      </c>
    </row>
    <row r="756" spans="1:19">
      <c r="A756" s="153" t="s">
        <v>279</v>
      </c>
      <c r="B756" s="3" t="s">
        <v>400</v>
      </c>
      <c r="C756" s="156">
        <v>-30.692625</v>
      </c>
      <c r="D756" s="186">
        <v>1.0748275526135078</v>
      </c>
      <c r="E756" s="40">
        <v>8</v>
      </c>
      <c r="G756" s="95">
        <f t="shared" si="122"/>
        <v>1.1137757837244553</v>
      </c>
      <c r="H756" s="133">
        <f t="shared" si="123"/>
        <v>1</v>
      </c>
      <c r="I756" s="133">
        <f t="shared" si="124"/>
        <v>7</v>
      </c>
      <c r="J756" s="96">
        <f t="shared" si="125"/>
        <v>7.7964304860711868</v>
      </c>
      <c r="O756" s="134" t="str">
        <f t="shared" si="126"/>
        <v>75 C</v>
      </c>
      <c r="P756" s="134" t="str">
        <f t="shared" si="127"/>
        <v>alkane iC33</v>
      </c>
      <c r="Q756" s="134">
        <f t="shared" si="128"/>
        <v>-30.692625</v>
      </c>
      <c r="R756" s="135">
        <f t="shared" si="121"/>
        <v>0.37367918280816953</v>
      </c>
      <c r="S756" s="134">
        <f t="shared" si="129"/>
        <v>8</v>
      </c>
    </row>
    <row r="757" spans="1:19">
      <c r="A757" s="153" t="s">
        <v>279</v>
      </c>
      <c r="B757" s="3" t="s">
        <v>215</v>
      </c>
      <c r="C757" s="156">
        <v>-32.581100000000006</v>
      </c>
      <c r="D757" s="186">
        <v>0.98912660126665908</v>
      </c>
      <c r="E757" s="40">
        <v>10</v>
      </c>
      <c r="G757" s="95">
        <f t="shared" si="122"/>
        <v>1.0169302114144159</v>
      </c>
      <c r="H757" s="133">
        <f t="shared" si="123"/>
        <v>1</v>
      </c>
      <c r="I757" s="133">
        <f t="shared" si="124"/>
        <v>9</v>
      </c>
      <c r="J757" s="96">
        <f t="shared" si="125"/>
        <v>9.1523719027297421</v>
      </c>
      <c r="O757" s="134" t="str">
        <f t="shared" si="126"/>
        <v>75 C</v>
      </c>
      <c r="P757" s="134" t="str">
        <f t="shared" si="127"/>
        <v>alkane nC31</v>
      </c>
      <c r="Q757" s="134">
        <f t="shared" si="128"/>
        <v>-32.581100000000006</v>
      </c>
      <c r="R757" s="135">
        <f t="shared" si="121"/>
        <v>0.37367918280816953</v>
      </c>
      <c r="S757" s="134">
        <f t="shared" si="129"/>
        <v>10</v>
      </c>
    </row>
    <row r="758" spans="1:19">
      <c r="A758" s="153" t="s">
        <v>279</v>
      </c>
      <c r="B758" s="3" t="s">
        <v>216</v>
      </c>
      <c r="C758" s="156">
        <v>-32.103499999999997</v>
      </c>
      <c r="D758" s="186">
        <v>0.98977598475614659</v>
      </c>
      <c r="E758" s="40">
        <v>10</v>
      </c>
      <c r="G758" s="95">
        <f t="shared" si="122"/>
        <v>1.0175978485888766</v>
      </c>
      <c r="H758" s="133">
        <f t="shared" si="123"/>
        <v>1</v>
      </c>
      <c r="I758" s="133">
        <f t="shared" si="124"/>
        <v>9</v>
      </c>
      <c r="J758" s="96">
        <f t="shared" si="125"/>
        <v>9.1583806372998886</v>
      </c>
      <c r="O758" s="134" t="str">
        <f t="shared" si="126"/>
        <v>75 C</v>
      </c>
      <c r="P758" s="134" t="str">
        <f t="shared" si="127"/>
        <v>alkane nC33</v>
      </c>
      <c r="Q758" s="134">
        <f t="shared" si="128"/>
        <v>-32.103499999999997</v>
      </c>
      <c r="R758" s="135">
        <f t="shared" si="121"/>
        <v>0.37367918280816953</v>
      </c>
      <c r="S758" s="134">
        <f t="shared" si="129"/>
        <v>10</v>
      </c>
    </row>
    <row r="759" spans="1:19">
      <c r="A759" s="153" t="s">
        <v>395</v>
      </c>
      <c r="B759" s="3" t="s">
        <v>399</v>
      </c>
      <c r="C759" s="156">
        <v>-34.183999999999997</v>
      </c>
      <c r="D759" s="186">
        <v>7.5604232685744246E-2</v>
      </c>
      <c r="E759" s="40">
        <v>3</v>
      </c>
      <c r="G759" s="95">
        <f t="shared" si="122"/>
        <v>8.5310241106835411E-2</v>
      </c>
      <c r="H759" s="133">
        <f t="shared" si="123"/>
        <v>1</v>
      </c>
      <c r="I759" s="133">
        <f t="shared" si="124"/>
        <v>2</v>
      </c>
      <c r="J759" s="96">
        <f t="shared" si="125"/>
        <v>0.17062048221367082</v>
      </c>
      <c r="O759" s="134" t="str">
        <f t="shared" si="126"/>
        <v>75D</v>
      </c>
      <c r="P759" s="134" t="str">
        <f t="shared" si="127"/>
        <v>alkane iC31</v>
      </c>
      <c r="Q759" s="134">
        <f t="shared" si="128"/>
        <v>-34.183999999999997</v>
      </c>
      <c r="R759" s="135">
        <f t="shared" si="121"/>
        <v>0.37367918280816953</v>
      </c>
      <c r="S759" s="134">
        <f t="shared" si="129"/>
        <v>3</v>
      </c>
    </row>
    <row r="760" spans="1:19">
      <c r="A760" s="153" t="s">
        <v>395</v>
      </c>
      <c r="B760" s="3" t="s">
        <v>400</v>
      </c>
      <c r="C760" s="156">
        <v>-33.498666666666672</v>
      </c>
      <c r="D760" s="186">
        <v>7.823255929172622E-2</v>
      </c>
      <c r="E760" s="40">
        <v>3</v>
      </c>
      <c r="G760" s="95">
        <f t="shared" si="122"/>
        <v>8.8275990093348328E-2</v>
      </c>
      <c r="H760" s="133">
        <f t="shared" si="123"/>
        <v>1</v>
      </c>
      <c r="I760" s="133">
        <f t="shared" si="124"/>
        <v>2</v>
      </c>
      <c r="J760" s="96">
        <f t="shared" si="125"/>
        <v>0.17655198018669666</v>
      </c>
      <c r="O760" s="134" t="str">
        <f t="shared" si="126"/>
        <v>75D</v>
      </c>
      <c r="P760" s="134" t="str">
        <f t="shared" si="127"/>
        <v>alkane iC33</v>
      </c>
      <c r="Q760" s="134">
        <f t="shared" si="128"/>
        <v>-33.498666666666672</v>
      </c>
      <c r="R760" s="135">
        <f t="shared" si="121"/>
        <v>0.37367918280816953</v>
      </c>
      <c r="S760" s="134">
        <f t="shared" si="129"/>
        <v>3</v>
      </c>
    </row>
    <row r="761" spans="1:19">
      <c r="A761" s="153" t="s">
        <v>395</v>
      </c>
      <c r="B761" s="3" t="s">
        <v>215</v>
      </c>
      <c r="C761" s="156">
        <v>-35.513333333333328</v>
      </c>
      <c r="D761" s="186">
        <v>3.464582706955241E-2</v>
      </c>
      <c r="E761" s="40">
        <v>3</v>
      </c>
      <c r="G761" s="95">
        <f t="shared" si="122"/>
        <v>3.9093629492076711E-2</v>
      </c>
      <c r="H761" s="133">
        <f t="shared" si="123"/>
        <v>1</v>
      </c>
      <c r="I761" s="133">
        <f t="shared" si="124"/>
        <v>2</v>
      </c>
      <c r="J761" s="96">
        <f t="shared" si="125"/>
        <v>7.8187258984153421E-2</v>
      </c>
      <c r="O761" s="134" t="str">
        <f t="shared" si="126"/>
        <v>75D</v>
      </c>
      <c r="P761" s="134" t="str">
        <f t="shared" si="127"/>
        <v>alkane nC31</v>
      </c>
      <c r="Q761" s="134">
        <f t="shared" si="128"/>
        <v>-35.513333333333328</v>
      </c>
      <c r="R761" s="135">
        <f t="shared" si="121"/>
        <v>0.37367918280816953</v>
      </c>
      <c r="S761" s="134">
        <f t="shared" si="129"/>
        <v>3</v>
      </c>
    </row>
    <row r="762" spans="1:19">
      <c r="A762" s="153" t="s">
        <v>395</v>
      </c>
      <c r="B762" s="3" t="s">
        <v>216</v>
      </c>
      <c r="C762" s="156">
        <v>-34.993000000000002</v>
      </c>
      <c r="D762" s="186">
        <v>3.4641016151378858E-3</v>
      </c>
      <c r="E762" s="40">
        <v>3</v>
      </c>
      <c r="G762" s="95">
        <f t="shared" si="122"/>
        <v>3.9088200952235074E-3</v>
      </c>
      <c r="H762" s="133">
        <f t="shared" si="123"/>
        <v>1</v>
      </c>
      <c r="I762" s="133">
        <f t="shared" si="124"/>
        <v>2</v>
      </c>
      <c r="J762" s="96">
        <f t="shared" si="125"/>
        <v>7.8176401904470148E-3</v>
      </c>
      <c r="O762" s="134" t="str">
        <f t="shared" si="126"/>
        <v>75D</v>
      </c>
      <c r="P762" s="134" t="str">
        <f t="shared" si="127"/>
        <v>alkane nC33</v>
      </c>
      <c r="Q762" s="134">
        <f t="shared" si="128"/>
        <v>-34.993000000000002</v>
      </c>
      <c r="R762" s="135">
        <f t="shared" si="121"/>
        <v>0.37367918280816953</v>
      </c>
      <c r="S762" s="134">
        <f t="shared" si="129"/>
        <v>3</v>
      </c>
    </row>
    <row r="763" spans="1:19">
      <c r="A763" s="20" t="s">
        <v>344</v>
      </c>
      <c r="B763" s="3" t="s">
        <v>399</v>
      </c>
      <c r="C763" s="156">
        <v>-34.597000000000001</v>
      </c>
      <c r="D763" s="186">
        <v>0.2204155166951749</v>
      </c>
      <c r="E763" s="40">
        <v>3</v>
      </c>
      <c r="G763" s="95">
        <f t="shared" si="122"/>
        <v>0.24871227714342847</v>
      </c>
      <c r="H763" s="133">
        <f t="shared" si="123"/>
        <v>1</v>
      </c>
      <c r="I763" s="133">
        <f t="shared" si="124"/>
        <v>2</v>
      </c>
      <c r="J763" s="96">
        <f t="shared" si="125"/>
        <v>0.49742455428685695</v>
      </c>
      <c r="O763" s="134" t="str">
        <f t="shared" si="126"/>
        <v>76 B</v>
      </c>
      <c r="P763" s="134" t="str">
        <f t="shared" si="127"/>
        <v>alkane iC31</v>
      </c>
      <c r="Q763" s="134">
        <f t="shared" si="128"/>
        <v>-34.597000000000001</v>
      </c>
      <c r="R763" s="135">
        <f t="shared" si="121"/>
        <v>0.37367918280816953</v>
      </c>
      <c r="S763" s="134">
        <f t="shared" si="129"/>
        <v>3</v>
      </c>
    </row>
    <row r="764" spans="1:19">
      <c r="A764" s="20" t="s">
        <v>344</v>
      </c>
      <c r="B764" s="3" t="s">
        <v>400</v>
      </c>
      <c r="C764" s="156">
        <v>-34.815666666666665</v>
      </c>
      <c r="D764" s="186">
        <v>0.84193249927374259</v>
      </c>
      <c r="E764" s="40">
        <v>3</v>
      </c>
      <c r="G764" s="95">
        <f t="shared" si="122"/>
        <v>0.95001909228114889</v>
      </c>
      <c r="H764" s="133">
        <f t="shared" si="123"/>
        <v>1</v>
      </c>
      <c r="I764" s="133">
        <f t="shared" si="124"/>
        <v>2</v>
      </c>
      <c r="J764" s="96">
        <f t="shared" si="125"/>
        <v>1.9000381845622978</v>
      </c>
      <c r="O764" s="134" t="str">
        <f t="shared" si="126"/>
        <v>76 B</v>
      </c>
      <c r="P764" s="134" t="str">
        <f t="shared" si="127"/>
        <v>alkane iC33</v>
      </c>
      <c r="Q764" s="134">
        <f t="shared" si="128"/>
        <v>-34.815666666666665</v>
      </c>
      <c r="R764" s="135">
        <f t="shared" si="121"/>
        <v>0.37367918280816953</v>
      </c>
      <c r="S764" s="134">
        <f t="shared" si="129"/>
        <v>3</v>
      </c>
    </row>
    <row r="765" spans="1:19">
      <c r="A765" s="20" t="s">
        <v>344</v>
      </c>
      <c r="B765" s="3" t="s">
        <v>215</v>
      </c>
      <c r="C765" s="156">
        <v>-36.527666666666669</v>
      </c>
      <c r="D765" s="186">
        <v>7.4574347689624662E-2</v>
      </c>
      <c r="E765" s="40">
        <v>3</v>
      </c>
      <c r="G765" s="95">
        <f t="shared" si="122"/>
        <v>8.4148140332709828E-2</v>
      </c>
      <c r="H765" s="133">
        <f t="shared" si="123"/>
        <v>1</v>
      </c>
      <c r="I765" s="133">
        <f t="shared" si="124"/>
        <v>2</v>
      </c>
      <c r="J765" s="96">
        <f t="shared" si="125"/>
        <v>0.16829628066541966</v>
      </c>
      <c r="O765" s="134" t="str">
        <f t="shared" si="126"/>
        <v>76 B</v>
      </c>
      <c r="P765" s="134" t="str">
        <f t="shared" si="127"/>
        <v>alkane nC31</v>
      </c>
      <c r="Q765" s="134">
        <f t="shared" si="128"/>
        <v>-36.527666666666669</v>
      </c>
      <c r="R765" s="135">
        <f t="shared" si="121"/>
        <v>0.37367918280816953</v>
      </c>
      <c r="S765" s="134">
        <f t="shared" si="129"/>
        <v>3</v>
      </c>
    </row>
    <row r="766" spans="1:19">
      <c r="A766" s="20" t="s">
        <v>344</v>
      </c>
      <c r="B766" s="3" t="s">
        <v>216</v>
      </c>
      <c r="C766" s="156">
        <v>-35.665999999999997</v>
      </c>
      <c r="D766" s="186">
        <v>7.4101282040189911E-2</v>
      </c>
      <c r="E766" s="40">
        <v>3</v>
      </c>
      <c r="G766" s="95">
        <f t="shared" si="122"/>
        <v>8.3614342909219153E-2</v>
      </c>
      <c r="H766" s="133">
        <f t="shared" si="123"/>
        <v>1</v>
      </c>
      <c r="I766" s="133">
        <f t="shared" si="124"/>
        <v>2</v>
      </c>
      <c r="J766" s="96">
        <f t="shared" si="125"/>
        <v>0.16722868581843831</v>
      </c>
      <c r="O766" s="134" t="str">
        <f t="shared" si="126"/>
        <v>76 B</v>
      </c>
      <c r="P766" s="134" t="str">
        <f t="shared" si="127"/>
        <v>alkane nC33</v>
      </c>
      <c r="Q766" s="134">
        <f t="shared" si="128"/>
        <v>-35.665999999999997</v>
      </c>
      <c r="R766" s="135">
        <f t="shared" si="121"/>
        <v>0.37367918280816953</v>
      </c>
      <c r="S766" s="134">
        <f t="shared" si="129"/>
        <v>3</v>
      </c>
    </row>
    <row r="767" spans="1:19">
      <c r="A767" s="153" t="s">
        <v>280</v>
      </c>
      <c r="B767" s="3" t="s">
        <v>399</v>
      </c>
      <c r="C767" s="156">
        <v>-32.038249999999998</v>
      </c>
      <c r="D767" s="186">
        <v>0.28206662924446196</v>
      </c>
      <c r="E767" s="40">
        <v>4</v>
      </c>
      <c r="G767" s="95">
        <f t="shared" si="122"/>
        <v>0.30615565018547164</v>
      </c>
      <c r="H767" s="133">
        <f t="shared" si="123"/>
        <v>1</v>
      </c>
      <c r="I767" s="133">
        <f t="shared" si="124"/>
        <v>3</v>
      </c>
      <c r="J767" s="96">
        <f t="shared" si="125"/>
        <v>0.91846695055641492</v>
      </c>
      <c r="O767" s="134" t="str">
        <f t="shared" si="126"/>
        <v>76 C</v>
      </c>
      <c r="P767" s="134" t="str">
        <f t="shared" si="127"/>
        <v>alkane iC31</v>
      </c>
      <c r="Q767" s="134">
        <f t="shared" si="128"/>
        <v>-32.038249999999998</v>
      </c>
      <c r="R767" s="135">
        <f t="shared" si="121"/>
        <v>0.37367918280816953</v>
      </c>
      <c r="S767" s="134">
        <f t="shared" si="129"/>
        <v>4</v>
      </c>
    </row>
    <row r="768" spans="1:19">
      <c r="A768" s="153" t="s">
        <v>280</v>
      </c>
      <c r="B768" s="3" t="s">
        <v>400</v>
      </c>
      <c r="C768" s="156">
        <v>-31.5625</v>
      </c>
      <c r="D768" s="186">
        <v>0.54049637679944929</v>
      </c>
      <c r="E768" s="40">
        <v>4</v>
      </c>
      <c r="G768" s="95">
        <f t="shared" si="122"/>
        <v>0.58665578450441946</v>
      </c>
      <c r="H768" s="133">
        <f t="shared" si="123"/>
        <v>1</v>
      </c>
      <c r="I768" s="133">
        <f t="shared" si="124"/>
        <v>3</v>
      </c>
      <c r="J768" s="96">
        <f t="shared" si="125"/>
        <v>1.7599673535132583</v>
      </c>
      <c r="O768" s="134" t="str">
        <f t="shared" si="126"/>
        <v>76 C</v>
      </c>
      <c r="P768" s="134" t="str">
        <f t="shared" si="127"/>
        <v>alkane iC33</v>
      </c>
      <c r="Q768" s="134">
        <f t="shared" si="128"/>
        <v>-31.5625</v>
      </c>
      <c r="R768" s="135">
        <f t="shared" si="121"/>
        <v>0.37367918280816953</v>
      </c>
      <c r="S768" s="134">
        <f t="shared" si="129"/>
        <v>4</v>
      </c>
    </row>
    <row r="769" spans="1:19">
      <c r="A769" s="153" t="s">
        <v>280</v>
      </c>
      <c r="B769" s="3" t="s">
        <v>215</v>
      </c>
      <c r="C769" s="156">
        <v>-33.301749999999998</v>
      </c>
      <c r="D769" s="186">
        <v>2.2231734075416551E-2</v>
      </c>
      <c r="E769" s="40">
        <v>4</v>
      </c>
      <c r="G769" s="95">
        <f t="shared" si="122"/>
        <v>2.413036600196581E-2</v>
      </c>
      <c r="H769" s="133">
        <f t="shared" si="123"/>
        <v>1</v>
      </c>
      <c r="I769" s="133">
        <f t="shared" si="124"/>
        <v>3</v>
      </c>
      <c r="J769" s="96">
        <f t="shared" si="125"/>
        <v>7.2391098005897436E-2</v>
      </c>
      <c r="O769" s="134" t="str">
        <f t="shared" si="126"/>
        <v>76 C</v>
      </c>
      <c r="P769" s="134" t="str">
        <f t="shared" si="127"/>
        <v>alkane nC31</v>
      </c>
      <c r="Q769" s="134">
        <f t="shared" si="128"/>
        <v>-33.301749999999998</v>
      </c>
      <c r="R769" s="135">
        <f t="shared" si="121"/>
        <v>0.37367918280816953</v>
      </c>
      <c r="S769" s="134">
        <f t="shared" si="129"/>
        <v>4</v>
      </c>
    </row>
    <row r="770" spans="1:19">
      <c r="A770" s="153" t="s">
        <v>280</v>
      </c>
      <c r="B770" s="3" t="s">
        <v>216</v>
      </c>
      <c r="C770" s="156">
        <v>-32.941249999999997</v>
      </c>
      <c r="D770" s="186">
        <v>0.15976101944258028</v>
      </c>
      <c r="E770" s="40">
        <v>4</v>
      </c>
      <c r="G770" s="95">
        <f t="shared" si="122"/>
        <v>0.17340491114723833</v>
      </c>
      <c r="H770" s="133">
        <f t="shared" si="123"/>
        <v>1</v>
      </c>
      <c r="I770" s="133">
        <f t="shared" si="124"/>
        <v>3</v>
      </c>
      <c r="J770" s="96">
        <f t="shared" si="125"/>
        <v>0.52021473344171498</v>
      </c>
      <c r="O770" s="134" t="str">
        <f t="shared" si="126"/>
        <v>76 C</v>
      </c>
      <c r="P770" s="134" t="str">
        <f t="shared" si="127"/>
        <v>alkane nC33</v>
      </c>
      <c r="Q770" s="134">
        <f t="shared" si="128"/>
        <v>-32.941249999999997</v>
      </c>
      <c r="R770" s="135">
        <f t="shared" si="121"/>
        <v>0.37367918280816953</v>
      </c>
      <c r="S770" s="134">
        <f t="shared" si="129"/>
        <v>4</v>
      </c>
    </row>
    <row r="771" spans="1:19">
      <c r="A771" s="20" t="s">
        <v>345</v>
      </c>
      <c r="B771" s="3" t="s">
        <v>399</v>
      </c>
      <c r="C771" s="156">
        <v>-30.678666666666668</v>
      </c>
      <c r="D771" s="186">
        <v>2.2233608194203572E-2</v>
      </c>
      <c r="E771" s="40">
        <v>3</v>
      </c>
      <c r="G771" s="95">
        <f t="shared" si="122"/>
        <v>2.5087940295703388E-2</v>
      </c>
      <c r="H771" s="133">
        <f t="shared" si="123"/>
        <v>1</v>
      </c>
      <c r="I771" s="133">
        <f t="shared" si="124"/>
        <v>2</v>
      </c>
      <c r="J771" s="96">
        <f t="shared" si="125"/>
        <v>5.0175880591406777E-2</v>
      </c>
      <c r="O771" s="134" t="str">
        <f t="shared" si="126"/>
        <v>77 B</v>
      </c>
      <c r="P771" s="134" t="str">
        <f t="shared" si="127"/>
        <v>alkane iC31</v>
      </c>
      <c r="Q771" s="134">
        <f t="shared" si="128"/>
        <v>-30.678666666666668</v>
      </c>
      <c r="R771" s="135">
        <f t="shared" si="121"/>
        <v>0.37367918280816953</v>
      </c>
      <c r="S771" s="134">
        <f t="shared" si="129"/>
        <v>3</v>
      </c>
    </row>
    <row r="772" spans="1:19">
      <c r="A772" s="20" t="s">
        <v>345</v>
      </c>
      <c r="B772" s="3" t="s">
        <v>400</v>
      </c>
      <c r="C772" s="156">
        <v>-30.408000000000001</v>
      </c>
      <c r="D772" s="186">
        <v>1.8357559750685419E-2</v>
      </c>
      <c r="E772" s="40">
        <v>3</v>
      </c>
      <c r="G772" s="95">
        <f t="shared" si="122"/>
        <v>2.0714287981384517E-2</v>
      </c>
      <c r="H772" s="133">
        <f t="shared" si="123"/>
        <v>1</v>
      </c>
      <c r="I772" s="133">
        <f t="shared" si="124"/>
        <v>2</v>
      </c>
      <c r="J772" s="96">
        <f t="shared" si="125"/>
        <v>4.1428575962769033E-2</v>
      </c>
      <c r="O772" s="134" t="str">
        <f t="shared" si="126"/>
        <v>77 B</v>
      </c>
      <c r="P772" s="134" t="str">
        <f t="shared" si="127"/>
        <v>alkane iC33</v>
      </c>
      <c r="Q772" s="134">
        <f t="shared" si="128"/>
        <v>-30.408000000000001</v>
      </c>
      <c r="R772" s="135">
        <f t="shared" si="121"/>
        <v>0.37367918280816953</v>
      </c>
      <c r="S772" s="134">
        <f t="shared" si="129"/>
        <v>3</v>
      </c>
    </row>
    <row r="773" spans="1:19">
      <c r="A773" s="20" t="s">
        <v>345</v>
      </c>
      <c r="B773" s="3" t="s">
        <v>215</v>
      </c>
      <c r="C773" s="156">
        <v>-32.118333333333332</v>
      </c>
      <c r="D773" s="186">
        <v>0.10007164100449782</v>
      </c>
      <c r="E773" s="40">
        <v>3</v>
      </c>
      <c r="G773" s="95">
        <f t="shared" si="122"/>
        <v>0.11291875492653639</v>
      </c>
      <c r="H773" s="133">
        <f t="shared" si="123"/>
        <v>1</v>
      </c>
      <c r="I773" s="133">
        <f t="shared" si="124"/>
        <v>2</v>
      </c>
      <c r="J773" s="96">
        <f t="shared" si="125"/>
        <v>0.22583750985307277</v>
      </c>
      <c r="O773" s="134" t="str">
        <f t="shared" si="126"/>
        <v>77 B</v>
      </c>
      <c r="P773" s="134" t="str">
        <f t="shared" si="127"/>
        <v>alkane nC31</v>
      </c>
      <c r="Q773" s="134">
        <f t="shared" si="128"/>
        <v>-32.118333333333332</v>
      </c>
      <c r="R773" s="135">
        <f t="shared" si="121"/>
        <v>0.37367918280816953</v>
      </c>
      <c r="S773" s="134">
        <f t="shared" si="129"/>
        <v>3</v>
      </c>
    </row>
    <row r="774" spans="1:19">
      <c r="A774" s="20" t="s">
        <v>345</v>
      </c>
      <c r="B774" s="3" t="s">
        <v>216</v>
      </c>
      <c r="C774" s="156">
        <v>-31.617999999999999</v>
      </c>
      <c r="D774" s="186">
        <v>4.6508063816933676E-2</v>
      </c>
      <c r="E774" s="40">
        <v>3</v>
      </c>
      <c r="G774" s="95">
        <f t="shared" si="122"/>
        <v>5.2478730312976563E-2</v>
      </c>
      <c r="H774" s="133">
        <f t="shared" si="123"/>
        <v>1</v>
      </c>
      <c r="I774" s="133">
        <f t="shared" si="124"/>
        <v>2</v>
      </c>
      <c r="J774" s="96">
        <f t="shared" si="125"/>
        <v>0.10495746062595313</v>
      </c>
      <c r="O774" s="134" t="str">
        <f t="shared" si="126"/>
        <v>77 B</v>
      </c>
      <c r="P774" s="134" t="str">
        <f t="shared" si="127"/>
        <v>alkane nC33</v>
      </c>
      <c r="Q774" s="134">
        <f t="shared" si="128"/>
        <v>-31.617999999999999</v>
      </c>
      <c r="R774" s="135">
        <f t="shared" si="121"/>
        <v>0.37367918280816953</v>
      </c>
      <c r="S774" s="134">
        <f t="shared" si="129"/>
        <v>3</v>
      </c>
    </row>
    <row r="775" spans="1:19">
      <c r="A775" s="153" t="s">
        <v>281</v>
      </c>
      <c r="B775" s="3" t="s">
        <v>399</v>
      </c>
      <c r="C775" s="156">
        <v>-32.57566666666667</v>
      </c>
      <c r="D775" s="186">
        <v>0.17466634860022251</v>
      </c>
      <c r="E775" s="40">
        <v>3</v>
      </c>
      <c r="G775" s="95">
        <f t="shared" si="122"/>
        <v>0.19708986895313352</v>
      </c>
      <c r="H775" s="133">
        <f t="shared" si="123"/>
        <v>1</v>
      </c>
      <c r="I775" s="133">
        <f t="shared" si="124"/>
        <v>2</v>
      </c>
      <c r="J775" s="96">
        <f t="shared" si="125"/>
        <v>0.39417973790626704</v>
      </c>
      <c r="O775" s="134" t="str">
        <f t="shared" si="126"/>
        <v>77 C</v>
      </c>
      <c r="P775" s="134" t="str">
        <f t="shared" si="127"/>
        <v>alkane iC31</v>
      </c>
      <c r="Q775" s="134">
        <f t="shared" si="128"/>
        <v>-32.57566666666667</v>
      </c>
      <c r="R775" s="135">
        <f t="shared" si="121"/>
        <v>0.37367918280816953</v>
      </c>
      <c r="S775" s="134">
        <f t="shared" si="129"/>
        <v>3</v>
      </c>
    </row>
    <row r="776" spans="1:19">
      <c r="A776" s="153" t="s">
        <v>281</v>
      </c>
      <c r="B776" s="3" t="s">
        <v>400</v>
      </c>
      <c r="C776" s="156">
        <v>-32.523000000000003</v>
      </c>
      <c r="D776" s="186">
        <v>0.42378414316724927</v>
      </c>
      <c r="E776" s="40">
        <v>3</v>
      </c>
      <c r="G776" s="95">
        <f t="shared" si="122"/>
        <v>0.47818919849534619</v>
      </c>
      <c r="H776" s="133">
        <f t="shared" si="123"/>
        <v>1</v>
      </c>
      <c r="I776" s="133">
        <f t="shared" si="124"/>
        <v>2</v>
      </c>
      <c r="J776" s="96">
        <f t="shared" si="125"/>
        <v>0.95637839699069238</v>
      </c>
      <c r="O776" s="134" t="str">
        <f t="shared" si="126"/>
        <v>77 C</v>
      </c>
      <c r="P776" s="134" t="str">
        <f t="shared" si="127"/>
        <v>alkane iC33</v>
      </c>
      <c r="Q776" s="134">
        <f t="shared" si="128"/>
        <v>-32.523000000000003</v>
      </c>
      <c r="R776" s="135">
        <f t="shared" ref="R776:R782" si="130">$L$5</f>
        <v>0.37367918280816953</v>
      </c>
      <c r="S776" s="134">
        <f t="shared" si="129"/>
        <v>3</v>
      </c>
    </row>
    <row r="777" spans="1:19">
      <c r="A777" s="153" t="s">
        <v>281</v>
      </c>
      <c r="B777" s="3" t="s">
        <v>215</v>
      </c>
      <c r="C777" s="156">
        <v>-34.141333333333336</v>
      </c>
      <c r="D777" s="186">
        <v>0.18623193424687703</v>
      </c>
      <c r="E777" s="40">
        <v>3</v>
      </c>
      <c r="G777" s="95">
        <f t="shared" si="122"/>
        <v>0.21014023485207736</v>
      </c>
      <c r="H777" s="133">
        <f t="shared" si="123"/>
        <v>1</v>
      </c>
      <c r="I777" s="133">
        <f t="shared" si="124"/>
        <v>2</v>
      </c>
      <c r="J777" s="96">
        <f t="shared" si="125"/>
        <v>0.42028046970415472</v>
      </c>
      <c r="O777" s="134" t="str">
        <f t="shared" si="126"/>
        <v>77 C</v>
      </c>
      <c r="P777" s="134" t="str">
        <f t="shared" si="127"/>
        <v>alkane nC31</v>
      </c>
      <c r="Q777" s="134">
        <f t="shared" si="128"/>
        <v>-34.141333333333336</v>
      </c>
      <c r="R777" s="135">
        <f t="shared" si="130"/>
        <v>0.37367918280816953</v>
      </c>
      <c r="S777" s="134">
        <f t="shared" si="129"/>
        <v>3</v>
      </c>
    </row>
    <row r="778" spans="1:19">
      <c r="A778" s="153" t="s">
        <v>281</v>
      </c>
      <c r="B778" s="3" t="s">
        <v>216</v>
      </c>
      <c r="C778" s="156">
        <v>-33.759333333333338</v>
      </c>
      <c r="D778" s="186">
        <v>0.10700155762106076</v>
      </c>
      <c r="E778" s="40">
        <v>3</v>
      </c>
      <c r="G778" s="95">
        <f t="shared" si="122"/>
        <v>0.12073832846637503</v>
      </c>
      <c r="H778" s="133">
        <f t="shared" si="123"/>
        <v>1</v>
      </c>
      <c r="I778" s="133">
        <f t="shared" si="124"/>
        <v>2</v>
      </c>
      <c r="J778" s="96">
        <f t="shared" si="125"/>
        <v>0.24147665693275006</v>
      </c>
      <c r="O778" s="134" t="str">
        <f t="shared" si="126"/>
        <v>77 C</v>
      </c>
      <c r="P778" s="134" t="str">
        <f t="shared" si="127"/>
        <v>alkane nC33</v>
      </c>
      <c r="Q778" s="134">
        <f t="shared" si="128"/>
        <v>-33.759333333333338</v>
      </c>
      <c r="R778" s="135">
        <f t="shared" si="130"/>
        <v>0.37367918280816953</v>
      </c>
      <c r="S778" s="134">
        <f t="shared" si="129"/>
        <v>3</v>
      </c>
    </row>
    <row r="779" spans="1:19">
      <c r="A779" s="153" t="s">
        <v>396</v>
      </c>
      <c r="B779" s="3" t="s">
        <v>399</v>
      </c>
      <c r="C779" s="156">
        <v>-34.478666666666662</v>
      </c>
      <c r="D779" s="186">
        <v>6.7002487516010845E-2</v>
      </c>
      <c r="E779" s="40">
        <v>3</v>
      </c>
      <c r="G779" s="95">
        <f t="shared" si="122"/>
        <v>7.5604211056643791E-2</v>
      </c>
      <c r="H779" s="133">
        <f t="shared" si="123"/>
        <v>1</v>
      </c>
      <c r="I779" s="133">
        <f t="shared" si="124"/>
        <v>2</v>
      </c>
      <c r="J779" s="96">
        <f t="shared" si="125"/>
        <v>0.15120842211328758</v>
      </c>
      <c r="O779" s="134" t="str">
        <f t="shared" si="126"/>
        <v>77D</v>
      </c>
      <c r="P779" s="134" t="str">
        <f t="shared" si="127"/>
        <v>alkane iC31</v>
      </c>
      <c r="Q779" s="134">
        <f t="shared" si="128"/>
        <v>-34.478666666666662</v>
      </c>
      <c r="R779" s="135">
        <f t="shared" si="130"/>
        <v>0.37367918280816953</v>
      </c>
      <c r="S779" s="134">
        <f t="shared" si="129"/>
        <v>3</v>
      </c>
    </row>
    <row r="780" spans="1:19">
      <c r="A780" s="153" t="s">
        <v>396</v>
      </c>
      <c r="B780" s="3" t="s">
        <v>400</v>
      </c>
      <c r="C780" s="156">
        <v>-34.123666666666665</v>
      </c>
      <c r="D780" s="186">
        <v>7.6225542525674997E-2</v>
      </c>
      <c r="E780" s="40">
        <v>3</v>
      </c>
      <c r="G780" s="95">
        <f t="shared" si="122"/>
        <v>8.6011314186524718E-2</v>
      </c>
      <c r="H780" s="133">
        <f t="shared" si="123"/>
        <v>1</v>
      </c>
      <c r="I780" s="133">
        <f t="shared" si="124"/>
        <v>2</v>
      </c>
      <c r="J780" s="96">
        <f t="shared" si="125"/>
        <v>0.17202262837304944</v>
      </c>
      <c r="O780" s="134" t="str">
        <f t="shared" si="126"/>
        <v>77D</v>
      </c>
      <c r="P780" s="134" t="str">
        <f t="shared" si="127"/>
        <v>alkane iC33</v>
      </c>
      <c r="Q780" s="134">
        <f t="shared" si="128"/>
        <v>-34.123666666666665</v>
      </c>
      <c r="R780" s="135">
        <f t="shared" si="130"/>
        <v>0.37367918280816953</v>
      </c>
      <c r="S780" s="134">
        <f t="shared" si="129"/>
        <v>3</v>
      </c>
    </row>
    <row r="781" spans="1:19">
      <c r="A781" s="153" t="s">
        <v>396</v>
      </c>
      <c r="B781" s="3" t="s">
        <v>215</v>
      </c>
      <c r="C781" s="156">
        <v>-36.507000000000005</v>
      </c>
      <c r="D781" s="186">
        <v>0.13098473193468094</v>
      </c>
      <c r="E781" s="40">
        <v>3</v>
      </c>
      <c r="G781" s="95">
        <f t="shared" ref="G781:G782" si="131">D781/IF(E781&lt;200,IF(E781&gt;1,SQRT(2/(E781-1))*EXP(_xlfn.GAMMALN.PRECISE(E781/2))/EXP(_xlfn.GAMMALN.PRECISE((E781-1)/2)),1),1)</f>
        <v>0.14780044272268425</v>
      </c>
      <c r="H781" s="133">
        <f t="shared" ref="H781:H782" si="132">IF(E781&gt;1,1,0)</f>
        <v>1</v>
      </c>
      <c r="I781" s="133">
        <f t="shared" ref="I781:I782" si="133">E781-1</f>
        <v>2</v>
      </c>
      <c r="J781" s="96">
        <f t="shared" ref="J781:J782" si="134">G781*I781</f>
        <v>0.2956008854453685</v>
      </c>
      <c r="O781" s="134" t="str">
        <f t="shared" ref="O781:O782" si="135">A781</f>
        <v>77D</v>
      </c>
      <c r="P781" s="134" t="str">
        <f t="shared" ref="P781:P782" si="136">B781</f>
        <v>alkane nC31</v>
      </c>
      <c r="Q781" s="134">
        <f t="shared" ref="Q781:Q782" si="137">C781</f>
        <v>-36.507000000000005</v>
      </c>
      <c r="R781" s="135">
        <f t="shared" si="130"/>
        <v>0.37367918280816953</v>
      </c>
      <c r="S781" s="134">
        <f t="shared" ref="S781:S782" si="138">E781</f>
        <v>3</v>
      </c>
    </row>
    <row r="782" spans="1:19">
      <c r="A782" s="153" t="s">
        <v>396</v>
      </c>
      <c r="B782" s="3" t="s">
        <v>216</v>
      </c>
      <c r="C782" s="156">
        <v>-35.813666666666663</v>
      </c>
      <c r="D782" s="186">
        <v>8.3721761408449211E-2</v>
      </c>
      <c r="E782" s="40">
        <v>3</v>
      </c>
      <c r="G782" s="95">
        <f t="shared" si="131"/>
        <v>9.4469891405835144E-2</v>
      </c>
      <c r="H782" s="133">
        <f t="shared" si="132"/>
        <v>1</v>
      </c>
      <c r="I782" s="133">
        <f t="shared" si="133"/>
        <v>2</v>
      </c>
      <c r="J782" s="96">
        <f t="shared" si="134"/>
        <v>0.18893978281167029</v>
      </c>
      <c r="O782" s="134" t="str">
        <f t="shared" si="135"/>
        <v>77D</v>
      </c>
      <c r="P782" s="134" t="str">
        <f t="shared" si="136"/>
        <v>alkane nC33</v>
      </c>
      <c r="Q782" s="134">
        <f t="shared" si="137"/>
        <v>-35.813666666666663</v>
      </c>
      <c r="R782" s="135">
        <f t="shared" si="130"/>
        <v>0.37367918280816953</v>
      </c>
      <c r="S782" s="134">
        <f t="shared" si="138"/>
        <v>3</v>
      </c>
    </row>
  </sheetData>
  <sheetProtection formatCells="0" insertRows="0" deleteRows="0"/>
  <sortState ref="A11:E654">
    <sortCondition ref="A9"/>
  </sortState>
  <mergeCells count="2">
    <mergeCell ref="D2:E2"/>
    <mergeCell ref="G2:J2"/>
  </mergeCells>
  <conditionalFormatting sqref="B1:B132 B137:B160 B165:B1048576">
    <cfRule type="containsText" dxfId="6" priority="4" operator="containsText" text="iC31">
      <formula>NOT(ISERROR(SEARCH("iC31",B1)))</formula>
    </cfRule>
  </conditionalFormatting>
  <conditionalFormatting sqref="B133:B136">
    <cfRule type="containsText" dxfId="5" priority="3" operator="containsText" text="iC31">
      <formula>NOT(ISERROR(SEARCH("iC31",B133)))</formula>
    </cfRule>
  </conditionalFormatting>
  <conditionalFormatting sqref="B161:B164">
    <cfRule type="containsText" dxfId="4" priority="1" operator="containsText" text="iC31">
      <formula>NOT(ISERROR(SEARCH("iC31",B161)))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84"/>
  <sheetViews>
    <sheetView workbookViewId="0">
      <pane xSplit="2" ySplit="3" topLeftCell="K754" activePane="bottomRight" state="frozenSplit"/>
      <selection pane="topRight" activeCell="B1" sqref="B1"/>
      <selection pane="bottomLeft" activeCell="R4" sqref="R4"/>
      <selection pane="bottomRight" activeCell="X788" sqref="X788"/>
    </sheetView>
  </sheetViews>
  <sheetFormatPr baseColWidth="10" defaultColWidth="10.83203125" defaultRowHeight="15" x14ac:dyDescent="0"/>
  <cols>
    <col min="1" max="1" width="20.83203125" style="168" customWidth="1"/>
    <col min="2" max="2" width="15" style="3" customWidth="1"/>
    <col min="3" max="3" width="10.83203125" style="3"/>
    <col min="4" max="4" width="8" style="3" customWidth="1"/>
    <col min="5" max="5" width="5.83203125" style="3" customWidth="1"/>
    <col min="6" max="6" width="10.83203125" style="3"/>
    <col min="7" max="7" width="11.33203125" style="3" customWidth="1"/>
    <col min="8" max="8" width="10.83203125" style="3"/>
    <col min="9" max="9" width="8" style="3" customWidth="1"/>
    <col min="10" max="10" width="10.83203125" style="3" customWidth="1"/>
    <col min="11" max="11" width="8" style="3" customWidth="1"/>
    <col min="12" max="14" width="10.83203125" style="3"/>
    <col min="15" max="15" width="9.33203125" style="31" customWidth="1"/>
    <col min="16" max="16" width="3.33203125" style="8" customWidth="1"/>
    <col min="17" max="17" width="10.83203125" style="44"/>
    <col min="18" max="18" width="8.33203125" style="45" customWidth="1"/>
    <col min="19" max="19" width="10.83203125" style="45"/>
    <col min="20" max="20" width="8.33203125" style="45" customWidth="1"/>
    <col min="21" max="21" width="10.83203125" style="45"/>
    <col min="22" max="22" width="8.33203125" style="45" customWidth="1"/>
    <col min="23" max="23" width="10.83203125" style="41" customWidth="1"/>
    <col min="24" max="24" width="8.33203125" style="42" customWidth="1"/>
    <col min="25" max="25" width="5.83203125" style="3" customWidth="1"/>
    <col min="26" max="26" width="10.83203125" style="3" customWidth="1"/>
    <col min="27" max="27" width="10.83203125" style="43" customWidth="1"/>
    <col min="28" max="28" width="8.33203125" style="42" customWidth="1"/>
    <col min="29" max="29" width="3.33203125" customWidth="1"/>
    <col min="30" max="30" width="10.83203125" style="36"/>
    <col min="32" max="32" width="11.1640625" style="8" bestFit="1" customWidth="1"/>
    <col min="40" max="40" width="10.83203125" style="40"/>
    <col min="41" max="41" width="3.33203125" customWidth="1"/>
    <col min="42" max="42" width="10.83203125" style="36"/>
    <col min="43" max="43" width="9.6640625" customWidth="1"/>
    <col min="47" max="47" width="10.1640625" customWidth="1"/>
    <col min="51" max="51" width="12.1640625" style="40" bestFit="1" customWidth="1"/>
    <col min="52" max="52" width="3.33203125" customWidth="1"/>
    <col min="53" max="53" width="10.83203125" style="36"/>
    <col min="57" max="57" width="10.83203125" style="40"/>
    <col min="58" max="16384" width="10.83203125" style="3"/>
  </cols>
  <sheetData>
    <row r="1" spans="1:57">
      <c r="A1" s="167"/>
      <c r="Q1" s="63" t="s">
        <v>28</v>
      </c>
      <c r="R1" s="64"/>
      <c r="S1" s="64"/>
      <c r="T1" s="64"/>
      <c r="U1" s="64"/>
      <c r="V1" s="64"/>
      <c r="W1" s="65"/>
      <c r="X1" s="66"/>
      <c r="AA1" s="67"/>
      <c r="AB1" s="66"/>
      <c r="AD1" s="33" t="s">
        <v>28</v>
      </c>
      <c r="AE1" s="10"/>
      <c r="AF1" s="10"/>
      <c r="AG1" s="10"/>
      <c r="AH1" s="10"/>
      <c r="AI1" s="10"/>
      <c r="AJ1" s="10"/>
      <c r="AK1" s="10"/>
      <c r="AL1" s="10"/>
      <c r="AM1" s="10"/>
      <c r="AN1" s="37"/>
      <c r="AP1" s="33" t="s">
        <v>28</v>
      </c>
      <c r="AQ1" s="10"/>
      <c r="AR1" s="10"/>
      <c r="AS1" s="10"/>
      <c r="AT1" s="10"/>
      <c r="AU1" s="10"/>
      <c r="AV1" s="10"/>
      <c r="AW1" s="10"/>
      <c r="AX1" s="10"/>
      <c r="AY1" s="37"/>
      <c r="BA1" s="33" t="s">
        <v>28</v>
      </c>
      <c r="BB1" s="10"/>
      <c r="BC1" s="10"/>
      <c r="BD1" s="10"/>
      <c r="BE1" s="37"/>
    </row>
    <row r="2" spans="1:57">
      <c r="C2" s="249" t="s">
        <v>25</v>
      </c>
      <c r="D2" s="249"/>
      <c r="E2" s="249"/>
      <c r="F2" s="249"/>
      <c r="G2" s="249"/>
      <c r="H2" s="249"/>
      <c r="I2" s="249"/>
      <c r="J2" s="249"/>
      <c r="K2" s="249"/>
      <c r="L2" s="249"/>
      <c r="M2" s="249"/>
      <c r="N2" s="249"/>
      <c r="O2" s="249"/>
      <c r="Q2" s="256" t="s">
        <v>32</v>
      </c>
      <c r="R2" s="257"/>
      <c r="S2" s="257"/>
      <c r="T2" s="257"/>
      <c r="U2" s="257"/>
      <c r="V2" s="257"/>
      <c r="W2" s="257"/>
      <c r="X2" s="257"/>
      <c r="Y2" s="257"/>
      <c r="Z2" s="257"/>
      <c r="AA2" s="257"/>
      <c r="AB2" s="258"/>
      <c r="AD2" s="253" t="s">
        <v>29</v>
      </c>
      <c r="AE2" s="254"/>
      <c r="AF2" s="254"/>
      <c r="AG2" s="254"/>
      <c r="AH2" s="254"/>
      <c r="AI2" s="254"/>
      <c r="AJ2" s="254"/>
      <c r="AK2" s="254"/>
      <c r="AL2" s="254"/>
      <c r="AM2" s="254"/>
      <c r="AN2" s="255"/>
      <c r="AP2" s="250" t="s">
        <v>27</v>
      </c>
      <c r="AQ2" s="251"/>
      <c r="AR2" s="251"/>
      <c r="AS2" s="251"/>
      <c r="AT2" s="251"/>
      <c r="AU2" s="251"/>
      <c r="AV2" s="251"/>
      <c r="AW2" s="251"/>
      <c r="AX2" s="251"/>
      <c r="AY2" s="252"/>
      <c r="AZ2" s="59"/>
      <c r="BA2" s="250" t="s">
        <v>27</v>
      </c>
      <c r="BB2" s="251"/>
      <c r="BC2" s="251"/>
      <c r="BD2" s="251"/>
      <c r="BE2" s="252"/>
    </row>
    <row r="3" spans="1:57" s="4" customFormat="1" ht="61">
      <c r="A3" s="154" t="s">
        <v>0</v>
      </c>
      <c r="B3" s="4" t="s">
        <v>63</v>
      </c>
      <c r="C3" s="6" t="s">
        <v>175</v>
      </c>
      <c r="D3" s="6" t="s">
        <v>176</v>
      </c>
      <c r="E3" s="6" t="s">
        <v>68</v>
      </c>
      <c r="F3" s="6" t="s">
        <v>169</v>
      </c>
      <c r="G3" s="6" t="s">
        <v>185</v>
      </c>
      <c r="H3" s="6" t="s">
        <v>181</v>
      </c>
      <c r="I3" s="6" t="s">
        <v>182</v>
      </c>
      <c r="J3" s="6" t="s">
        <v>186</v>
      </c>
      <c r="K3" s="6" t="s">
        <v>187</v>
      </c>
      <c r="L3" s="6" t="s">
        <v>60</v>
      </c>
      <c r="M3" s="6" t="s">
        <v>61</v>
      </c>
      <c r="N3" s="6" t="s">
        <v>62</v>
      </c>
      <c r="O3" s="32" t="s">
        <v>69</v>
      </c>
      <c r="P3" s="9"/>
      <c r="Q3" s="68" t="s">
        <v>188</v>
      </c>
      <c r="R3" s="69" t="s">
        <v>189</v>
      </c>
      <c r="S3" s="69" t="s">
        <v>190</v>
      </c>
      <c r="T3" s="69" t="s">
        <v>191</v>
      </c>
      <c r="U3" s="69" t="s">
        <v>192</v>
      </c>
      <c r="V3" s="70" t="s">
        <v>193</v>
      </c>
      <c r="W3" s="71" t="s">
        <v>184</v>
      </c>
      <c r="X3" s="72" t="s">
        <v>183</v>
      </c>
      <c r="Y3" s="6" t="s">
        <v>68</v>
      </c>
      <c r="Z3" s="6" t="s">
        <v>401</v>
      </c>
      <c r="AA3" s="73" t="s">
        <v>194</v>
      </c>
      <c r="AB3" s="72" t="s">
        <v>195</v>
      </c>
      <c r="AC3" s="9"/>
      <c r="AD3" s="34" t="s">
        <v>196</v>
      </c>
      <c r="AE3" s="11" t="s">
        <v>16</v>
      </c>
      <c r="AF3" s="11" t="s">
        <v>197</v>
      </c>
      <c r="AG3" s="11" t="s">
        <v>166</v>
      </c>
      <c r="AH3" s="11" t="s">
        <v>198</v>
      </c>
      <c r="AI3" s="11" t="s">
        <v>181</v>
      </c>
      <c r="AJ3" s="11" t="s">
        <v>199</v>
      </c>
      <c r="AK3" s="11" t="s">
        <v>186</v>
      </c>
      <c r="AL3" s="11" t="s">
        <v>200</v>
      </c>
      <c r="AM3" s="11" t="s">
        <v>21</v>
      </c>
      <c r="AN3" s="38" t="s">
        <v>22</v>
      </c>
      <c r="AO3" s="9"/>
      <c r="AP3" s="60" t="s">
        <v>188</v>
      </c>
      <c r="AQ3" s="61" t="s">
        <v>201</v>
      </c>
      <c r="AR3" s="61" t="s">
        <v>190</v>
      </c>
      <c r="AS3" s="61" t="s">
        <v>202</v>
      </c>
      <c r="AT3" s="61" t="s">
        <v>192</v>
      </c>
      <c r="AU3" s="61" t="s">
        <v>203</v>
      </c>
      <c r="AV3" s="61" t="s">
        <v>184</v>
      </c>
      <c r="AW3" s="61" t="s">
        <v>204</v>
      </c>
      <c r="AX3" s="61" t="s">
        <v>194</v>
      </c>
      <c r="AY3" s="62" t="s">
        <v>195</v>
      </c>
      <c r="AZ3" s="57"/>
      <c r="BA3" s="58" t="s">
        <v>3</v>
      </c>
      <c r="BB3" s="61" t="s">
        <v>11</v>
      </c>
      <c r="BC3" s="61" t="s">
        <v>205</v>
      </c>
      <c r="BD3" s="61" t="s">
        <v>12</v>
      </c>
      <c r="BE3" s="62" t="s">
        <v>13</v>
      </c>
    </row>
    <row r="4" spans="1:57" ht="90">
      <c r="A4" s="154" t="s">
        <v>52</v>
      </c>
      <c r="C4" s="3">
        <v>50</v>
      </c>
      <c r="D4" s="3">
        <v>2.5</v>
      </c>
      <c r="E4" s="3">
        <v>2</v>
      </c>
      <c r="F4" s="7">
        <v>-200</v>
      </c>
      <c r="G4" s="3">
        <v>2</v>
      </c>
      <c r="H4" s="3">
        <v>92</v>
      </c>
      <c r="I4" s="3">
        <v>1</v>
      </c>
      <c r="J4" s="3">
        <v>-115</v>
      </c>
      <c r="K4" s="3">
        <f>2/SQRT(5)</f>
        <v>0.89442719099991586</v>
      </c>
      <c r="L4" s="3">
        <f>(16*2+2-3)/(16*2+2)</f>
        <v>0.91176470588235292</v>
      </c>
      <c r="M4" s="3">
        <f>4/(4+6)</f>
        <v>0.4</v>
      </c>
      <c r="N4" s="140"/>
      <c r="O4" s="139"/>
      <c r="Q4" s="44">
        <f t="shared" ref="Q4:R7" si="0">IF($C4="","n/a",AP4*1000)</f>
        <v>-160.00000000000003</v>
      </c>
      <c r="R4" s="45">
        <f t="shared" si="0"/>
        <v>2.5317977802344327</v>
      </c>
      <c r="S4" s="45">
        <f t="shared" ref="S4:V7" si="1">IF($L4=1,"n/a",AR4*1000)</f>
        <v>-126.4</v>
      </c>
      <c r="T4" s="45">
        <f t="shared" si="1"/>
        <v>2.3259097144988239</v>
      </c>
      <c r="U4" s="45">
        <f t="shared" si="1"/>
        <v>-134</v>
      </c>
      <c r="V4" s="45">
        <f t="shared" si="1"/>
        <v>3.9221082765947877</v>
      </c>
      <c r="W4" s="41">
        <f t="shared" ref="W4:X7" si="2">IF($C4="","n/a",AV4*1000)</f>
        <v>-162.51612903225811</v>
      </c>
      <c r="X4" s="42">
        <f t="shared" si="2"/>
        <v>2.4964137440908596</v>
      </c>
      <c r="Y4" s="3">
        <v>2</v>
      </c>
      <c r="AA4" s="43">
        <f t="shared" ref="AA4:AB7" si="3">IF($C4="","n/a",AX4*1000)</f>
        <v>-162.51612903225811</v>
      </c>
      <c r="AB4" s="42">
        <f t="shared" si="3"/>
        <v>2.4964137440908596</v>
      </c>
      <c r="AD4" s="35">
        <f t="shared" ref="AD4:AE7" si="4">C4/1000</f>
        <v>0.05</v>
      </c>
      <c r="AE4" s="12">
        <f t="shared" si="4"/>
        <v>2.5000000000000001E-3</v>
      </c>
      <c r="AF4" s="12">
        <f>AE4/IF(E4&lt;200,IF(E4&gt;1,SQRT(2/(E4-1))*EXP(_xlfn.GAMMALN.PRECISE(E4/2))/EXP(_xlfn.GAMMALN.PRECISE((E4-1)/2)),1),1)</f>
        <v>3.1332853432887507E-3</v>
      </c>
      <c r="AG4" s="12">
        <f t="shared" ref="AG4:AL7" si="5">F4/1000</f>
        <v>-0.2</v>
      </c>
      <c r="AH4" s="12">
        <f t="shared" si="5"/>
        <v>2E-3</v>
      </c>
      <c r="AI4" s="12">
        <f t="shared" si="5"/>
        <v>9.1999999999999998E-2</v>
      </c>
      <c r="AJ4" s="12">
        <f t="shared" si="5"/>
        <v>1E-3</v>
      </c>
      <c r="AK4" s="12">
        <f t="shared" si="5"/>
        <v>-0.115</v>
      </c>
      <c r="AL4" s="12">
        <f t="shared" si="5"/>
        <v>8.9442719099991591E-4</v>
      </c>
      <c r="AM4" s="12">
        <f t="shared" ref="AM4:AN7" si="6">N4/1000</f>
        <v>0</v>
      </c>
      <c r="AN4" s="39">
        <f t="shared" si="6"/>
        <v>0</v>
      </c>
      <c r="AP4" s="35">
        <f>(AD4+AG4+AD4*AG4)</f>
        <v>-0.16000000000000003</v>
      </c>
      <c r="AQ4" s="12">
        <f>SQRT(((1+AG4)*AE4/SQRT(E4))^2+((1+AD4)*AH4)^2)</f>
        <v>2.5317977802344327E-3</v>
      </c>
      <c r="AR4" s="12">
        <f>(AI4+AG4+AI4*AG4)</f>
        <v>-0.12640000000000001</v>
      </c>
      <c r="AS4" s="12">
        <f>SQRT((AJ4*(1+AG4))^2 + (AH4*(1+AI4))^2)</f>
        <v>2.325909714498824E-3</v>
      </c>
      <c r="AT4" s="12">
        <f>(1/(1-M4))*(AI4+AG4+AI4*AG4)-(M4/(1-M4))*(AK4)</f>
        <v>-0.13400000000000001</v>
      </c>
      <c r="AU4" s="12">
        <f>SQRT((AS4*(1/(1-M4)))^2 + (AL4*(-M4/(1-M4)))^2)</f>
        <v>3.9221082765947875E-3</v>
      </c>
      <c r="AV4" s="12">
        <f>(1/L4)*(AD4+AG4+AD4*AG4) - ((1-L4)/L4)*((1/(1-M4))*(AI4+AG4+AI4*AG4)-(M4/(1-M4))*(AK4))</f>
        <v>-0.16251612903225809</v>
      </c>
      <c r="AW4" s="12">
        <f>SQRT((BB4*AE4/SQRT(E4))^2 + (BC4*AH4)^2 + (BD4*AJ4)^2 + (BE4*AL4)^2)</f>
        <v>2.4964137440908595E-3</v>
      </c>
      <c r="AX4" s="12">
        <f>(AV4+1)/(AM4+1)-1</f>
        <v>-0.16251612903225809</v>
      </c>
      <c r="AY4" s="39">
        <f>SQRT((1/(AM4+1))^2*AW4^2+((-(AV4+1))/(AM4+1)^2)^2*AN4^2)</f>
        <v>2.4964137440908595E-3</v>
      </c>
      <c r="BA4" s="35"/>
      <c r="BB4" s="12">
        <f>(1/L4)*(1+AG4)</f>
        <v>0.8774193548387097</v>
      </c>
      <c r="BC4" s="12">
        <f>(1/L4)*(1+AD4) - ((1-L4)/(L4*(1-M4)))*(1+AI4)</f>
        <v>0.97548387096774181</v>
      </c>
      <c r="BD4" s="12">
        <f>-((1-L4)/(L4*(1-M4))) * (1+AG4)</f>
        <v>-0.12903225806451618</v>
      </c>
      <c r="BE4" s="39">
        <f>((1-L4)*M4)/(L4*(1-M4))</f>
        <v>6.4516129032258077E-2</v>
      </c>
    </row>
    <row r="5" spans="1:57" ht="90">
      <c r="A5" s="154" t="s">
        <v>53</v>
      </c>
      <c r="C5" s="3">
        <v>50</v>
      </c>
      <c r="D5" s="3">
        <v>2.5</v>
      </c>
      <c r="E5" s="3">
        <v>3</v>
      </c>
      <c r="F5" s="7">
        <v>-200</v>
      </c>
      <c r="G5" s="3">
        <v>2</v>
      </c>
      <c r="H5" s="3">
        <v>92</v>
      </c>
      <c r="I5" s="3">
        <v>1</v>
      </c>
      <c r="J5" s="3">
        <v>-115</v>
      </c>
      <c r="K5" s="3">
        <f>2/SQRT(5)</f>
        <v>0.89442719099991586</v>
      </c>
      <c r="L5" s="3">
        <f>(30*2+2-3)/(30*2+2)</f>
        <v>0.95161290322580649</v>
      </c>
      <c r="M5" s="3">
        <f>4/(4+6)</f>
        <v>0.4</v>
      </c>
      <c r="N5" s="3">
        <v>-108.3</v>
      </c>
      <c r="O5" s="31">
        <v>24.9</v>
      </c>
      <c r="Q5" s="44">
        <f t="shared" si="0"/>
        <v>-160.00000000000003</v>
      </c>
      <c r="R5" s="45">
        <f t="shared" si="0"/>
        <v>2.3965252624024922</v>
      </c>
      <c r="S5" s="45">
        <f t="shared" si="1"/>
        <v>-126.4</v>
      </c>
      <c r="T5" s="45">
        <f t="shared" si="1"/>
        <v>2.3259097144988239</v>
      </c>
      <c r="U5" s="45">
        <f t="shared" si="1"/>
        <v>-134</v>
      </c>
      <c r="V5" s="45">
        <f t="shared" si="1"/>
        <v>3.9221082765947877</v>
      </c>
      <c r="W5" s="41">
        <f t="shared" si="2"/>
        <v>-161.32203389830511</v>
      </c>
      <c r="X5" s="42">
        <f t="shared" si="2"/>
        <v>2.3590548585653064</v>
      </c>
      <c r="Y5" s="3">
        <v>3</v>
      </c>
      <c r="AA5" s="43">
        <f t="shared" si="3"/>
        <v>-59.461740381636432</v>
      </c>
      <c r="AB5" s="42">
        <f t="shared" si="3"/>
        <v>26.396677712176974</v>
      </c>
      <c r="AD5" s="35">
        <f t="shared" si="4"/>
        <v>0.05</v>
      </c>
      <c r="AE5" s="12">
        <f t="shared" si="4"/>
        <v>2.5000000000000001E-3</v>
      </c>
      <c r="AF5" s="12">
        <f>AE5/IF(E5&lt;200,IF(E5&gt;1,SQRT(2/(E5-1))*EXP(_xlfn.GAMMALN.PRECISE(E5/2))/EXP(_xlfn.GAMMALN.PRECISE((E5-1)/2)),1),1)</f>
        <v>2.8209479177387815E-3</v>
      </c>
      <c r="AG5" s="12">
        <f t="shared" si="5"/>
        <v>-0.2</v>
      </c>
      <c r="AH5" s="12">
        <f t="shared" si="5"/>
        <v>2E-3</v>
      </c>
      <c r="AI5" s="12">
        <f t="shared" si="5"/>
        <v>9.1999999999999998E-2</v>
      </c>
      <c r="AJ5" s="12">
        <f t="shared" si="5"/>
        <v>1E-3</v>
      </c>
      <c r="AK5" s="12">
        <f t="shared" si="5"/>
        <v>-0.115</v>
      </c>
      <c r="AL5" s="12">
        <f t="shared" si="5"/>
        <v>8.9442719099991591E-4</v>
      </c>
      <c r="AM5" s="12">
        <f t="shared" si="6"/>
        <v>-0.10829999999999999</v>
      </c>
      <c r="AN5" s="39">
        <f t="shared" si="6"/>
        <v>2.4899999999999999E-2</v>
      </c>
      <c r="AP5" s="35">
        <f>(AD5+AG5+AD5*AG5)</f>
        <v>-0.16000000000000003</v>
      </c>
      <c r="AQ5" s="12">
        <f>SQRT(((1+AG5)*AE5/SQRT(E5))^2+((1+AD5)*AH5)^2)</f>
        <v>2.3965252624024921E-3</v>
      </c>
      <c r="AR5" s="12">
        <f>(AI5+AG5+AI5*AG5)</f>
        <v>-0.12640000000000001</v>
      </c>
      <c r="AS5" s="12">
        <f>SQRT((AJ5*(1+AG5))^2 + (AH5*(1+AI5))^2)</f>
        <v>2.325909714498824E-3</v>
      </c>
      <c r="AT5" s="12">
        <f>(1/(1-M5))*(AI5+AG5+AI5*AG5)-(M5/(1-M5))*(AK5)</f>
        <v>-0.13400000000000001</v>
      </c>
      <c r="AU5" s="12">
        <f>SQRT((AS5*(1/(1-M5)))^2 + (AL5*(-M5/(1-M5)))^2)</f>
        <v>3.9221082765947875E-3</v>
      </c>
      <c r="AV5" s="12">
        <f>(1/L5)*(AD5+AG5+AD5*AG5) - ((1-L5)/L5)*((1/(1-M5))*(AI5+AG5+AI5*AG5)-(M5/(1-M5))*(AK5))</f>
        <v>-0.1613220338983051</v>
      </c>
      <c r="AW5" s="12">
        <f>SQRT((BB5*AE5/SQRT(E5))^2 + (BC5*AH5)^2 + (BD5*AJ5)^2 + (BE5*AL5)^2)</f>
        <v>2.3590548585653063E-3</v>
      </c>
      <c r="AX5" s="12">
        <f>(AV5+1)/(AM5+1)-1</f>
        <v>-5.946174038163643E-2</v>
      </c>
      <c r="AY5" s="39">
        <f>SQRT((1/(AM5+1))^2*AW5^2+((-(AV5+1))/(AM5+1)^2)^2*AN5^2)</f>
        <v>2.6396677712176974E-2</v>
      </c>
      <c r="BA5" s="35"/>
      <c r="BB5" s="12">
        <f>(1/L5)*(1+AG5)</f>
        <v>0.84067796610169487</v>
      </c>
      <c r="BC5" s="12">
        <f>(1/L5)*(1+AD5) - ((1-L5)/(L5*(1-M5)))*(1+AI5)</f>
        <v>1.0108474576271185</v>
      </c>
      <c r="BD5" s="12">
        <f>-((1-L5)/(L5*(1-M5))) * (1+AG5)</f>
        <v>-6.779661016949147E-2</v>
      </c>
      <c r="BE5" s="39">
        <f>((1-L5)*M5)/(L5*(1-M5))</f>
        <v>3.3898305084745735E-2</v>
      </c>
    </row>
    <row r="6" spans="1:57" ht="90">
      <c r="A6" s="154" t="s">
        <v>55</v>
      </c>
      <c r="C6" s="3">
        <v>50</v>
      </c>
      <c r="D6" s="3">
        <v>2.5</v>
      </c>
      <c r="E6" s="3">
        <v>6</v>
      </c>
      <c r="F6" s="7">
        <v>-200</v>
      </c>
      <c r="G6" s="3">
        <v>2</v>
      </c>
      <c r="H6" s="3">
        <v>92</v>
      </c>
      <c r="I6" s="3">
        <v>1</v>
      </c>
      <c r="J6" s="3">
        <v>-115</v>
      </c>
      <c r="K6" s="3">
        <f>2/SQRT(5)</f>
        <v>0.89442719099991586</v>
      </c>
      <c r="L6" s="3">
        <f>28/34</f>
        <v>0.82352941176470584</v>
      </c>
      <c r="M6" s="3">
        <f>4/(4+6)</f>
        <v>0.4</v>
      </c>
      <c r="Q6" s="44">
        <f t="shared" si="0"/>
        <v>-160.00000000000003</v>
      </c>
      <c r="R6" s="45">
        <f t="shared" si="0"/>
        <v>2.2531459488161585</v>
      </c>
      <c r="S6" s="45">
        <f t="shared" si="1"/>
        <v>-126.4</v>
      </c>
      <c r="T6" s="45">
        <f t="shared" si="1"/>
        <v>2.3259097144988239</v>
      </c>
      <c r="U6" s="45">
        <f t="shared" si="1"/>
        <v>-134</v>
      </c>
      <c r="V6" s="45">
        <f t="shared" si="1"/>
        <v>3.9221082765947877</v>
      </c>
      <c r="W6" s="41">
        <f t="shared" si="2"/>
        <v>-165.57142857142861</v>
      </c>
      <c r="X6" s="42">
        <f t="shared" si="2"/>
        <v>2.0527670060073504</v>
      </c>
      <c r="Y6" s="3">
        <v>6</v>
      </c>
      <c r="AA6" s="43">
        <f t="shared" si="3"/>
        <v>-165.57142857142858</v>
      </c>
      <c r="AB6" s="42">
        <f t="shared" si="3"/>
        <v>2.0527670060073504</v>
      </c>
      <c r="AC6" s="8"/>
      <c r="AD6" s="35">
        <f t="shared" si="4"/>
        <v>0.05</v>
      </c>
      <c r="AE6" s="12">
        <f t="shared" si="4"/>
        <v>2.5000000000000001E-3</v>
      </c>
      <c r="AF6" s="12">
        <f>AE6/IF(E6&lt;200,IF(E6&gt;1,SQRT(2/(E6-1))*EXP(_xlfn.GAMMALN.PRECISE(E6/2))/EXP(_xlfn.GAMMALN.PRECISE((E6-1)/2)),1),1)</f>
        <v>2.6273396326865293E-3</v>
      </c>
      <c r="AG6" s="12">
        <f t="shared" si="5"/>
        <v>-0.2</v>
      </c>
      <c r="AH6" s="12">
        <f t="shared" si="5"/>
        <v>2E-3</v>
      </c>
      <c r="AI6" s="12">
        <f t="shared" si="5"/>
        <v>9.1999999999999998E-2</v>
      </c>
      <c r="AJ6" s="12">
        <f t="shared" si="5"/>
        <v>1E-3</v>
      </c>
      <c r="AK6" s="12">
        <f t="shared" si="5"/>
        <v>-0.115</v>
      </c>
      <c r="AL6" s="12">
        <f t="shared" si="5"/>
        <v>8.9442719099991591E-4</v>
      </c>
      <c r="AM6" s="12">
        <f t="shared" si="6"/>
        <v>0</v>
      </c>
      <c r="AN6" s="39">
        <f t="shared" si="6"/>
        <v>0</v>
      </c>
      <c r="AO6" s="8"/>
      <c r="AP6" s="35">
        <f>(AD6+AG6+AD6*AG6)</f>
        <v>-0.16000000000000003</v>
      </c>
      <c r="AQ6" s="12">
        <f>SQRT(((1+AG6)*AE6/SQRT(E6))^2+((1+AD6)*AH6)^2)</f>
        <v>2.2531459488161587E-3</v>
      </c>
      <c r="AR6" s="12">
        <f>(AI6+AG6+AI6*AG6)</f>
        <v>-0.12640000000000001</v>
      </c>
      <c r="AS6" s="12">
        <f>SQRT((AJ6*(1+AG6))^2 + (AH6*(1+AI6))^2)</f>
        <v>2.325909714498824E-3</v>
      </c>
      <c r="AT6" s="12">
        <f>(1/(1-M6))*(AI6+AG6+AI6*AG6)-(M6/(1-M6))*(AK6)</f>
        <v>-0.13400000000000001</v>
      </c>
      <c r="AU6" s="12">
        <f>SQRT((AS6*(1/(1-M6)))^2 + (AL6*(-M6/(1-M6)))^2)</f>
        <v>3.9221082765947875E-3</v>
      </c>
      <c r="AV6" s="12">
        <f>(1/L6)*(AD6+AG6+AD6*AG6) - ((1-L6)/L6)*((1/(1-M6))*(AI6+AG6+AI6*AG6)-(M6/(1-M6))*(AK6))</f>
        <v>-0.16557142857142862</v>
      </c>
      <c r="AW6" s="12">
        <f>SQRT((BB6*AE6/SQRT(E6))^2 + (BC6*AH6)^2 + (BD6*AJ6)^2 + (BE6*AL6)^2)</f>
        <v>2.0527670060073505E-3</v>
      </c>
      <c r="AX6" s="12">
        <f>(AV6+1)/(AM6+1)-1</f>
        <v>-0.16557142857142859</v>
      </c>
      <c r="AY6" s="39">
        <f>SQRT((1/(AM6+1))^2*AW6^2+((-(AV6+1))/(AM6+1)^2)^2*AN6^2)</f>
        <v>2.0527670060073505E-3</v>
      </c>
      <c r="AZ6" s="8"/>
      <c r="BA6" s="35"/>
      <c r="BB6" s="12">
        <f>(1/L6)*(1+AG6)</f>
        <v>0.97142857142857153</v>
      </c>
      <c r="BC6" s="12">
        <f>(1/L6)*(1+AD6) - ((1-L6)/(L6*(1-M6)))*(1+AI6)</f>
        <v>0.88500000000000001</v>
      </c>
      <c r="BD6" s="12">
        <f>-((1-L6)/(L6*(1-M6))) * (1+AG6)</f>
        <v>-0.28571428571428581</v>
      </c>
      <c r="BE6" s="39">
        <f>((1-L6)*M6)/(L6*(1-M6))</f>
        <v>0.1428571428571429</v>
      </c>
    </row>
    <row r="7" spans="1:57" ht="60">
      <c r="A7" s="154" t="s">
        <v>54</v>
      </c>
      <c r="C7" s="3">
        <v>50</v>
      </c>
      <c r="D7" s="3">
        <v>2.5</v>
      </c>
      <c r="E7" s="18">
        <v>3</v>
      </c>
      <c r="F7" s="7">
        <v>-200</v>
      </c>
      <c r="G7" s="3">
        <v>2</v>
      </c>
      <c r="L7" s="3">
        <v>1</v>
      </c>
      <c r="N7" s="3">
        <v>-122.5</v>
      </c>
      <c r="O7" s="31">
        <v>32.1</v>
      </c>
      <c r="Q7" s="44">
        <f t="shared" si="0"/>
        <v>-160.00000000000003</v>
      </c>
      <c r="R7" s="45">
        <f t="shared" si="0"/>
        <v>2.3965252624024922</v>
      </c>
      <c r="S7" s="45" t="str">
        <f t="shared" si="1"/>
        <v>n/a</v>
      </c>
      <c r="T7" s="45" t="str">
        <f t="shared" si="1"/>
        <v>n/a</v>
      </c>
      <c r="U7" s="45" t="str">
        <f t="shared" si="1"/>
        <v>n/a</v>
      </c>
      <c r="V7" s="45" t="str">
        <f t="shared" si="1"/>
        <v>n/a</v>
      </c>
      <c r="W7" s="41">
        <f t="shared" si="2"/>
        <v>-160.00000000000003</v>
      </c>
      <c r="X7" s="42">
        <f t="shared" si="2"/>
        <v>2.3965252624024922</v>
      </c>
      <c r="Y7" s="18">
        <v>3</v>
      </c>
      <c r="Z7" s="18"/>
      <c r="AA7" s="43">
        <f t="shared" si="3"/>
        <v>-42.735042735042697</v>
      </c>
      <c r="AB7" s="42">
        <f t="shared" si="3"/>
        <v>35.124236147993393</v>
      </c>
      <c r="AD7" s="35">
        <f t="shared" si="4"/>
        <v>0.05</v>
      </c>
      <c r="AE7" s="12">
        <f t="shared" si="4"/>
        <v>2.5000000000000001E-3</v>
      </c>
      <c r="AF7" s="12">
        <f>AE7/IF(E7&lt;200,IF(E7&gt;1,SQRT(2/(E7-1))*EXP(_xlfn.GAMMALN.PRECISE(E7/2))/EXP(_xlfn.GAMMALN.PRECISE((E7-1)/2)),1),1)</f>
        <v>2.8209479177387815E-3</v>
      </c>
      <c r="AG7" s="12">
        <f t="shared" si="5"/>
        <v>-0.2</v>
      </c>
      <c r="AH7" s="12">
        <f t="shared" si="5"/>
        <v>2E-3</v>
      </c>
      <c r="AI7" s="12">
        <f t="shared" si="5"/>
        <v>0</v>
      </c>
      <c r="AJ7" s="12">
        <f t="shared" si="5"/>
        <v>0</v>
      </c>
      <c r="AK7" s="12">
        <f t="shared" si="5"/>
        <v>0</v>
      </c>
      <c r="AL7" s="12">
        <f t="shared" si="5"/>
        <v>0</v>
      </c>
      <c r="AM7" s="12">
        <f t="shared" si="6"/>
        <v>-0.1225</v>
      </c>
      <c r="AN7" s="39">
        <f t="shared" si="6"/>
        <v>3.2100000000000004E-2</v>
      </c>
      <c r="AP7" s="35">
        <f>(AD7+AG7+AD7*AG7)</f>
        <v>-0.16000000000000003</v>
      </c>
      <c r="AQ7" s="12">
        <f>SQRT(((1+AG7)*AE7/SQRT(E7))^2+((1+AD7)*AH7)^2)</f>
        <v>2.3965252624024921E-3</v>
      </c>
      <c r="AR7" s="12">
        <f>(AI7+AG7+AI7*AG7)</f>
        <v>-0.2</v>
      </c>
      <c r="AS7" s="12">
        <f>SQRT((AJ7*(1+AG7))^2 + (AH7*(1+AI7))^2)</f>
        <v>2E-3</v>
      </c>
      <c r="AT7" s="12">
        <f>(1/(1-M7))*(AI7+AG7+AI7*AG7)-(M7/(1-M7))*(AK7)</f>
        <v>-0.2</v>
      </c>
      <c r="AU7" s="12">
        <f>SQRT((AS7*(1/(1-M7)))^2 + (AL7*(-M7/(1-M7)))^2)</f>
        <v>2E-3</v>
      </c>
      <c r="AV7" s="12">
        <f>(1/L7)*(AD7+AG7+AD7*AG7) - ((1-L7)/L7)*((1/(1-M7))*(AI7+AG7+AI7*AG7)-(M7/(1-M7))*(AK7))</f>
        <v>-0.16000000000000003</v>
      </c>
      <c r="AW7" s="12">
        <f>SQRT((BB7*AE7/SQRT(E7))^2 + (BC7*AH7)^2 + (BD7*AJ7)^2 + (BE7*AL7)^2)</f>
        <v>2.3965252624024921E-3</v>
      </c>
      <c r="AX7" s="12">
        <f>(AV7+1)/(AM7+1)-1</f>
        <v>-4.2735042735042694E-2</v>
      </c>
      <c r="AY7" s="39">
        <f>SQRT((1/(AM7+1))^2*AW7^2+((-(AV7+1))/(AM7+1)^2)^2*AN7^2)</f>
        <v>3.5124236147993391E-2</v>
      </c>
      <c r="BA7" s="35"/>
      <c r="BB7" s="12">
        <f>(1/L7)*(1+AG7)</f>
        <v>0.8</v>
      </c>
      <c r="BC7" s="12">
        <f>(1/L7)*(1+AD7) - ((1-L7)/(L7*(1-M7)))*(1+AI7)</f>
        <v>1.05</v>
      </c>
      <c r="BD7" s="12">
        <f>-((1-L7)/(L7*(1-M7))) * (1+AG7)</f>
        <v>0</v>
      </c>
      <c r="BE7" s="39">
        <f>((1-L7)*M7)/(L7*(1-M7))</f>
        <v>0</v>
      </c>
    </row>
    <row r="8" spans="1:57">
      <c r="A8" s="154"/>
      <c r="E8" s="18"/>
      <c r="F8" s="7"/>
      <c r="Y8" s="18"/>
      <c r="Z8" s="18"/>
      <c r="AC8" s="8"/>
      <c r="AD8" s="35"/>
      <c r="AE8" s="12"/>
      <c r="AF8" s="12"/>
      <c r="AG8" s="12"/>
      <c r="AH8" s="12"/>
      <c r="AI8" s="12"/>
      <c r="AJ8" s="12"/>
      <c r="AK8" s="12"/>
      <c r="AL8" s="12"/>
      <c r="AM8" s="12"/>
      <c r="AN8" s="39"/>
      <c r="AO8" s="8"/>
      <c r="AP8" s="35"/>
      <c r="AQ8" s="12"/>
      <c r="AR8" s="12"/>
      <c r="AS8" s="12"/>
      <c r="AT8" s="12"/>
      <c r="AU8" s="12"/>
      <c r="AV8" s="12"/>
      <c r="AW8" s="12"/>
      <c r="AX8" s="12"/>
      <c r="AY8" s="39"/>
      <c r="AZ8" s="8"/>
      <c r="BA8" s="35"/>
      <c r="BB8" s="12"/>
      <c r="BC8" s="12"/>
      <c r="BD8" s="12"/>
      <c r="BE8" s="39"/>
    </row>
    <row r="9" spans="1:57">
      <c r="A9" s="154"/>
      <c r="E9" s="18"/>
      <c r="F9" s="7"/>
      <c r="Y9" s="18"/>
      <c r="Z9" s="18"/>
      <c r="AC9" s="8"/>
      <c r="AD9" s="35"/>
      <c r="AE9" s="12"/>
      <c r="AF9" s="12"/>
      <c r="AG9" s="12"/>
      <c r="AH9" s="12"/>
      <c r="AI9" s="12"/>
      <c r="AJ9" s="12"/>
      <c r="AK9" s="12"/>
      <c r="AL9" s="12"/>
      <c r="AM9" s="12"/>
      <c r="AN9" s="39"/>
      <c r="AO9" s="8"/>
      <c r="AP9" s="35"/>
      <c r="AQ9" s="12"/>
      <c r="AR9" s="12"/>
      <c r="AS9" s="12"/>
      <c r="AT9" s="12"/>
      <c r="AU9" s="12"/>
      <c r="AV9" s="12"/>
      <c r="AW9" s="12"/>
      <c r="AX9" s="12"/>
      <c r="AY9" s="39"/>
      <c r="AZ9" s="8"/>
      <c r="BA9" s="35"/>
      <c r="BB9" s="12"/>
      <c r="BC9" s="12"/>
      <c r="BD9" s="12"/>
      <c r="BE9" s="39"/>
    </row>
    <row r="10" spans="1:57">
      <c r="A10" s="169" t="s">
        <v>72</v>
      </c>
      <c r="D10" s="23"/>
      <c r="F10" s="7"/>
      <c r="AC10" s="8"/>
      <c r="AD10" s="35"/>
      <c r="AE10" s="12"/>
      <c r="AF10" s="12"/>
      <c r="AG10" s="12"/>
      <c r="AH10" s="12"/>
      <c r="AI10" s="12"/>
      <c r="AJ10" s="12"/>
      <c r="AK10" s="12"/>
      <c r="AL10" s="12"/>
      <c r="AM10" s="12"/>
      <c r="AN10" s="39"/>
      <c r="AO10" s="8"/>
      <c r="AP10" s="35"/>
      <c r="AQ10" s="12"/>
      <c r="AR10" s="12"/>
      <c r="AS10" s="12"/>
      <c r="AT10" s="12"/>
      <c r="AU10" s="12"/>
      <c r="AV10" s="12"/>
      <c r="AW10" s="12"/>
      <c r="AX10" s="12"/>
      <c r="AY10" s="39"/>
      <c r="AZ10" s="8"/>
      <c r="BA10" s="35"/>
      <c r="BB10" s="12"/>
      <c r="BC10" s="12"/>
      <c r="BD10" s="12"/>
      <c r="BE10" s="39"/>
    </row>
    <row r="11" spans="1:57">
      <c r="A11" s="170" t="s">
        <v>282</v>
      </c>
      <c r="B11" s="22" t="s">
        <v>399</v>
      </c>
      <c r="C11" s="23">
        <v>-34.08475</v>
      </c>
      <c r="D11" s="23">
        <v>0.37367918280816953</v>
      </c>
      <c r="E11" s="3">
        <v>4</v>
      </c>
      <c r="F11" s="3">
        <v>1.3423008502203413E-2</v>
      </c>
      <c r="G11" s="3">
        <v>0.17086378734417915</v>
      </c>
      <c r="L11" s="3">
        <v>1</v>
      </c>
      <c r="Q11" s="44">
        <f>IF($C11="","n/a",AP11*1000)</f>
        <v>-34.071784511386838</v>
      </c>
      <c r="R11" s="45">
        <f>IF($C11="","n/a",AQ11*1000)</f>
        <v>0.24929530918664447</v>
      </c>
      <c r="S11" s="45" t="str">
        <f>IF($L11=1,"n/a",AR11*1000)</f>
        <v>n/a</v>
      </c>
      <c r="T11" s="45" t="str">
        <f>IF($L11=1,"n/a",AS11*1000)</f>
        <v>n/a</v>
      </c>
      <c r="U11" s="45" t="str">
        <f>IF($L11=1,"n/a",AT11*1000)</f>
        <v>n/a</v>
      </c>
      <c r="V11" s="45" t="str">
        <f>IF($L11=1,"n/a",AU11*1000)</f>
        <v>n/a</v>
      </c>
      <c r="W11" s="41">
        <f>IF($C11="","n/a",AV11*1000)</f>
        <v>-34.071784511386838</v>
      </c>
      <c r="X11" s="42">
        <f>IF($C11="","n/a",AW11*1000)</f>
        <v>0.24929530918664447</v>
      </c>
      <c r="Y11" s="3">
        <v>4</v>
      </c>
      <c r="Z11" s="166">
        <v>-17.899999999999999</v>
      </c>
      <c r="AA11" s="43">
        <f>IF($C11="","n/a",AX11*1000)</f>
        <v>-34.071784511386817</v>
      </c>
      <c r="AB11" s="42">
        <f>IF($C11="","n/a",AY11*1000)</f>
        <v>0.24929530918664447</v>
      </c>
      <c r="AC11" s="8"/>
      <c r="AD11" s="35">
        <f>C11/1000</f>
        <v>-3.4084749999999997E-2</v>
      </c>
      <c r="AE11" s="12">
        <f>D11/1000</f>
        <v>3.7367918280816951E-4</v>
      </c>
      <c r="AF11" s="12">
        <f>AE11/IF(E11&lt;200,IF(E11&gt;1,SQRT(2/(E11-1))*EXP(_xlfn.GAMMALN.PRECISE(E11/2))/EXP(_xlfn.GAMMALN.PRECISE((E11-1)/2)),1),1)</f>
        <v>4.0559208822344957E-4</v>
      </c>
      <c r="AG11" s="12">
        <f t="shared" ref="AG11:AL11" si="7">F11/1000</f>
        <v>1.3423008502203412E-5</v>
      </c>
      <c r="AH11" s="12">
        <f t="shared" si="7"/>
        <v>1.7086378734417916E-4</v>
      </c>
      <c r="AI11" s="12">
        <f t="shared" si="7"/>
        <v>0</v>
      </c>
      <c r="AJ11" s="12">
        <f t="shared" si="7"/>
        <v>0</v>
      </c>
      <c r="AK11" s="12">
        <f t="shared" si="7"/>
        <v>0</v>
      </c>
      <c r="AL11" s="12">
        <f t="shared" si="7"/>
        <v>0</v>
      </c>
      <c r="AM11" s="12">
        <f>N11/1000</f>
        <v>0</v>
      </c>
      <c r="AN11" s="39">
        <f>O11/1000</f>
        <v>0</v>
      </c>
      <c r="AO11" s="8"/>
      <c r="AP11" s="35">
        <f>(AD11+AG11+AD11*AG11)</f>
        <v>-3.4071784511386836E-2</v>
      </c>
      <c r="AQ11" s="12">
        <f>SQRT(((1+AG11)*AE11/SQRT(E11))^2+((1+AD11)*AH11)^2)</f>
        <v>2.4929530918664446E-4</v>
      </c>
      <c r="AR11" s="12">
        <f>(AI11+AG11+AI11*AG11)</f>
        <v>1.3423008502203412E-5</v>
      </c>
      <c r="AS11" s="12">
        <f>SQRT((AJ11*(1+AG11))^2 + (AH11*(1+AI11))^2)</f>
        <v>1.7086378734417916E-4</v>
      </c>
      <c r="AT11" s="12">
        <f>(1/(1-M11))*(AI11+AG11+AI11*AG11)-(M11/(1-M11))*(AK11)</f>
        <v>1.3423008502203412E-5</v>
      </c>
      <c r="AU11" s="12">
        <f>SQRT((AS11*(1/(1-M11)))^2 + (AL11*(-M11/(1-M11)))^2)</f>
        <v>1.7086378734417916E-4</v>
      </c>
      <c r="AV11" s="12">
        <f>(1/L11)*(AD11+AG11+AD11*AG11) - ((1-L11)/L11)*((1/(1-M11))*(AI11+AG11+AI11*AG11)-(M11/(1-M11))*(AK11))</f>
        <v>-3.4071784511386836E-2</v>
      </c>
      <c r="AW11" s="12">
        <f>SQRT((BB11*AE11/SQRT(E11))^2 + (BC11*AH11)^2 + (BD11*AJ11)^2 + (BE11*AL11)^2)</f>
        <v>2.4929530918664446E-4</v>
      </c>
      <c r="AX11" s="12">
        <f>(AV11+1)/(AM11+1)-1</f>
        <v>-3.4071784511386816E-2</v>
      </c>
      <c r="AY11" s="39">
        <f>SQRT((1/(AM11+1))^2*AW11^2+((-(AV11+1))/(AM11+1)^2)^2*AN11^2)</f>
        <v>2.4929530918664446E-4</v>
      </c>
      <c r="AZ11" s="8"/>
      <c r="BA11" s="35"/>
      <c r="BB11" s="12">
        <f>(1/L11)*(1+AG11)</f>
        <v>1.0000134230085023</v>
      </c>
      <c r="BC11" s="12">
        <f>(1/L11)*(1+AD11) - ((1-L11)/(L11*(1-M11)))*(1+AI11)</f>
        <v>0.96591525</v>
      </c>
      <c r="BD11" s="12">
        <f>-((1-L11)/(L11*(1-M11))) * (1+AG11)</f>
        <v>0</v>
      </c>
      <c r="BE11" s="39">
        <f>((1-L11)*M11)/(L11*(1-M11))</f>
        <v>0</v>
      </c>
    </row>
    <row r="12" spans="1:57">
      <c r="A12" s="170" t="s">
        <v>282</v>
      </c>
      <c r="B12" s="22" t="s">
        <v>400</v>
      </c>
      <c r="C12" s="23">
        <v>-34.025500000000001</v>
      </c>
      <c r="D12" s="23">
        <v>0.37367918280816953</v>
      </c>
      <c r="E12" s="3">
        <v>4</v>
      </c>
      <c r="F12" s="3">
        <v>1.3423008502203413E-2</v>
      </c>
      <c r="G12" s="3">
        <v>0.17086378734417915</v>
      </c>
      <c r="L12" s="3">
        <v>1</v>
      </c>
      <c r="Q12" s="44">
        <f t="shared" ref="Q12:Q75" si="8">IF($C12="","n/a",AP12*1000)</f>
        <v>-34.012533716073584</v>
      </c>
      <c r="R12" s="45">
        <f t="shared" ref="R12:R75" si="9">IF($C12="","n/a",AQ12*1000)</f>
        <v>0.24930201143952274</v>
      </c>
      <c r="S12" s="45" t="str">
        <f t="shared" ref="S12:S75" si="10">IF($L12=1,"n/a",AR12*1000)</f>
        <v>n/a</v>
      </c>
      <c r="T12" s="45" t="str">
        <f t="shared" ref="T12:T75" si="11">IF($L12=1,"n/a",AS12*1000)</f>
        <v>n/a</v>
      </c>
      <c r="U12" s="45" t="str">
        <f t="shared" ref="U12:U75" si="12">IF($L12=1,"n/a",AT12*1000)</f>
        <v>n/a</v>
      </c>
      <c r="V12" s="45" t="str">
        <f t="shared" ref="V12:V75" si="13">IF($L12=1,"n/a",AU12*1000)</f>
        <v>n/a</v>
      </c>
      <c r="W12" s="41">
        <f t="shared" ref="W12:W75" si="14">IF($C12="","n/a",AV12*1000)</f>
        <v>-34.012533716073584</v>
      </c>
      <c r="X12" s="42">
        <f t="shared" ref="X12:X75" si="15">IF($C12="","n/a",AW12*1000)</f>
        <v>0.24930201143952274</v>
      </c>
      <c r="Y12" s="3">
        <v>4</v>
      </c>
      <c r="Z12" s="166">
        <v>-17.8</v>
      </c>
      <c r="AA12" s="43">
        <f t="shared" ref="AA12:AA75" si="16">IF($C12="","n/a",AX12*1000)</f>
        <v>-34.012533716073598</v>
      </c>
      <c r="AB12" s="42">
        <f t="shared" ref="AB12:AB75" si="17">IF($C12="","n/a",AY12*1000)</f>
        <v>0.24930201143952274</v>
      </c>
      <c r="AC12" s="8"/>
      <c r="AD12" s="35">
        <f t="shared" ref="AD12:AD75" si="18">C12/1000</f>
        <v>-3.40255E-2</v>
      </c>
      <c r="AE12" s="12">
        <f t="shared" ref="AE12:AE75" si="19">D12/1000</f>
        <v>3.7367918280816951E-4</v>
      </c>
      <c r="AF12" s="12">
        <f t="shared" ref="AF12:AF75" si="20">AE12/IF(E12&lt;200,IF(E12&gt;1,SQRT(2/(E12-1))*EXP(_xlfn.GAMMALN.PRECISE(E12/2))/EXP(_xlfn.GAMMALN.PRECISE((E12-1)/2)),1),1)</f>
        <v>4.0559208822344957E-4</v>
      </c>
      <c r="AG12" s="12">
        <f t="shared" ref="AG12:AG75" si="21">F12/1000</f>
        <v>1.3423008502203412E-5</v>
      </c>
      <c r="AH12" s="12">
        <f t="shared" ref="AH12:AH75" si="22">G12/1000</f>
        <v>1.7086378734417916E-4</v>
      </c>
      <c r="AI12" s="12">
        <f t="shared" ref="AI12:AI75" si="23">H12/1000</f>
        <v>0</v>
      </c>
      <c r="AJ12" s="12">
        <f t="shared" ref="AJ12:AJ75" si="24">I12/1000</f>
        <v>0</v>
      </c>
      <c r="AK12" s="12">
        <f t="shared" ref="AK12:AK75" si="25">J12/1000</f>
        <v>0</v>
      </c>
      <c r="AL12" s="12">
        <f t="shared" ref="AL12:AL75" si="26">K12/1000</f>
        <v>0</v>
      </c>
      <c r="AM12" s="12">
        <f t="shared" ref="AM12:AM75" si="27">N12/1000</f>
        <v>0</v>
      </c>
      <c r="AN12" s="39">
        <f t="shared" ref="AN12:AN75" si="28">O12/1000</f>
        <v>0</v>
      </c>
      <c r="AO12" s="8"/>
      <c r="AP12" s="35">
        <f t="shared" ref="AP12:AP75" si="29">(AD12+AG12+AD12*AG12)</f>
        <v>-3.4012533716073587E-2</v>
      </c>
      <c r="AQ12" s="12">
        <f t="shared" ref="AQ12:AQ75" si="30">SQRT(((1+AG12)*AE12/SQRT(E12))^2+((1+AD12)*AH12)^2)</f>
        <v>2.4930201143952274E-4</v>
      </c>
      <c r="AR12" s="12">
        <f t="shared" ref="AR12:AR75" si="31">(AI12+AG12+AI12*AG12)</f>
        <v>1.3423008502203412E-5</v>
      </c>
      <c r="AS12" s="12">
        <f t="shared" ref="AS12:AS75" si="32">SQRT((AJ12*(1+AG12))^2 + (AH12*(1+AI12))^2)</f>
        <v>1.7086378734417916E-4</v>
      </c>
      <c r="AT12" s="12">
        <f t="shared" ref="AT12:AT75" si="33">(1/(1-M12))*(AI12+AG12+AI12*AG12)-(M12/(1-M12))*(AK12)</f>
        <v>1.3423008502203412E-5</v>
      </c>
      <c r="AU12" s="12">
        <f t="shared" ref="AU12:AU75" si="34">SQRT((AS12*(1/(1-M12)))^2 + (AL12*(-M12/(1-M12)))^2)</f>
        <v>1.7086378734417916E-4</v>
      </c>
      <c r="AV12" s="12">
        <f t="shared" ref="AV12:AV75" si="35">(1/L12)*(AD12+AG12+AD12*AG12) - ((1-L12)/L12)*((1/(1-M12))*(AI12+AG12+AI12*AG12)-(M12/(1-M12))*(AK12))</f>
        <v>-3.4012533716073587E-2</v>
      </c>
      <c r="AW12" s="12">
        <f t="shared" ref="AW12:AW75" si="36">SQRT((BB12*AE12/SQRT(E12))^2 + (BC12*AH12)^2 + (BD12*AJ12)^2 + (BE12*AL12)^2)</f>
        <v>2.4930201143952274E-4</v>
      </c>
      <c r="AX12" s="12">
        <f t="shared" ref="AX12:AX75" si="37">(AV12+1)/(AM12+1)-1</f>
        <v>-3.4012533716073601E-2</v>
      </c>
      <c r="AY12" s="39">
        <f t="shared" ref="AY12:AY75" si="38">SQRT((1/(AM12+1))^2*AW12^2+((-(AV12+1))/(AM12+1)^2)^2*AN12^2)</f>
        <v>2.4930201143952274E-4</v>
      </c>
      <c r="AZ12" s="8"/>
      <c r="BA12" s="35"/>
      <c r="BB12" s="12">
        <f t="shared" ref="BB12:BB75" si="39">(1/L12)*(1+AG12)</f>
        <v>1.0000134230085023</v>
      </c>
      <c r="BC12" s="12">
        <f t="shared" ref="BC12:BC75" si="40">(1/L12)*(1+AD12) - ((1-L12)/(L12*(1-M12)))*(1+AI12)</f>
        <v>0.96597449999999996</v>
      </c>
      <c r="BD12" s="12">
        <f t="shared" ref="BD12:BD75" si="41">-((1-L12)/(L12*(1-M12))) * (1+AG12)</f>
        <v>0</v>
      </c>
      <c r="BE12" s="39">
        <f t="shared" ref="BE12:BE75" si="42">((1-L12)*M12)/(L12*(1-M12))</f>
        <v>0</v>
      </c>
    </row>
    <row r="13" spans="1:57">
      <c r="A13" s="170" t="s">
        <v>282</v>
      </c>
      <c r="B13" s="22" t="s">
        <v>215</v>
      </c>
      <c r="C13" s="23">
        <v>-35.756500000000003</v>
      </c>
      <c r="D13" s="23">
        <v>0.37367918280816953</v>
      </c>
      <c r="E13" s="3">
        <v>4</v>
      </c>
      <c r="F13" s="3">
        <v>1.3423008502203413E-2</v>
      </c>
      <c r="G13" s="3">
        <v>0.17086378734417915</v>
      </c>
      <c r="L13" s="3">
        <v>1</v>
      </c>
      <c r="Q13" s="44">
        <f t="shared" si="8"/>
        <v>-35.743556951301308</v>
      </c>
      <c r="R13" s="45">
        <f t="shared" si="9"/>
        <v>0.24910629909876064</v>
      </c>
      <c r="S13" s="45" t="str">
        <f t="shared" si="10"/>
        <v>n/a</v>
      </c>
      <c r="T13" s="45" t="str">
        <f t="shared" si="11"/>
        <v>n/a</v>
      </c>
      <c r="U13" s="45" t="str">
        <f t="shared" si="12"/>
        <v>n/a</v>
      </c>
      <c r="V13" s="45" t="str">
        <f t="shared" si="13"/>
        <v>n/a</v>
      </c>
      <c r="W13" s="41">
        <f t="shared" si="14"/>
        <v>-35.743556951301308</v>
      </c>
      <c r="X13" s="42">
        <f t="shared" si="15"/>
        <v>0.24910629909876064</v>
      </c>
      <c r="Y13" s="3">
        <v>4</v>
      </c>
      <c r="Z13" s="166">
        <v>-19.7</v>
      </c>
      <c r="AA13" s="43">
        <f t="shared" si="16"/>
        <v>-35.743556951301272</v>
      </c>
      <c r="AB13" s="42">
        <f t="shared" si="17"/>
        <v>0.24910629909876064</v>
      </c>
      <c r="AC13" s="8"/>
      <c r="AD13" s="35">
        <f t="shared" si="18"/>
        <v>-3.5756500000000004E-2</v>
      </c>
      <c r="AE13" s="12">
        <f t="shared" si="19"/>
        <v>3.7367918280816951E-4</v>
      </c>
      <c r="AF13" s="12">
        <f t="shared" si="20"/>
        <v>4.0559208822344957E-4</v>
      </c>
      <c r="AG13" s="12">
        <f t="shared" si="21"/>
        <v>1.3423008502203412E-5</v>
      </c>
      <c r="AH13" s="12">
        <f t="shared" si="22"/>
        <v>1.7086378734417916E-4</v>
      </c>
      <c r="AI13" s="12">
        <f t="shared" si="23"/>
        <v>0</v>
      </c>
      <c r="AJ13" s="12">
        <f t="shared" si="24"/>
        <v>0</v>
      </c>
      <c r="AK13" s="12">
        <f t="shared" si="25"/>
        <v>0</v>
      </c>
      <c r="AL13" s="12">
        <f t="shared" si="26"/>
        <v>0</v>
      </c>
      <c r="AM13" s="12">
        <f t="shared" si="27"/>
        <v>0</v>
      </c>
      <c r="AN13" s="39">
        <f t="shared" si="28"/>
        <v>0</v>
      </c>
      <c r="AO13" s="8"/>
      <c r="AP13" s="35">
        <f t="shared" si="29"/>
        <v>-3.5743556951301311E-2</v>
      </c>
      <c r="AQ13" s="12">
        <f t="shared" si="30"/>
        <v>2.4910629909876065E-4</v>
      </c>
      <c r="AR13" s="12">
        <f t="shared" si="31"/>
        <v>1.3423008502203412E-5</v>
      </c>
      <c r="AS13" s="12">
        <f t="shared" si="32"/>
        <v>1.7086378734417916E-4</v>
      </c>
      <c r="AT13" s="12">
        <f t="shared" si="33"/>
        <v>1.3423008502203412E-5</v>
      </c>
      <c r="AU13" s="12">
        <f t="shared" si="34"/>
        <v>1.7086378734417916E-4</v>
      </c>
      <c r="AV13" s="12">
        <f t="shared" si="35"/>
        <v>-3.5743556951301311E-2</v>
      </c>
      <c r="AW13" s="12">
        <f t="shared" si="36"/>
        <v>2.4910629909876065E-4</v>
      </c>
      <c r="AX13" s="12">
        <f t="shared" si="37"/>
        <v>-3.574355695130127E-2</v>
      </c>
      <c r="AY13" s="39">
        <f t="shared" si="38"/>
        <v>2.4910629909876065E-4</v>
      </c>
      <c r="AZ13" s="8"/>
      <c r="BA13" s="35"/>
      <c r="BB13" s="12">
        <f t="shared" si="39"/>
        <v>1.0000134230085023</v>
      </c>
      <c r="BC13" s="12">
        <f t="shared" si="40"/>
        <v>0.96424350000000003</v>
      </c>
      <c r="BD13" s="12">
        <f t="shared" si="41"/>
        <v>0</v>
      </c>
      <c r="BE13" s="39">
        <f t="shared" si="42"/>
        <v>0</v>
      </c>
    </row>
    <row r="14" spans="1:57">
      <c r="A14" s="170" t="s">
        <v>282</v>
      </c>
      <c r="B14" s="22" t="s">
        <v>216</v>
      </c>
      <c r="C14" s="23">
        <v>-34.980499999999999</v>
      </c>
      <c r="D14" s="23">
        <v>0.37367918280816953</v>
      </c>
      <c r="E14" s="3">
        <v>4</v>
      </c>
      <c r="F14" s="3">
        <v>1.3423008502203413E-2</v>
      </c>
      <c r="G14" s="3">
        <v>0.17086378734417915</v>
      </c>
      <c r="L14" s="3">
        <v>1</v>
      </c>
      <c r="Q14" s="44">
        <f t="shared" si="8"/>
        <v>-34.967546535046701</v>
      </c>
      <c r="R14" s="45">
        <f t="shared" si="9"/>
        <v>0.24919401171313507</v>
      </c>
      <c r="S14" s="45" t="str">
        <f t="shared" si="10"/>
        <v>n/a</v>
      </c>
      <c r="T14" s="45" t="str">
        <f t="shared" si="11"/>
        <v>n/a</v>
      </c>
      <c r="U14" s="45" t="str">
        <f t="shared" si="12"/>
        <v>n/a</v>
      </c>
      <c r="V14" s="45" t="str">
        <f t="shared" si="13"/>
        <v>n/a</v>
      </c>
      <c r="W14" s="41">
        <f t="shared" si="14"/>
        <v>-34.967546535046701</v>
      </c>
      <c r="X14" s="42">
        <f t="shared" si="15"/>
        <v>0.24919401171313507</v>
      </c>
      <c r="Y14" s="3">
        <v>4</v>
      </c>
      <c r="Z14" s="166">
        <v>-18.899999999999999</v>
      </c>
      <c r="AA14" s="43">
        <f t="shared" si="16"/>
        <v>-34.967546535046743</v>
      </c>
      <c r="AB14" s="42">
        <f t="shared" si="17"/>
        <v>0.24919401171313507</v>
      </c>
      <c r="AC14" s="8"/>
      <c r="AD14" s="35">
        <f t="shared" si="18"/>
        <v>-3.4980499999999998E-2</v>
      </c>
      <c r="AE14" s="12">
        <f t="shared" si="19"/>
        <v>3.7367918280816951E-4</v>
      </c>
      <c r="AF14" s="12">
        <f t="shared" si="20"/>
        <v>4.0559208822344957E-4</v>
      </c>
      <c r="AG14" s="12">
        <f t="shared" si="21"/>
        <v>1.3423008502203412E-5</v>
      </c>
      <c r="AH14" s="12">
        <f t="shared" si="22"/>
        <v>1.7086378734417916E-4</v>
      </c>
      <c r="AI14" s="12">
        <f t="shared" si="23"/>
        <v>0</v>
      </c>
      <c r="AJ14" s="12">
        <f t="shared" si="24"/>
        <v>0</v>
      </c>
      <c r="AK14" s="12">
        <f t="shared" si="25"/>
        <v>0</v>
      </c>
      <c r="AL14" s="12">
        <f t="shared" si="26"/>
        <v>0</v>
      </c>
      <c r="AM14" s="12">
        <f t="shared" si="27"/>
        <v>0</v>
      </c>
      <c r="AN14" s="39">
        <f t="shared" si="28"/>
        <v>0</v>
      </c>
      <c r="AO14" s="8"/>
      <c r="AP14" s="35">
        <f t="shared" si="29"/>
        <v>-3.4967546535046704E-2</v>
      </c>
      <c r="AQ14" s="12">
        <f t="shared" si="30"/>
        <v>2.4919401171313507E-4</v>
      </c>
      <c r="AR14" s="12">
        <f t="shared" si="31"/>
        <v>1.3423008502203412E-5</v>
      </c>
      <c r="AS14" s="12">
        <f t="shared" si="32"/>
        <v>1.7086378734417916E-4</v>
      </c>
      <c r="AT14" s="12">
        <f t="shared" si="33"/>
        <v>1.3423008502203412E-5</v>
      </c>
      <c r="AU14" s="12">
        <f t="shared" si="34"/>
        <v>1.7086378734417916E-4</v>
      </c>
      <c r="AV14" s="12">
        <f t="shared" si="35"/>
        <v>-3.4967546535046704E-2</v>
      </c>
      <c r="AW14" s="12">
        <f t="shared" si="36"/>
        <v>2.4919401171313507E-4</v>
      </c>
      <c r="AX14" s="12">
        <f t="shared" si="37"/>
        <v>-3.4967546535046745E-2</v>
      </c>
      <c r="AY14" s="39">
        <f t="shared" si="38"/>
        <v>2.4919401171313507E-4</v>
      </c>
      <c r="AZ14" s="8"/>
      <c r="BA14" s="35"/>
      <c r="BB14" s="12">
        <f t="shared" si="39"/>
        <v>1.0000134230085023</v>
      </c>
      <c r="BC14" s="12">
        <f t="shared" si="40"/>
        <v>0.96501950000000003</v>
      </c>
      <c r="BD14" s="12">
        <f t="shared" si="41"/>
        <v>0</v>
      </c>
      <c r="BE14" s="39">
        <f t="shared" si="42"/>
        <v>0</v>
      </c>
    </row>
    <row r="15" spans="1:57">
      <c r="A15" s="170" t="s">
        <v>217</v>
      </c>
      <c r="B15" s="22" t="s">
        <v>399</v>
      </c>
      <c r="C15" s="23">
        <v>-35.917200000000001</v>
      </c>
      <c r="D15" s="23">
        <v>0.37367918280816953</v>
      </c>
      <c r="E15" s="3">
        <v>5</v>
      </c>
      <c r="F15" s="3">
        <v>1.3423008502203413E-2</v>
      </c>
      <c r="G15" s="3">
        <v>0.17086378734417915</v>
      </c>
      <c r="L15" s="3">
        <v>1</v>
      </c>
      <c r="Q15" s="44">
        <f t="shared" si="8"/>
        <v>-35.904259108378774</v>
      </c>
      <c r="R15" s="45">
        <f t="shared" si="9"/>
        <v>0.23465486869423829</v>
      </c>
      <c r="S15" s="45" t="str">
        <f t="shared" si="10"/>
        <v>n/a</v>
      </c>
      <c r="T15" s="45" t="str">
        <f t="shared" si="11"/>
        <v>n/a</v>
      </c>
      <c r="U15" s="45" t="str">
        <f t="shared" si="12"/>
        <v>n/a</v>
      </c>
      <c r="V15" s="45" t="str">
        <f t="shared" si="13"/>
        <v>n/a</v>
      </c>
      <c r="W15" s="41">
        <f t="shared" si="14"/>
        <v>-35.904259108378774</v>
      </c>
      <c r="X15" s="42">
        <f t="shared" si="15"/>
        <v>0.23465486869423829</v>
      </c>
      <c r="Y15" s="3">
        <v>5</v>
      </c>
      <c r="Z15" s="166">
        <v>-19.8</v>
      </c>
      <c r="AA15" s="43">
        <f t="shared" si="16"/>
        <v>-35.904259108378803</v>
      </c>
      <c r="AB15" s="42">
        <f t="shared" si="17"/>
        <v>0.23465486869423829</v>
      </c>
      <c r="AC15" s="8"/>
      <c r="AD15" s="35">
        <f t="shared" si="18"/>
        <v>-3.5917200000000003E-2</v>
      </c>
      <c r="AE15" s="12">
        <f t="shared" si="19"/>
        <v>3.7367918280816951E-4</v>
      </c>
      <c r="AF15" s="12">
        <f t="shared" si="20"/>
        <v>3.9753713420809326E-4</v>
      </c>
      <c r="AG15" s="12">
        <f t="shared" si="21"/>
        <v>1.3423008502203412E-5</v>
      </c>
      <c r="AH15" s="12">
        <f t="shared" si="22"/>
        <v>1.7086378734417916E-4</v>
      </c>
      <c r="AI15" s="12">
        <f t="shared" si="23"/>
        <v>0</v>
      </c>
      <c r="AJ15" s="12">
        <f t="shared" si="24"/>
        <v>0</v>
      </c>
      <c r="AK15" s="12">
        <f t="shared" si="25"/>
        <v>0</v>
      </c>
      <c r="AL15" s="12">
        <f t="shared" si="26"/>
        <v>0</v>
      </c>
      <c r="AM15" s="12">
        <f t="shared" si="27"/>
        <v>0</v>
      </c>
      <c r="AN15" s="39">
        <f t="shared" si="28"/>
        <v>0</v>
      </c>
      <c r="AO15" s="8"/>
      <c r="AP15" s="35">
        <f t="shared" si="29"/>
        <v>-3.5904259108378772E-2</v>
      </c>
      <c r="AQ15" s="12">
        <f t="shared" si="30"/>
        <v>2.3465486869423831E-4</v>
      </c>
      <c r="AR15" s="12">
        <f t="shared" si="31"/>
        <v>1.3423008502203412E-5</v>
      </c>
      <c r="AS15" s="12">
        <f t="shared" si="32"/>
        <v>1.7086378734417916E-4</v>
      </c>
      <c r="AT15" s="12">
        <f t="shared" si="33"/>
        <v>1.3423008502203412E-5</v>
      </c>
      <c r="AU15" s="12">
        <f t="shared" si="34"/>
        <v>1.7086378734417916E-4</v>
      </c>
      <c r="AV15" s="12">
        <f t="shared" si="35"/>
        <v>-3.5904259108378772E-2</v>
      </c>
      <c r="AW15" s="12">
        <f t="shared" si="36"/>
        <v>2.3465486869423831E-4</v>
      </c>
      <c r="AX15" s="12">
        <f t="shared" si="37"/>
        <v>-3.59042591083788E-2</v>
      </c>
      <c r="AY15" s="39">
        <f t="shared" si="38"/>
        <v>2.3465486869423831E-4</v>
      </c>
      <c r="AZ15" s="8"/>
      <c r="BA15" s="35"/>
      <c r="BB15" s="12">
        <f t="shared" si="39"/>
        <v>1.0000134230085023</v>
      </c>
      <c r="BC15" s="12">
        <f t="shared" si="40"/>
        <v>0.96408280000000002</v>
      </c>
      <c r="BD15" s="12">
        <f t="shared" si="41"/>
        <v>0</v>
      </c>
      <c r="BE15" s="39">
        <f t="shared" si="42"/>
        <v>0</v>
      </c>
    </row>
    <row r="16" spans="1:57">
      <c r="A16" s="170" t="s">
        <v>217</v>
      </c>
      <c r="B16" s="22" t="s">
        <v>400</v>
      </c>
      <c r="C16" s="23">
        <v>-35.566999999999993</v>
      </c>
      <c r="D16" s="23">
        <v>0.37367918280816953</v>
      </c>
      <c r="E16" s="3">
        <v>5</v>
      </c>
      <c r="F16" s="3">
        <v>1.3423008502203413E-2</v>
      </c>
      <c r="G16" s="3">
        <v>0.17086378734417915</v>
      </c>
      <c r="L16" s="3">
        <v>1</v>
      </c>
      <c r="Q16" s="44">
        <f t="shared" si="8"/>
        <v>-35.554054407641189</v>
      </c>
      <c r="R16" s="45">
        <f t="shared" si="9"/>
        <v>0.23469687756063617</v>
      </c>
      <c r="S16" s="45" t="str">
        <f t="shared" si="10"/>
        <v>n/a</v>
      </c>
      <c r="T16" s="45" t="str">
        <f t="shared" si="11"/>
        <v>n/a</v>
      </c>
      <c r="U16" s="45" t="str">
        <f t="shared" si="12"/>
        <v>n/a</v>
      </c>
      <c r="V16" s="45" t="str">
        <f t="shared" si="13"/>
        <v>n/a</v>
      </c>
      <c r="W16" s="41">
        <f t="shared" si="14"/>
        <v>-35.554054407641189</v>
      </c>
      <c r="X16" s="42">
        <f t="shared" si="15"/>
        <v>0.23469687756063617</v>
      </c>
      <c r="Y16" s="3">
        <v>5</v>
      </c>
      <c r="Z16" s="166">
        <v>-19.5</v>
      </c>
      <c r="AA16" s="43">
        <f t="shared" si="16"/>
        <v>-35.554054407641146</v>
      </c>
      <c r="AB16" s="42">
        <f t="shared" si="17"/>
        <v>0.23469687756063617</v>
      </c>
      <c r="AC16" s="8"/>
      <c r="AD16" s="35">
        <f t="shared" si="18"/>
        <v>-3.5566999999999994E-2</v>
      </c>
      <c r="AE16" s="12">
        <f t="shared" si="19"/>
        <v>3.7367918280816951E-4</v>
      </c>
      <c r="AF16" s="12">
        <f t="shared" si="20"/>
        <v>3.9753713420809326E-4</v>
      </c>
      <c r="AG16" s="12">
        <f t="shared" si="21"/>
        <v>1.3423008502203412E-5</v>
      </c>
      <c r="AH16" s="12">
        <f t="shared" si="22"/>
        <v>1.7086378734417916E-4</v>
      </c>
      <c r="AI16" s="12">
        <f t="shared" si="23"/>
        <v>0</v>
      </c>
      <c r="AJ16" s="12">
        <f t="shared" si="24"/>
        <v>0</v>
      </c>
      <c r="AK16" s="12">
        <f t="shared" si="25"/>
        <v>0</v>
      </c>
      <c r="AL16" s="12">
        <f t="shared" si="26"/>
        <v>0</v>
      </c>
      <c r="AM16" s="12">
        <f t="shared" si="27"/>
        <v>0</v>
      </c>
      <c r="AN16" s="39">
        <f t="shared" si="28"/>
        <v>0</v>
      </c>
      <c r="AO16" s="8"/>
      <c r="AP16" s="35">
        <f t="shared" si="29"/>
        <v>-3.5554054407641186E-2</v>
      </c>
      <c r="AQ16" s="12">
        <f t="shared" si="30"/>
        <v>2.3469687756063617E-4</v>
      </c>
      <c r="AR16" s="12">
        <f t="shared" si="31"/>
        <v>1.3423008502203412E-5</v>
      </c>
      <c r="AS16" s="12">
        <f t="shared" si="32"/>
        <v>1.7086378734417916E-4</v>
      </c>
      <c r="AT16" s="12">
        <f t="shared" si="33"/>
        <v>1.3423008502203412E-5</v>
      </c>
      <c r="AU16" s="12">
        <f t="shared" si="34"/>
        <v>1.7086378734417916E-4</v>
      </c>
      <c r="AV16" s="12">
        <f t="shared" si="35"/>
        <v>-3.5554054407641186E-2</v>
      </c>
      <c r="AW16" s="12">
        <f t="shared" si="36"/>
        <v>2.3469687756063617E-4</v>
      </c>
      <c r="AX16" s="12">
        <f t="shared" si="37"/>
        <v>-3.5554054407641145E-2</v>
      </c>
      <c r="AY16" s="39">
        <f t="shared" si="38"/>
        <v>2.3469687756063617E-4</v>
      </c>
      <c r="AZ16" s="8"/>
      <c r="BA16" s="35"/>
      <c r="BB16" s="12">
        <f t="shared" si="39"/>
        <v>1.0000134230085023</v>
      </c>
      <c r="BC16" s="12">
        <f t="shared" si="40"/>
        <v>0.96443299999999998</v>
      </c>
      <c r="BD16" s="12">
        <f t="shared" si="41"/>
        <v>0</v>
      </c>
      <c r="BE16" s="39">
        <f t="shared" si="42"/>
        <v>0</v>
      </c>
    </row>
    <row r="17" spans="1:57">
      <c r="A17" s="170" t="s">
        <v>217</v>
      </c>
      <c r="B17" s="22" t="s">
        <v>215</v>
      </c>
      <c r="C17" s="23">
        <v>-37.153199999999998</v>
      </c>
      <c r="D17" s="23">
        <v>0.37367918280816953</v>
      </c>
      <c r="E17" s="3">
        <v>5</v>
      </c>
      <c r="F17" s="3">
        <v>1.3423008502203413E-2</v>
      </c>
      <c r="G17" s="3">
        <v>0.17086378734417915</v>
      </c>
      <c r="L17" s="3">
        <v>1</v>
      </c>
      <c r="Q17" s="44">
        <f t="shared" si="8"/>
        <v>-37.140275699217277</v>
      </c>
      <c r="R17" s="45">
        <f t="shared" si="9"/>
        <v>0.23450666399316819</v>
      </c>
      <c r="S17" s="45" t="str">
        <f t="shared" si="10"/>
        <v>n/a</v>
      </c>
      <c r="T17" s="45" t="str">
        <f t="shared" si="11"/>
        <v>n/a</v>
      </c>
      <c r="U17" s="45" t="str">
        <f t="shared" si="12"/>
        <v>n/a</v>
      </c>
      <c r="V17" s="45" t="str">
        <f t="shared" si="13"/>
        <v>n/a</v>
      </c>
      <c r="W17" s="41">
        <f t="shared" si="14"/>
        <v>-37.140275699217277</v>
      </c>
      <c r="X17" s="42">
        <f t="shared" si="15"/>
        <v>0.23450666399316819</v>
      </c>
      <c r="Y17" s="3">
        <v>5</v>
      </c>
      <c r="Z17" s="166">
        <v>-21.1</v>
      </c>
      <c r="AA17" s="43">
        <f t="shared" si="16"/>
        <v>-37.140275699217298</v>
      </c>
      <c r="AB17" s="42">
        <f t="shared" si="17"/>
        <v>0.23450666399316819</v>
      </c>
      <c r="AC17" s="8"/>
      <c r="AD17" s="35">
        <f t="shared" si="18"/>
        <v>-3.7153199999999997E-2</v>
      </c>
      <c r="AE17" s="12">
        <f t="shared" si="19"/>
        <v>3.7367918280816951E-4</v>
      </c>
      <c r="AF17" s="12">
        <f t="shared" si="20"/>
        <v>3.9753713420809326E-4</v>
      </c>
      <c r="AG17" s="12">
        <f t="shared" si="21"/>
        <v>1.3423008502203412E-5</v>
      </c>
      <c r="AH17" s="12">
        <f t="shared" si="22"/>
        <v>1.7086378734417916E-4</v>
      </c>
      <c r="AI17" s="12">
        <f t="shared" si="23"/>
        <v>0</v>
      </c>
      <c r="AJ17" s="12">
        <f t="shared" si="24"/>
        <v>0</v>
      </c>
      <c r="AK17" s="12">
        <f t="shared" si="25"/>
        <v>0</v>
      </c>
      <c r="AL17" s="12">
        <f t="shared" si="26"/>
        <v>0</v>
      </c>
      <c r="AM17" s="12">
        <f t="shared" si="27"/>
        <v>0</v>
      </c>
      <c r="AN17" s="39">
        <f t="shared" si="28"/>
        <v>0</v>
      </c>
      <c r="AO17" s="8"/>
      <c r="AP17" s="35">
        <f t="shared" si="29"/>
        <v>-3.7140275699217275E-2</v>
      </c>
      <c r="AQ17" s="12">
        <f t="shared" si="30"/>
        <v>2.345066639931682E-4</v>
      </c>
      <c r="AR17" s="12">
        <f t="shared" si="31"/>
        <v>1.3423008502203412E-5</v>
      </c>
      <c r="AS17" s="12">
        <f t="shared" si="32"/>
        <v>1.7086378734417916E-4</v>
      </c>
      <c r="AT17" s="12">
        <f t="shared" si="33"/>
        <v>1.3423008502203412E-5</v>
      </c>
      <c r="AU17" s="12">
        <f t="shared" si="34"/>
        <v>1.7086378734417916E-4</v>
      </c>
      <c r="AV17" s="12">
        <f t="shared" si="35"/>
        <v>-3.7140275699217275E-2</v>
      </c>
      <c r="AW17" s="12">
        <f t="shared" si="36"/>
        <v>2.345066639931682E-4</v>
      </c>
      <c r="AX17" s="12">
        <f t="shared" si="37"/>
        <v>-3.7140275699217296E-2</v>
      </c>
      <c r="AY17" s="39">
        <f t="shared" si="38"/>
        <v>2.345066639931682E-4</v>
      </c>
      <c r="AZ17" s="8"/>
      <c r="BA17" s="35"/>
      <c r="BB17" s="12">
        <f t="shared" si="39"/>
        <v>1.0000134230085023</v>
      </c>
      <c r="BC17" s="12">
        <f t="shared" si="40"/>
        <v>0.9628468</v>
      </c>
      <c r="BD17" s="12">
        <f t="shared" si="41"/>
        <v>0</v>
      </c>
      <c r="BE17" s="39">
        <f t="shared" si="42"/>
        <v>0</v>
      </c>
    </row>
    <row r="18" spans="1:57">
      <c r="A18" s="170" t="s">
        <v>217</v>
      </c>
      <c r="B18" s="22" t="s">
        <v>216</v>
      </c>
      <c r="C18" s="23">
        <v>-36.562400000000004</v>
      </c>
      <c r="D18" s="23">
        <v>0.37367918280816953</v>
      </c>
      <c r="E18" s="3">
        <v>5</v>
      </c>
      <c r="F18" s="3">
        <v>1.3423008502203413E-2</v>
      </c>
      <c r="G18" s="3">
        <v>0.17086378734417915</v>
      </c>
      <c r="L18" s="3">
        <v>1</v>
      </c>
      <c r="Q18" s="44">
        <f t="shared" si="8"/>
        <v>-36.54946776890386</v>
      </c>
      <c r="R18" s="45">
        <f t="shared" si="9"/>
        <v>0.23457749284250023</v>
      </c>
      <c r="S18" s="45" t="str">
        <f t="shared" si="10"/>
        <v>n/a</v>
      </c>
      <c r="T18" s="45" t="str">
        <f t="shared" si="11"/>
        <v>n/a</v>
      </c>
      <c r="U18" s="45" t="str">
        <f t="shared" si="12"/>
        <v>n/a</v>
      </c>
      <c r="V18" s="45" t="str">
        <f t="shared" si="13"/>
        <v>n/a</v>
      </c>
      <c r="W18" s="41">
        <f t="shared" si="14"/>
        <v>-36.54946776890386</v>
      </c>
      <c r="X18" s="42">
        <f t="shared" si="15"/>
        <v>0.23457749284250023</v>
      </c>
      <c r="Y18" s="3">
        <v>5</v>
      </c>
      <c r="Z18" s="166">
        <v>-20.5</v>
      </c>
      <c r="AA18" s="43">
        <f t="shared" si="16"/>
        <v>-36.549467768903888</v>
      </c>
      <c r="AB18" s="42">
        <f t="shared" si="17"/>
        <v>0.23457749284250023</v>
      </c>
      <c r="AC18" s="8"/>
      <c r="AD18" s="35">
        <f t="shared" si="18"/>
        <v>-3.6562400000000002E-2</v>
      </c>
      <c r="AE18" s="12">
        <f t="shared" si="19"/>
        <v>3.7367918280816951E-4</v>
      </c>
      <c r="AF18" s="12">
        <f t="shared" si="20"/>
        <v>3.9753713420809326E-4</v>
      </c>
      <c r="AG18" s="12">
        <f t="shared" si="21"/>
        <v>1.3423008502203412E-5</v>
      </c>
      <c r="AH18" s="12">
        <f t="shared" si="22"/>
        <v>1.7086378734417916E-4</v>
      </c>
      <c r="AI18" s="12">
        <f t="shared" si="23"/>
        <v>0</v>
      </c>
      <c r="AJ18" s="12">
        <f t="shared" si="24"/>
        <v>0</v>
      </c>
      <c r="AK18" s="12">
        <f t="shared" si="25"/>
        <v>0</v>
      </c>
      <c r="AL18" s="12">
        <f t="shared" si="26"/>
        <v>0</v>
      </c>
      <c r="AM18" s="12">
        <f t="shared" si="27"/>
        <v>0</v>
      </c>
      <c r="AN18" s="39">
        <f t="shared" si="28"/>
        <v>0</v>
      </c>
      <c r="AO18" s="8"/>
      <c r="AP18" s="35">
        <f t="shared" si="29"/>
        <v>-3.6549467768903859E-2</v>
      </c>
      <c r="AQ18" s="12">
        <f t="shared" si="30"/>
        <v>2.3457749284250024E-4</v>
      </c>
      <c r="AR18" s="12">
        <f t="shared" si="31"/>
        <v>1.3423008502203412E-5</v>
      </c>
      <c r="AS18" s="12">
        <f t="shared" si="32"/>
        <v>1.7086378734417916E-4</v>
      </c>
      <c r="AT18" s="12">
        <f t="shared" si="33"/>
        <v>1.3423008502203412E-5</v>
      </c>
      <c r="AU18" s="12">
        <f t="shared" si="34"/>
        <v>1.7086378734417916E-4</v>
      </c>
      <c r="AV18" s="12">
        <f t="shared" si="35"/>
        <v>-3.6549467768903859E-2</v>
      </c>
      <c r="AW18" s="12">
        <f t="shared" si="36"/>
        <v>2.3457749284250024E-4</v>
      </c>
      <c r="AX18" s="12">
        <f t="shared" si="37"/>
        <v>-3.6549467768903887E-2</v>
      </c>
      <c r="AY18" s="39">
        <f t="shared" si="38"/>
        <v>2.3457749284250024E-4</v>
      </c>
      <c r="AZ18" s="8"/>
      <c r="BA18" s="35"/>
      <c r="BB18" s="12">
        <f t="shared" si="39"/>
        <v>1.0000134230085023</v>
      </c>
      <c r="BC18" s="12">
        <f t="shared" si="40"/>
        <v>0.96343760000000001</v>
      </c>
      <c r="BD18" s="12">
        <f t="shared" si="41"/>
        <v>0</v>
      </c>
      <c r="BE18" s="39">
        <f t="shared" si="42"/>
        <v>0</v>
      </c>
    </row>
    <row r="19" spans="1:57">
      <c r="A19" s="170" t="s">
        <v>402</v>
      </c>
      <c r="B19" s="22" t="s">
        <v>399</v>
      </c>
      <c r="C19" s="23">
        <v>-35.652666666666669</v>
      </c>
      <c r="D19" s="23">
        <v>0.37367918280816953</v>
      </c>
      <c r="E19" s="3">
        <v>3</v>
      </c>
      <c r="F19" s="3">
        <v>1.3423008502203413E-2</v>
      </c>
      <c r="G19" s="3">
        <v>0.17086378734417915</v>
      </c>
      <c r="L19" s="3">
        <v>1</v>
      </c>
      <c r="Q19" s="44">
        <f t="shared" si="8"/>
        <v>-35.63972222421225</v>
      </c>
      <c r="R19" s="45">
        <f t="shared" si="9"/>
        <v>0.27147090302980842</v>
      </c>
      <c r="S19" s="45" t="str">
        <f t="shared" si="10"/>
        <v>n/a</v>
      </c>
      <c r="T19" s="45" t="str">
        <f t="shared" si="11"/>
        <v>n/a</v>
      </c>
      <c r="U19" s="45" t="str">
        <f t="shared" si="12"/>
        <v>n/a</v>
      </c>
      <c r="V19" s="45" t="str">
        <f t="shared" si="13"/>
        <v>n/a</v>
      </c>
      <c r="W19" s="41">
        <f t="shared" si="14"/>
        <v>-35.63972222421225</v>
      </c>
      <c r="X19" s="42">
        <f t="shared" si="15"/>
        <v>0.27147090302980842</v>
      </c>
      <c r="Y19" s="3">
        <v>3</v>
      </c>
      <c r="Z19" s="166">
        <v>-19.600000000000001</v>
      </c>
      <c r="AA19" s="43">
        <f t="shared" si="16"/>
        <v>-35.639722224212299</v>
      </c>
      <c r="AB19" s="42">
        <f t="shared" si="17"/>
        <v>0.27147090302980842</v>
      </c>
      <c r="AC19" s="8"/>
      <c r="AD19" s="35">
        <f t="shared" si="18"/>
        <v>-3.5652666666666666E-2</v>
      </c>
      <c r="AE19" s="12">
        <f t="shared" si="19"/>
        <v>3.7367918280816951E-4</v>
      </c>
      <c r="AF19" s="12">
        <f t="shared" si="20"/>
        <v>4.2165180505801406E-4</v>
      </c>
      <c r="AG19" s="12">
        <f t="shared" si="21"/>
        <v>1.3423008502203412E-5</v>
      </c>
      <c r="AH19" s="12">
        <f t="shared" si="22"/>
        <v>1.7086378734417916E-4</v>
      </c>
      <c r="AI19" s="12">
        <f t="shared" si="23"/>
        <v>0</v>
      </c>
      <c r="AJ19" s="12">
        <f t="shared" si="24"/>
        <v>0</v>
      </c>
      <c r="AK19" s="12">
        <f t="shared" si="25"/>
        <v>0</v>
      </c>
      <c r="AL19" s="12">
        <f t="shared" si="26"/>
        <v>0</v>
      </c>
      <c r="AM19" s="12">
        <f t="shared" si="27"/>
        <v>0</v>
      </c>
      <c r="AN19" s="39">
        <f t="shared" si="28"/>
        <v>0</v>
      </c>
      <c r="AO19" s="8"/>
      <c r="AP19" s="35">
        <f t="shared" si="29"/>
        <v>-3.5639722224212252E-2</v>
      </c>
      <c r="AQ19" s="12">
        <f t="shared" si="30"/>
        <v>2.7147090302980843E-4</v>
      </c>
      <c r="AR19" s="12">
        <f t="shared" si="31"/>
        <v>1.3423008502203412E-5</v>
      </c>
      <c r="AS19" s="12">
        <f t="shared" si="32"/>
        <v>1.7086378734417916E-4</v>
      </c>
      <c r="AT19" s="12">
        <f t="shared" si="33"/>
        <v>1.3423008502203412E-5</v>
      </c>
      <c r="AU19" s="12">
        <f t="shared" si="34"/>
        <v>1.7086378734417916E-4</v>
      </c>
      <c r="AV19" s="12">
        <f t="shared" si="35"/>
        <v>-3.5639722224212252E-2</v>
      </c>
      <c r="AW19" s="12">
        <f t="shared" si="36"/>
        <v>2.7147090302980843E-4</v>
      </c>
      <c r="AX19" s="12">
        <f t="shared" si="37"/>
        <v>-3.56397222242123E-2</v>
      </c>
      <c r="AY19" s="39">
        <f t="shared" si="38"/>
        <v>2.7147090302980843E-4</v>
      </c>
      <c r="AZ19" s="8"/>
      <c r="BA19" s="35"/>
      <c r="BB19" s="12">
        <f t="shared" si="39"/>
        <v>1.0000134230085023</v>
      </c>
      <c r="BC19" s="12">
        <f t="shared" si="40"/>
        <v>0.96434733333333333</v>
      </c>
      <c r="BD19" s="12">
        <f t="shared" si="41"/>
        <v>0</v>
      </c>
      <c r="BE19" s="39">
        <f t="shared" si="42"/>
        <v>0</v>
      </c>
    </row>
    <row r="20" spans="1:57">
      <c r="A20" s="170" t="s">
        <v>402</v>
      </c>
      <c r="B20" s="22" t="s">
        <v>400</v>
      </c>
      <c r="C20" s="23">
        <v>-35.638666666666666</v>
      </c>
      <c r="D20" s="23">
        <v>0.37367918280816953</v>
      </c>
      <c r="E20" s="3">
        <v>3</v>
      </c>
      <c r="F20" s="3">
        <v>1.3423008502203413E-2</v>
      </c>
      <c r="G20" s="3">
        <v>0.17086378734417915</v>
      </c>
      <c r="L20" s="3">
        <v>1</v>
      </c>
      <c r="Q20" s="44">
        <f t="shared" si="8"/>
        <v>-35.625722036290135</v>
      </c>
      <c r="R20" s="45">
        <f t="shared" si="9"/>
        <v>0.27147235494176047</v>
      </c>
      <c r="S20" s="45" t="str">
        <f t="shared" si="10"/>
        <v>n/a</v>
      </c>
      <c r="T20" s="45" t="str">
        <f t="shared" si="11"/>
        <v>n/a</v>
      </c>
      <c r="U20" s="45" t="str">
        <f t="shared" si="12"/>
        <v>n/a</v>
      </c>
      <c r="V20" s="45" t="str">
        <f t="shared" si="13"/>
        <v>n/a</v>
      </c>
      <c r="W20" s="41">
        <f t="shared" si="14"/>
        <v>-35.625722036290135</v>
      </c>
      <c r="X20" s="42">
        <f t="shared" si="15"/>
        <v>0.27147235494176047</v>
      </c>
      <c r="Y20" s="3">
        <v>3</v>
      </c>
      <c r="Z20" s="166">
        <v>-20.100000000000001</v>
      </c>
      <c r="AA20" s="43">
        <f t="shared" si="16"/>
        <v>-35.625722036290107</v>
      </c>
      <c r="AB20" s="42">
        <f t="shared" si="17"/>
        <v>0.27147235494176047</v>
      </c>
      <c r="AC20" s="8"/>
      <c r="AD20" s="35">
        <f t="shared" si="18"/>
        <v>-3.5638666666666666E-2</v>
      </c>
      <c r="AE20" s="12">
        <f t="shared" si="19"/>
        <v>3.7367918280816951E-4</v>
      </c>
      <c r="AF20" s="12">
        <f t="shared" si="20"/>
        <v>4.2165180505801406E-4</v>
      </c>
      <c r="AG20" s="12">
        <f t="shared" si="21"/>
        <v>1.3423008502203412E-5</v>
      </c>
      <c r="AH20" s="12">
        <f t="shared" si="22"/>
        <v>1.7086378734417916E-4</v>
      </c>
      <c r="AI20" s="12">
        <f t="shared" si="23"/>
        <v>0</v>
      </c>
      <c r="AJ20" s="12">
        <f t="shared" si="24"/>
        <v>0</v>
      </c>
      <c r="AK20" s="12">
        <f t="shared" si="25"/>
        <v>0</v>
      </c>
      <c r="AL20" s="12">
        <f t="shared" si="26"/>
        <v>0</v>
      </c>
      <c r="AM20" s="12">
        <f t="shared" si="27"/>
        <v>0</v>
      </c>
      <c r="AN20" s="39">
        <f t="shared" si="28"/>
        <v>0</v>
      </c>
      <c r="AO20" s="8"/>
      <c r="AP20" s="35">
        <f t="shared" si="29"/>
        <v>-3.5625722036290136E-2</v>
      </c>
      <c r="AQ20" s="12">
        <f t="shared" si="30"/>
        <v>2.7147235494176048E-4</v>
      </c>
      <c r="AR20" s="12">
        <f t="shared" si="31"/>
        <v>1.3423008502203412E-5</v>
      </c>
      <c r="AS20" s="12">
        <f t="shared" si="32"/>
        <v>1.7086378734417916E-4</v>
      </c>
      <c r="AT20" s="12">
        <f t="shared" si="33"/>
        <v>1.3423008502203412E-5</v>
      </c>
      <c r="AU20" s="12">
        <f t="shared" si="34"/>
        <v>1.7086378734417916E-4</v>
      </c>
      <c r="AV20" s="12">
        <f t="shared" si="35"/>
        <v>-3.5625722036290136E-2</v>
      </c>
      <c r="AW20" s="12">
        <f t="shared" si="36"/>
        <v>2.7147235494176048E-4</v>
      </c>
      <c r="AX20" s="12">
        <f t="shared" si="37"/>
        <v>-3.5625722036290108E-2</v>
      </c>
      <c r="AY20" s="39">
        <f t="shared" si="38"/>
        <v>2.7147235494176048E-4</v>
      </c>
      <c r="AZ20" s="8"/>
      <c r="BA20" s="35"/>
      <c r="BB20" s="12">
        <f t="shared" si="39"/>
        <v>1.0000134230085023</v>
      </c>
      <c r="BC20" s="12">
        <f t="shared" si="40"/>
        <v>0.96436133333333329</v>
      </c>
      <c r="BD20" s="12">
        <f t="shared" si="41"/>
        <v>0</v>
      </c>
      <c r="BE20" s="39">
        <f t="shared" si="42"/>
        <v>0</v>
      </c>
    </row>
    <row r="21" spans="1:57">
      <c r="A21" s="170" t="s">
        <v>402</v>
      </c>
      <c r="B21" s="22" t="s">
        <v>215</v>
      </c>
      <c r="C21" s="23">
        <v>-36.989333333333335</v>
      </c>
      <c r="D21" s="23">
        <v>0.37367918280816953</v>
      </c>
      <c r="E21" s="3">
        <v>3</v>
      </c>
      <c r="F21" s="3">
        <v>1.3423008502203413E-2</v>
      </c>
      <c r="G21" s="3">
        <v>0.17086378734417915</v>
      </c>
      <c r="L21" s="3">
        <v>1</v>
      </c>
      <c r="Q21" s="44">
        <f t="shared" si="8"/>
        <v>-36.976406832966951</v>
      </c>
      <c r="R21" s="45">
        <f t="shared" si="9"/>
        <v>0.27133234135271955</v>
      </c>
      <c r="S21" s="45" t="str">
        <f t="shared" si="10"/>
        <v>n/a</v>
      </c>
      <c r="T21" s="45" t="str">
        <f t="shared" si="11"/>
        <v>n/a</v>
      </c>
      <c r="U21" s="45" t="str">
        <f t="shared" si="12"/>
        <v>n/a</v>
      </c>
      <c r="V21" s="45" t="str">
        <f t="shared" si="13"/>
        <v>n/a</v>
      </c>
      <c r="W21" s="41">
        <f t="shared" si="14"/>
        <v>-36.976406832966951</v>
      </c>
      <c r="X21" s="42">
        <f t="shared" si="15"/>
        <v>0.27133234135271955</v>
      </c>
      <c r="Y21" s="3">
        <v>3</v>
      </c>
      <c r="Z21" s="166">
        <v>-21.3</v>
      </c>
      <c r="AA21" s="43">
        <f t="shared" si="16"/>
        <v>-36.976406832966987</v>
      </c>
      <c r="AB21" s="42">
        <f t="shared" si="17"/>
        <v>0.27133234135271955</v>
      </c>
      <c r="AC21" s="8"/>
      <c r="AD21" s="35">
        <f t="shared" si="18"/>
        <v>-3.6989333333333332E-2</v>
      </c>
      <c r="AE21" s="12">
        <f t="shared" si="19"/>
        <v>3.7367918280816951E-4</v>
      </c>
      <c r="AF21" s="12">
        <f t="shared" si="20"/>
        <v>4.2165180505801406E-4</v>
      </c>
      <c r="AG21" s="12">
        <f t="shared" si="21"/>
        <v>1.3423008502203412E-5</v>
      </c>
      <c r="AH21" s="12">
        <f t="shared" si="22"/>
        <v>1.7086378734417916E-4</v>
      </c>
      <c r="AI21" s="12">
        <f t="shared" si="23"/>
        <v>0</v>
      </c>
      <c r="AJ21" s="12">
        <f t="shared" si="24"/>
        <v>0</v>
      </c>
      <c r="AK21" s="12">
        <f t="shared" si="25"/>
        <v>0</v>
      </c>
      <c r="AL21" s="12">
        <f t="shared" si="26"/>
        <v>0</v>
      </c>
      <c r="AM21" s="12">
        <f t="shared" si="27"/>
        <v>0</v>
      </c>
      <c r="AN21" s="39">
        <f t="shared" si="28"/>
        <v>0</v>
      </c>
      <c r="AO21" s="8"/>
      <c r="AP21" s="35">
        <f t="shared" si="29"/>
        <v>-3.6976406832966949E-2</v>
      </c>
      <c r="AQ21" s="12">
        <f t="shared" si="30"/>
        <v>2.7133234135271952E-4</v>
      </c>
      <c r="AR21" s="12">
        <f t="shared" si="31"/>
        <v>1.3423008502203412E-5</v>
      </c>
      <c r="AS21" s="12">
        <f t="shared" si="32"/>
        <v>1.7086378734417916E-4</v>
      </c>
      <c r="AT21" s="12">
        <f t="shared" si="33"/>
        <v>1.3423008502203412E-5</v>
      </c>
      <c r="AU21" s="12">
        <f t="shared" si="34"/>
        <v>1.7086378734417916E-4</v>
      </c>
      <c r="AV21" s="12">
        <f t="shared" si="35"/>
        <v>-3.6976406832966949E-2</v>
      </c>
      <c r="AW21" s="12">
        <f t="shared" si="36"/>
        <v>2.7133234135271952E-4</v>
      </c>
      <c r="AX21" s="12">
        <f t="shared" si="37"/>
        <v>-3.697640683296699E-2</v>
      </c>
      <c r="AY21" s="39">
        <f t="shared" si="38"/>
        <v>2.7133234135271952E-4</v>
      </c>
      <c r="AZ21" s="8"/>
      <c r="BA21" s="35"/>
      <c r="BB21" s="12">
        <f t="shared" si="39"/>
        <v>1.0000134230085023</v>
      </c>
      <c r="BC21" s="12">
        <f t="shared" si="40"/>
        <v>0.96301066666666668</v>
      </c>
      <c r="BD21" s="12">
        <f t="shared" si="41"/>
        <v>0</v>
      </c>
      <c r="BE21" s="39">
        <f t="shared" si="42"/>
        <v>0</v>
      </c>
    </row>
    <row r="22" spans="1:57">
      <c r="A22" s="170" t="s">
        <v>402</v>
      </c>
      <c r="B22" s="22" t="s">
        <v>216</v>
      </c>
      <c r="C22" s="23">
        <v>-37.235333333333337</v>
      </c>
      <c r="D22" s="23">
        <v>0.37367918280816953</v>
      </c>
      <c r="E22" s="3">
        <v>3</v>
      </c>
      <c r="F22" s="3">
        <v>1.3423008502203413E-2</v>
      </c>
      <c r="G22" s="3">
        <v>0.17086378734417915</v>
      </c>
      <c r="L22" s="3">
        <v>1</v>
      </c>
      <c r="Q22" s="44">
        <f t="shared" si="8"/>
        <v>-37.222410135027047</v>
      </c>
      <c r="R22" s="45">
        <f t="shared" si="9"/>
        <v>0.27130685371272484</v>
      </c>
      <c r="S22" s="45" t="str">
        <f t="shared" si="10"/>
        <v>n/a</v>
      </c>
      <c r="T22" s="45" t="str">
        <f t="shared" si="11"/>
        <v>n/a</v>
      </c>
      <c r="U22" s="45" t="str">
        <f t="shared" si="12"/>
        <v>n/a</v>
      </c>
      <c r="V22" s="45" t="str">
        <f t="shared" si="13"/>
        <v>n/a</v>
      </c>
      <c r="W22" s="41">
        <f t="shared" si="14"/>
        <v>-37.222410135027047</v>
      </c>
      <c r="X22" s="42">
        <f t="shared" si="15"/>
        <v>0.27130685371272484</v>
      </c>
      <c r="Y22" s="3">
        <v>3</v>
      </c>
      <c r="Z22" s="166">
        <v>-21</v>
      </c>
      <c r="AA22" s="43">
        <f t="shared" si="16"/>
        <v>-37.222410135027026</v>
      </c>
      <c r="AB22" s="42">
        <f t="shared" si="17"/>
        <v>0.27130685371272484</v>
      </c>
      <c r="AC22" s="8"/>
      <c r="AD22" s="35">
        <f t="shared" si="18"/>
        <v>-3.7235333333333336E-2</v>
      </c>
      <c r="AE22" s="12">
        <f t="shared" si="19"/>
        <v>3.7367918280816951E-4</v>
      </c>
      <c r="AF22" s="12">
        <f t="shared" si="20"/>
        <v>4.2165180505801406E-4</v>
      </c>
      <c r="AG22" s="12">
        <f t="shared" si="21"/>
        <v>1.3423008502203412E-5</v>
      </c>
      <c r="AH22" s="12">
        <f t="shared" si="22"/>
        <v>1.7086378734417916E-4</v>
      </c>
      <c r="AI22" s="12">
        <f t="shared" si="23"/>
        <v>0</v>
      </c>
      <c r="AJ22" s="12">
        <f t="shared" si="24"/>
        <v>0</v>
      </c>
      <c r="AK22" s="12">
        <f t="shared" si="25"/>
        <v>0</v>
      </c>
      <c r="AL22" s="12">
        <f t="shared" si="26"/>
        <v>0</v>
      </c>
      <c r="AM22" s="12">
        <f t="shared" si="27"/>
        <v>0</v>
      </c>
      <c r="AN22" s="39">
        <f t="shared" si="28"/>
        <v>0</v>
      </c>
      <c r="AO22" s="8"/>
      <c r="AP22" s="35">
        <f t="shared" si="29"/>
        <v>-3.7222410135027049E-2</v>
      </c>
      <c r="AQ22" s="12">
        <f t="shared" si="30"/>
        <v>2.7130685371272483E-4</v>
      </c>
      <c r="AR22" s="12">
        <f t="shared" si="31"/>
        <v>1.3423008502203412E-5</v>
      </c>
      <c r="AS22" s="12">
        <f t="shared" si="32"/>
        <v>1.7086378734417916E-4</v>
      </c>
      <c r="AT22" s="12">
        <f t="shared" si="33"/>
        <v>1.3423008502203412E-5</v>
      </c>
      <c r="AU22" s="12">
        <f t="shared" si="34"/>
        <v>1.7086378734417916E-4</v>
      </c>
      <c r="AV22" s="12">
        <f t="shared" si="35"/>
        <v>-3.7222410135027049E-2</v>
      </c>
      <c r="AW22" s="12">
        <f t="shared" si="36"/>
        <v>2.7130685371272483E-4</v>
      </c>
      <c r="AX22" s="12">
        <f t="shared" si="37"/>
        <v>-3.7222410135027029E-2</v>
      </c>
      <c r="AY22" s="39">
        <f t="shared" si="38"/>
        <v>2.7130685371272483E-4</v>
      </c>
      <c r="AZ22" s="8"/>
      <c r="BA22" s="35"/>
      <c r="BB22" s="12">
        <f t="shared" si="39"/>
        <v>1.0000134230085023</v>
      </c>
      <c r="BC22" s="12">
        <f t="shared" si="40"/>
        <v>0.96276466666666671</v>
      </c>
      <c r="BD22" s="12">
        <f t="shared" si="41"/>
        <v>0</v>
      </c>
      <c r="BE22" s="39">
        <f t="shared" si="42"/>
        <v>0</v>
      </c>
    </row>
    <row r="23" spans="1:57">
      <c r="A23" s="170" t="s">
        <v>283</v>
      </c>
      <c r="B23" s="22" t="s">
        <v>399</v>
      </c>
      <c r="C23" s="23">
        <v>-35.665999999999997</v>
      </c>
      <c r="D23" s="23">
        <v>0.37367918280816953</v>
      </c>
      <c r="E23" s="3">
        <v>3</v>
      </c>
      <c r="F23" s="3">
        <v>1.3423008502203413E-2</v>
      </c>
      <c r="G23" s="3">
        <v>0.17086378734417915</v>
      </c>
      <c r="L23" s="3">
        <v>1</v>
      </c>
      <c r="Q23" s="44">
        <f t="shared" si="8"/>
        <v>-35.653055736519029</v>
      </c>
      <c r="R23" s="45">
        <f t="shared" si="9"/>
        <v>0.27146952026889787</v>
      </c>
      <c r="S23" s="45" t="str">
        <f t="shared" si="10"/>
        <v>n/a</v>
      </c>
      <c r="T23" s="45" t="str">
        <f t="shared" si="11"/>
        <v>n/a</v>
      </c>
      <c r="U23" s="45" t="str">
        <f t="shared" si="12"/>
        <v>n/a</v>
      </c>
      <c r="V23" s="45" t="str">
        <f t="shared" si="13"/>
        <v>n/a</v>
      </c>
      <c r="W23" s="41">
        <f t="shared" si="14"/>
        <v>-35.653055736519029</v>
      </c>
      <c r="X23" s="42">
        <f t="shared" si="15"/>
        <v>0.27146952026889787</v>
      </c>
      <c r="Y23" s="3">
        <v>3</v>
      </c>
      <c r="Z23" s="166">
        <v>-18.899999999999999</v>
      </c>
      <c r="AA23" s="43">
        <f t="shared" si="16"/>
        <v>-35.653055736519001</v>
      </c>
      <c r="AB23" s="42">
        <f t="shared" si="17"/>
        <v>0.27146952026889787</v>
      </c>
      <c r="AC23" s="8"/>
      <c r="AD23" s="35">
        <f t="shared" si="18"/>
        <v>-3.5665999999999996E-2</v>
      </c>
      <c r="AE23" s="12">
        <f t="shared" si="19"/>
        <v>3.7367918280816951E-4</v>
      </c>
      <c r="AF23" s="12">
        <f t="shared" si="20"/>
        <v>4.2165180505801406E-4</v>
      </c>
      <c r="AG23" s="12">
        <f t="shared" si="21"/>
        <v>1.3423008502203412E-5</v>
      </c>
      <c r="AH23" s="12">
        <f t="shared" si="22"/>
        <v>1.7086378734417916E-4</v>
      </c>
      <c r="AI23" s="12">
        <f t="shared" si="23"/>
        <v>0</v>
      </c>
      <c r="AJ23" s="12">
        <f t="shared" si="24"/>
        <v>0</v>
      </c>
      <c r="AK23" s="12">
        <f t="shared" si="25"/>
        <v>0</v>
      </c>
      <c r="AL23" s="12">
        <f t="shared" si="26"/>
        <v>0</v>
      </c>
      <c r="AM23" s="12">
        <f t="shared" si="27"/>
        <v>0</v>
      </c>
      <c r="AN23" s="39">
        <f t="shared" si="28"/>
        <v>0</v>
      </c>
      <c r="AO23" s="8"/>
      <c r="AP23" s="35">
        <f t="shared" si="29"/>
        <v>-3.5653055736519029E-2</v>
      </c>
      <c r="AQ23" s="12">
        <f t="shared" si="30"/>
        <v>2.7146952026889788E-4</v>
      </c>
      <c r="AR23" s="12">
        <f t="shared" si="31"/>
        <v>1.3423008502203412E-5</v>
      </c>
      <c r="AS23" s="12">
        <f t="shared" si="32"/>
        <v>1.7086378734417916E-4</v>
      </c>
      <c r="AT23" s="12">
        <f t="shared" si="33"/>
        <v>1.3423008502203412E-5</v>
      </c>
      <c r="AU23" s="12">
        <f t="shared" si="34"/>
        <v>1.7086378734417916E-4</v>
      </c>
      <c r="AV23" s="12">
        <f t="shared" si="35"/>
        <v>-3.5653055736519029E-2</v>
      </c>
      <c r="AW23" s="12">
        <f t="shared" si="36"/>
        <v>2.7146952026889788E-4</v>
      </c>
      <c r="AX23" s="12">
        <f t="shared" si="37"/>
        <v>-3.5653055736519002E-2</v>
      </c>
      <c r="AY23" s="39">
        <f t="shared" si="38"/>
        <v>2.7146952026889788E-4</v>
      </c>
      <c r="AZ23" s="8"/>
      <c r="BA23" s="35"/>
      <c r="BB23" s="12">
        <f t="shared" si="39"/>
        <v>1.0000134230085023</v>
      </c>
      <c r="BC23" s="12">
        <f t="shared" si="40"/>
        <v>0.96433400000000002</v>
      </c>
      <c r="BD23" s="12">
        <f t="shared" si="41"/>
        <v>0</v>
      </c>
      <c r="BE23" s="39">
        <f t="shared" si="42"/>
        <v>0</v>
      </c>
    </row>
    <row r="24" spans="1:57">
      <c r="A24" s="170" t="s">
        <v>283</v>
      </c>
      <c r="B24" s="22" t="s">
        <v>400</v>
      </c>
      <c r="C24" s="23">
        <v>-36.200333333333333</v>
      </c>
      <c r="D24" s="23">
        <v>0.37367918280816953</v>
      </c>
      <c r="E24" s="3">
        <v>3</v>
      </c>
      <c r="F24" s="3">
        <v>1.3423008502203413E-2</v>
      </c>
      <c r="G24" s="3">
        <v>0.17086378734417915</v>
      </c>
      <c r="L24" s="3">
        <v>1</v>
      </c>
      <c r="Q24" s="44">
        <f t="shared" si="8"/>
        <v>-36.187396242213246</v>
      </c>
      <c r="R24" s="45">
        <f t="shared" si="9"/>
        <v>0.27141411606595006</v>
      </c>
      <c r="S24" s="45" t="str">
        <f t="shared" si="10"/>
        <v>n/a</v>
      </c>
      <c r="T24" s="45" t="str">
        <f t="shared" si="11"/>
        <v>n/a</v>
      </c>
      <c r="U24" s="45" t="str">
        <f t="shared" si="12"/>
        <v>n/a</v>
      </c>
      <c r="V24" s="45" t="str">
        <f t="shared" si="13"/>
        <v>n/a</v>
      </c>
      <c r="W24" s="41">
        <f t="shared" si="14"/>
        <v>-36.187396242213246</v>
      </c>
      <c r="X24" s="42">
        <f t="shared" si="15"/>
        <v>0.27141411606595006</v>
      </c>
      <c r="Y24" s="3">
        <v>3</v>
      </c>
      <c r="Z24" s="166">
        <v>-19.399999999999999</v>
      </c>
      <c r="AA24" s="43">
        <f t="shared" si="16"/>
        <v>-36.187396242213232</v>
      </c>
      <c r="AB24" s="42">
        <f t="shared" si="17"/>
        <v>0.27141411606595006</v>
      </c>
      <c r="AC24" s="8"/>
      <c r="AD24" s="35">
        <f t="shared" si="18"/>
        <v>-3.6200333333333334E-2</v>
      </c>
      <c r="AE24" s="12">
        <f t="shared" si="19"/>
        <v>3.7367918280816951E-4</v>
      </c>
      <c r="AF24" s="12">
        <f t="shared" si="20"/>
        <v>4.2165180505801406E-4</v>
      </c>
      <c r="AG24" s="12">
        <f t="shared" si="21"/>
        <v>1.3423008502203412E-5</v>
      </c>
      <c r="AH24" s="12">
        <f t="shared" si="22"/>
        <v>1.7086378734417916E-4</v>
      </c>
      <c r="AI24" s="12">
        <f t="shared" si="23"/>
        <v>0</v>
      </c>
      <c r="AJ24" s="12">
        <f t="shared" si="24"/>
        <v>0</v>
      </c>
      <c r="AK24" s="12">
        <f t="shared" si="25"/>
        <v>0</v>
      </c>
      <c r="AL24" s="12">
        <f t="shared" si="26"/>
        <v>0</v>
      </c>
      <c r="AM24" s="12">
        <f t="shared" si="27"/>
        <v>0</v>
      </c>
      <c r="AN24" s="39">
        <f t="shared" si="28"/>
        <v>0</v>
      </c>
      <c r="AO24" s="8"/>
      <c r="AP24" s="35">
        <f t="shared" si="29"/>
        <v>-3.6187396242213246E-2</v>
      </c>
      <c r="AQ24" s="12">
        <f t="shared" si="30"/>
        <v>2.7141411606595008E-4</v>
      </c>
      <c r="AR24" s="12">
        <f t="shared" si="31"/>
        <v>1.3423008502203412E-5</v>
      </c>
      <c r="AS24" s="12">
        <f t="shared" si="32"/>
        <v>1.7086378734417916E-4</v>
      </c>
      <c r="AT24" s="12">
        <f t="shared" si="33"/>
        <v>1.3423008502203412E-5</v>
      </c>
      <c r="AU24" s="12">
        <f t="shared" si="34"/>
        <v>1.7086378734417916E-4</v>
      </c>
      <c r="AV24" s="12">
        <f t="shared" si="35"/>
        <v>-3.6187396242213246E-2</v>
      </c>
      <c r="AW24" s="12">
        <f t="shared" si="36"/>
        <v>2.7141411606595008E-4</v>
      </c>
      <c r="AX24" s="12">
        <f t="shared" si="37"/>
        <v>-3.6187396242213232E-2</v>
      </c>
      <c r="AY24" s="39">
        <f t="shared" si="38"/>
        <v>2.7141411606595008E-4</v>
      </c>
      <c r="AZ24" s="8"/>
      <c r="BA24" s="35"/>
      <c r="BB24" s="12">
        <f t="shared" si="39"/>
        <v>1.0000134230085023</v>
      </c>
      <c r="BC24" s="12">
        <f t="shared" si="40"/>
        <v>0.96379966666666661</v>
      </c>
      <c r="BD24" s="12">
        <f t="shared" si="41"/>
        <v>0</v>
      </c>
      <c r="BE24" s="39">
        <f t="shared" si="42"/>
        <v>0</v>
      </c>
    </row>
    <row r="25" spans="1:57">
      <c r="A25" s="170" t="s">
        <v>283</v>
      </c>
      <c r="B25" s="22" t="s">
        <v>215</v>
      </c>
      <c r="C25" s="23">
        <v>-37.393666666666668</v>
      </c>
      <c r="D25" s="23">
        <v>0.37367918280816953</v>
      </c>
      <c r="E25" s="3">
        <v>3</v>
      </c>
      <c r="F25" s="3">
        <v>1.3423008502203413E-2</v>
      </c>
      <c r="G25" s="3">
        <v>0.17086378734417915</v>
      </c>
      <c r="L25" s="3">
        <v>1</v>
      </c>
      <c r="Q25" s="44">
        <f t="shared" si="8"/>
        <v>-37.380745593670056</v>
      </c>
      <c r="R25" s="45">
        <f t="shared" si="9"/>
        <v>0.27129045124446433</v>
      </c>
      <c r="S25" s="45" t="str">
        <f t="shared" si="10"/>
        <v>n/a</v>
      </c>
      <c r="T25" s="45" t="str">
        <f t="shared" si="11"/>
        <v>n/a</v>
      </c>
      <c r="U25" s="45" t="str">
        <f t="shared" si="12"/>
        <v>n/a</v>
      </c>
      <c r="V25" s="45" t="str">
        <f t="shared" si="13"/>
        <v>n/a</v>
      </c>
      <c r="W25" s="41">
        <f t="shared" si="14"/>
        <v>-37.380745593670056</v>
      </c>
      <c r="X25" s="42">
        <f t="shared" si="15"/>
        <v>0.27129045124446433</v>
      </c>
      <c r="Y25" s="3">
        <v>3</v>
      </c>
      <c r="Z25" s="166">
        <v>-20.3</v>
      </c>
      <c r="AA25" s="43">
        <f t="shared" si="16"/>
        <v>-37.380745593670106</v>
      </c>
      <c r="AB25" s="42">
        <f t="shared" si="17"/>
        <v>0.27129045124446433</v>
      </c>
      <c r="AC25" s="8"/>
      <c r="AD25" s="35">
        <f t="shared" si="18"/>
        <v>-3.7393666666666665E-2</v>
      </c>
      <c r="AE25" s="12">
        <f t="shared" si="19"/>
        <v>3.7367918280816951E-4</v>
      </c>
      <c r="AF25" s="12">
        <f t="shared" si="20"/>
        <v>4.2165180505801406E-4</v>
      </c>
      <c r="AG25" s="12">
        <f t="shared" si="21"/>
        <v>1.3423008502203412E-5</v>
      </c>
      <c r="AH25" s="12">
        <f t="shared" si="22"/>
        <v>1.7086378734417916E-4</v>
      </c>
      <c r="AI25" s="12">
        <f t="shared" si="23"/>
        <v>0</v>
      </c>
      <c r="AJ25" s="12">
        <f t="shared" si="24"/>
        <v>0</v>
      </c>
      <c r="AK25" s="12">
        <f t="shared" si="25"/>
        <v>0</v>
      </c>
      <c r="AL25" s="12">
        <f t="shared" si="26"/>
        <v>0</v>
      </c>
      <c r="AM25" s="12">
        <f t="shared" si="27"/>
        <v>0</v>
      </c>
      <c r="AN25" s="39">
        <f t="shared" si="28"/>
        <v>0</v>
      </c>
      <c r="AO25" s="8"/>
      <c r="AP25" s="35">
        <f t="shared" si="29"/>
        <v>-3.7380745593670058E-2</v>
      </c>
      <c r="AQ25" s="12">
        <f t="shared" si="30"/>
        <v>2.7129045124446431E-4</v>
      </c>
      <c r="AR25" s="12">
        <f t="shared" si="31"/>
        <v>1.3423008502203412E-5</v>
      </c>
      <c r="AS25" s="12">
        <f t="shared" si="32"/>
        <v>1.7086378734417916E-4</v>
      </c>
      <c r="AT25" s="12">
        <f t="shared" si="33"/>
        <v>1.3423008502203412E-5</v>
      </c>
      <c r="AU25" s="12">
        <f t="shared" si="34"/>
        <v>1.7086378734417916E-4</v>
      </c>
      <c r="AV25" s="12">
        <f t="shared" si="35"/>
        <v>-3.7380745593670058E-2</v>
      </c>
      <c r="AW25" s="12">
        <f t="shared" si="36"/>
        <v>2.7129045124446431E-4</v>
      </c>
      <c r="AX25" s="12">
        <f t="shared" si="37"/>
        <v>-3.7380745593670106E-2</v>
      </c>
      <c r="AY25" s="39">
        <f t="shared" si="38"/>
        <v>2.7129045124446431E-4</v>
      </c>
      <c r="AZ25" s="8"/>
      <c r="BA25" s="35"/>
      <c r="BB25" s="12">
        <f t="shared" si="39"/>
        <v>1.0000134230085023</v>
      </c>
      <c r="BC25" s="12">
        <f t="shared" si="40"/>
        <v>0.96260633333333334</v>
      </c>
      <c r="BD25" s="12">
        <f t="shared" si="41"/>
        <v>0</v>
      </c>
      <c r="BE25" s="39">
        <f t="shared" si="42"/>
        <v>0</v>
      </c>
    </row>
    <row r="26" spans="1:57">
      <c r="A26" s="170" t="s">
        <v>283</v>
      </c>
      <c r="B26" s="22" t="s">
        <v>216</v>
      </c>
      <c r="C26" s="23">
        <v>-37.088999999999999</v>
      </c>
      <c r="D26" s="23">
        <v>0.37367918280816953</v>
      </c>
      <c r="E26" s="3">
        <v>3</v>
      </c>
      <c r="F26" s="3">
        <v>1.3423008502203413E-2</v>
      </c>
      <c r="G26" s="3">
        <v>0.17086378734417915</v>
      </c>
      <c r="L26" s="3">
        <v>1</v>
      </c>
      <c r="Q26" s="44">
        <f t="shared" si="8"/>
        <v>-37.076074837460126</v>
      </c>
      <c r="R26" s="45">
        <f t="shared" si="9"/>
        <v>0.2713220145634111</v>
      </c>
      <c r="S26" s="45" t="str">
        <f t="shared" si="10"/>
        <v>n/a</v>
      </c>
      <c r="T26" s="45" t="str">
        <f t="shared" si="11"/>
        <v>n/a</v>
      </c>
      <c r="U26" s="45" t="str">
        <f t="shared" si="12"/>
        <v>n/a</v>
      </c>
      <c r="V26" s="45" t="str">
        <f t="shared" si="13"/>
        <v>n/a</v>
      </c>
      <c r="W26" s="41">
        <f t="shared" si="14"/>
        <v>-37.076074837460126</v>
      </c>
      <c r="X26" s="42">
        <f t="shared" si="15"/>
        <v>0.2713220145634111</v>
      </c>
      <c r="Y26" s="3">
        <v>3</v>
      </c>
      <c r="Z26" s="166">
        <v>-19.600000000000001</v>
      </c>
      <c r="AA26" s="43">
        <f t="shared" si="16"/>
        <v>-37.076074837460112</v>
      </c>
      <c r="AB26" s="42">
        <f t="shared" si="17"/>
        <v>0.2713220145634111</v>
      </c>
      <c r="AC26" s="8"/>
      <c r="AD26" s="35">
        <f t="shared" si="18"/>
        <v>-3.7088999999999997E-2</v>
      </c>
      <c r="AE26" s="12">
        <f t="shared" si="19"/>
        <v>3.7367918280816951E-4</v>
      </c>
      <c r="AF26" s="12">
        <f t="shared" si="20"/>
        <v>4.2165180505801406E-4</v>
      </c>
      <c r="AG26" s="12">
        <f t="shared" si="21"/>
        <v>1.3423008502203412E-5</v>
      </c>
      <c r="AH26" s="12">
        <f t="shared" si="22"/>
        <v>1.7086378734417916E-4</v>
      </c>
      <c r="AI26" s="12">
        <f t="shared" si="23"/>
        <v>0</v>
      </c>
      <c r="AJ26" s="12">
        <f t="shared" si="24"/>
        <v>0</v>
      </c>
      <c r="AK26" s="12">
        <f t="shared" si="25"/>
        <v>0</v>
      </c>
      <c r="AL26" s="12">
        <f t="shared" si="26"/>
        <v>0</v>
      </c>
      <c r="AM26" s="12">
        <f t="shared" si="27"/>
        <v>0</v>
      </c>
      <c r="AN26" s="39">
        <f t="shared" si="28"/>
        <v>0</v>
      </c>
      <c r="AO26" s="8"/>
      <c r="AP26" s="35">
        <f t="shared" si="29"/>
        <v>-3.707607483746013E-2</v>
      </c>
      <c r="AQ26" s="12">
        <f t="shared" si="30"/>
        <v>2.7132201456341108E-4</v>
      </c>
      <c r="AR26" s="12">
        <f t="shared" si="31"/>
        <v>1.3423008502203412E-5</v>
      </c>
      <c r="AS26" s="12">
        <f t="shared" si="32"/>
        <v>1.7086378734417916E-4</v>
      </c>
      <c r="AT26" s="12">
        <f t="shared" si="33"/>
        <v>1.3423008502203412E-5</v>
      </c>
      <c r="AU26" s="12">
        <f t="shared" si="34"/>
        <v>1.7086378734417916E-4</v>
      </c>
      <c r="AV26" s="12">
        <f t="shared" si="35"/>
        <v>-3.707607483746013E-2</v>
      </c>
      <c r="AW26" s="12">
        <f t="shared" si="36"/>
        <v>2.7132201456341108E-4</v>
      </c>
      <c r="AX26" s="12">
        <f t="shared" si="37"/>
        <v>-3.7076074837460116E-2</v>
      </c>
      <c r="AY26" s="39">
        <f t="shared" si="38"/>
        <v>2.7132201456341108E-4</v>
      </c>
      <c r="AZ26" s="8"/>
      <c r="BA26" s="35"/>
      <c r="BB26" s="12">
        <f t="shared" si="39"/>
        <v>1.0000134230085023</v>
      </c>
      <c r="BC26" s="12">
        <f t="shared" si="40"/>
        <v>0.96291099999999996</v>
      </c>
      <c r="BD26" s="12">
        <f t="shared" si="41"/>
        <v>0</v>
      </c>
      <c r="BE26" s="39">
        <f t="shared" si="42"/>
        <v>0</v>
      </c>
    </row>
    <row r="27" spans="1:57">
      <c r="A27" s="170" t="s">
        <v>218</v>
      </c>
      <c r="B27" s="22" t="s">
        <v>399</v>
      </c>
      <c r="C27" s="23">
        <v>-33.077800000000003</v>
      </c>
      <c r="D27" s="23">
        <v>0.37367918280816953</v>
      </c>
      <c r="E27" s="3">
        <v>5</v>
      </c>
      <c r="F27" s="3">
        <v>1.3423008502203413E-2</v>
      </c>
      <c r="G27" s="3">
        <v>0.17086378734417915</v>
      </c>
      <c r="L27" s="3">
        <v>1</v>
      </c>
      <c r="Q27" s="44">
        <f t="shared" si="8"/>
        <v>-33.064820995088439</v>
      </c>
      <c r="R27" s="45">
        <f t="shared" si="9"/>
        <v>0.23499569662993722</v>
      </c>
      <c r="S27" s="45" t="str">
        <f t="shared" si="10"/>
        <v>n/a</v>
      </c>
      <c r="T27" s="45" t="str">
        <f t="shared" si="11"/>
        <v>n/a</v>
      </c>
      <c r="U27" s="45" t="str">
        <f t="shared" si="12"/>
        <v>n/a</v>
      </c>
      <c r="V27" s="45" t="str">
        <f t="shared" si="13"/>
        <v>n/a</v>
      </c>
      <c r="W27" s="41">
        <f t="shared" si="14"/>
        <v>-33.064820995088439</v>
      </c>
      <c r="X27" s="42">
        <f t="shared" si="15"/>
        <v>0.23499569662993722</v>
      </c>
      <c r="Y27" s="3">
        <v>5</v>
      </c>
      <c r="Z27" s="166">
        <v>-17.7</v>
      </c>
      <c r="AA27" s="43">
        <f t="shared" si="16"/>
        <v>-33.064820995088454</v>
      </c>
      <c r="AB27" s="42">
        <f t="shared" si="17"/>
        <v>0.23499569662993722</v>
      </c>
      <c r="AC27" s="8"/>
      <c r="AD27" s="35">
        <f t="shared" si="18"/>
        <v>-3.3077800000000004E-2</v>
      </c>
      <c r="AE27" s="12">
        <f t="shared" si="19"/>
        <v>3.7367918280816951E-4</v>
      </c>
      <c r="AF27" s="12">
        <f t="shared" si="20"/>
        <v>3.9753713420809326E-4</v>
      </c>
      <c r="AG27" s="12">
        <f t="shared" si="21"/>
        <v>1.3423008502203412E-5</v>
      </c>
      <c r="AH27" s="12">
        <f t="shared" si="22"/>
        <v>1.7086378734417916E-4</v>
      </c>
      <c r="AI27" s="12">
        <f t="shared" si="23"/>
        <v>0</v>
      </c>
      <c r="AJ27" s="12">
        <f t="shared" si="24"/>
        <v>0</v>
      </c>
      <c r="AK27" s="12">
        <f t="shared" si="25"/>
        <v>0</v>
      </c>
      <c r="AL27" s="12">
        <f t="shared" si="26"/>
        <v>0</v>
      </c>
      <c r="AM27" s="12">
        <f t="shared" si="27"/>
        <v>0</v>
      </c>
      <c r="AN27" s="39">
        <f t="shared" si="28"/>
        <v>0</v>
      </c>
      <c r="AO27" s="8"/>
      <c r="AP27" s="35">
        <f t="shared" si="29"/>
        <v>-3.3064820995088437E-2</v>
      </c>
      <c r="AQ27" s="12">
        <f t="shared" si="30"/>
        <v>2.3499569662993722E-4</v>
      </c>
      <c r="AR27" s="12">
        <f t="shared" si="31"/>
        <v>1.3423008502203412E-5</v>
      </c>
      <c r="AS27" s="12">
        <f t="shared" si="32"/>
        <v>1.7086378734417916E-4</v>
      </c>
      <c r="AT27" s="12">
        <f t="shared" si="33"/>
        <v>1.3423008502203412E-5</v>
      </c>
      <c r="AU27" s="12">
        <f t="shared" si="34"/>
        <v>1.7086378734417916E-4</v>
      </c>
      <c r="AV27" s="12">
        <f t="shared" si="35"/>
        <v>-3.3064820995088437E-2</v>
      </c>
      <c r="AW27" s="12">
        <f t="shared" si="36"/>
        <v>2.3499569662993722E-4</v>
      </c>
      <c r="AX27" s="12">
        <f t="shared" si="37"/>
        <v>-3.3064820995088451E-2</v>
      </c>
      <c r="AY27" s="39">
        <f t="shared" si="38"/>
        <v>2.3499569662993722E-4</v>
      </c>
      <c r="AZ27" s="8"/>
      <c r="BA27" s="35"/>
      <c r="BB27" s="12">
        <f t="shared" si="39"/>
        <v>1.0000134230085023</v>
      </c>
      <c r="BC27" s="12">
        <f t="shared" si="40"/>
        <v>0.96692219999999995</v>
      </c>
      <c r="BD27" s="12">
        <f t="shared" si="41"/>
        <v>0</v>
      </c>
      <c r="BE27" s="39">
        <f t="shared" si="42"/>
        <v>0</v>
      </c>
    </row>
    <row r="28" spans="1:57">
      <c r="A28" s="170" t="s">
        <v>218</v>
      </c>
      <c r="B28" s="22" t="s">
        <v>400</v>
      </c>
      <c r="C28" s="23">
        <v>-33.265999999999998</v>
      </c>
      <c r="D28" s="23">
        <v>0.37367918280816953</v>
      </c>
      <c r="E28" s="3">
        <v>3</v>
      </c>
      <c r="F28" s="3">
        <v>1.3423008502203413E-2</v>
      </c>
      <c r="G28" s="3">
        <v>0.17086378734417915</v>
      </c>
      <c r="L28" s="3">
        <v>1</v>
      </c>
      <c r="Q28" s="44">
        <f t="shared" si="8"/>
        <v>-33.25302352129863</v>
      </c>
      <c r="R28" s="45">
        <f t="shared" si="9"/>
        <v>0.27171861158867738</v>
      </c>
      <c r="S28" s="45" t="str">
        <f t="shared" si="10"/>
        <v>n/a</v>
      </c>
      <c r="T28" s="45" t="str">
        <f t="shared" si="11"/>
        <v>n/a</v>
      </c>
      <c r="U28" s="45" t="str">
        <f t="shared" si="12"/>
        <v>n/a</v>
      </c>
      <c r="V28" s="45" t="str">
        <f t="shared" si="13"/>
        <v>n/a</v>
      </c>
      <c r="W28" s="41">
        <f t="shared" si="14"/>
        <v>-33.25302352129863</v>
      </c>
      <c r="X28" s="42">
        <f t="shared" si="15"/>
        <v>0.27171861158867738</v>
      </c>
      <c r="Y28" s="3">
        <v>3</v>
      </c>
      <c r="Z28" s="166">
        <v>-17.600000000000001</v>
      </c>
      <c r="AA28" s="43">
        <f t="shared" si="16"/>
        <v>-33.253023521298665</v>
      </c>
      <c r="AB28" s="42">
        <f t="shared" si="17"/>
        <v>0.27171861158867738</v>
      </c>
      <c r="AC28" s="8"/>
      <c r="AD28" s="35">
        <f t="shared" si="18"/>
        <v>-3.3265999999999997E-2</v>
      </c>
      <c r="AE28" s="12">
        <f t="shared" si="19"/>
        <v>3.7367918280816951E-4</v>
      </c>
      <c r="AF28" s="12">
        <f t="shared" si="20"/>
        <v>4.2165180505801406E-4</v>
      </c>
      <c r="AG28" s="12">
        <f t="shared" si="21"/>
        <v>1.3423008502203412E-5</v>
      </c>
      <c r="AH28" s="12">
        <f t="shared" si="22"/>
        <v>1.7086378734417916E-4</v>
      </c>
      <c r="AI28" s="12">
        <f t="shared" si="23"/>
        <v>0</v>
      </c>
      <c r="AJ28" s="12">
        <f t="shared" si="24"/>
        <v>0</v>
      </c>
      <c r="AK28" s="12">
        <f t="shared" si="25"/>
        <v>0</v>
      </c>
      <c r="AL28" s="12">
        <f t="shared" si="26"/>
        <v>0</v>
      </c>
      <c r="AM28" s="12">
        <f t="shared" si="27"/>
        <v>0</v>
      </c>
      <c r="AN28" s="39">
        <f t="shared" si="28"/>
        <v>0</v>
      </c>
      <c r="AO28" s="8"/>
      <c r="AP28" s="35">
        <f t="shared" si="29"/>
        <v>-3.3253023521298629E-2</v>
      </c>
      <c r="AQ28" s="12">
        <f t="shared" si="30"/>
        <v>2.7171861158867738E-4</v>
      </c>
      <c r="AR28" s="12">
        <f t="shared" si="31"/>
        <v>1.3423008502203412E-5</v>
      </c>
      <c r="AS28" s="12">
        <f t="shared" si="32"/>
        <v>1.7086378734417916E-4</v>
      </c>
      <c r="AT28" s="12">
        <f t="shared" si="33"/>
        <v>1.3423008502203412E-5</v>
      </c>
      <c r="AU28" s="12">
        <f t="shared" si="34"/>
        <v>1.7086378734417916E-4</v>
      </c>
      <c r="AV28" s="12">
        <f t="shared" si="35"/>
        <v>-3.3253023521298629E-2</v>
      </c>
      <c r="AW28" s="12">
        <f t="shared" si="36"/>
        <v>2.7171861158867738E-4</v>
      </c>
      <c r="AX28" s="12">
        <f t="shared" si="37"/>
        <v>-3.3253023521298664E-2</v>
      </c>
      <c r="AY28" s="39">
        <f t="shared" si="38"/>
        <v>2.7171861158867738E-4</v>
      </c>
      <c r="AZ28" s="8"/>
      <c r="BA28" s="35"/>
      <c r="BB28" s="12">
        <f t="shared" si="39"/>
        <v>1.0000134230085023</v>
      </c>
      <c r="BC28" s="12">
        <f t="shared" si="40"/>
        <v>0.96673399999999998</v>
      </c>
      <c r="BD28" s="12">
        <f t="shared" si="41"/>
        <v>0</v>
      </c>
      <c r="BE28" s="39">
        <f t="shared" si="42"/>
        <v>0</v>
      </c>
    </row>
    <row r="29" spans="1:57">
      <c r="A29" s="170" t="s">
        <v>218</v>
      </c>
      <c r="B29" s="22" t="s">
        <v>215</v>
      </c>
      <c r="C29" s="23">
        <v>-34.725333333333332</v>
      </c>
      <c r="D29" s="23">
        <v>0.37367918280816953</v>
      </c>
      <c r="E29" s="3">
        <v>6</v>
      </c>
      <c r="F29" s="3">
        <v>1.3423008502203413E-2</v>
      </c>
      <c r="G29" s="3">
        <v>0.17086378734417915</v>
      </c>
      <c r="L29" s="3">
        <v>1</v>
      </c>
      <c r="Q29" s="44">
        <f t="shared" si="8"/>
        <v>-34.712376443275701</v>
      </c>
      <c r="R29" s="45">
        <f t="shared" si="9"/>
        <v>0.22466726152158048</v>
      </c>
      <c r="S29" s="45" t="str">
        <f t="shared" si="10"/>
        <v>n/a</v>
      </c>
      <c r="T29" s="45" t="str">
        <f t="shared" si="11"/>
        <v>n/a</v>
      </c>
      <c r="U29" s="45" t="str">
        <f t="shared" si="12"/>
        <v>n/a</v>
      </c>
      <c r="V29" s="45" t="str">
        <f t="shared" si="13"/>
        <v>n/a</v>
      </c>
      <c r="W29" s="41">
        <f t="shared" si="14"/>
        <v>-34.712376443275701</v>
      </c>
      <c r="X29" s="42">
        <f t="shared" si="15"/>
        <v>0.22466726152158048</v>
      </c>
      <c r="Y29" s="3">
        <v>6</v>
      </c>
      <c r="Z29" s="166">
        <v>-18.600000000000001</v>
      </c>
      <c r="AA29" s="43">
        <f t="shared" si="16"/>
        <v>-34.712376443275737</v>
      </c>
      <c r="AB29" s="42">
        <f t="shared" si="17"/>
        <v>0.22466726152158048</v>
      </c>
      <c r="AC29" s="8"/>
      <c r="AD29" s="35">
        <f t="shared" si="18"/>
        <v>-3.472533333333333E-2</v>
      </c>
      <c r="AE29" s="12">
        <f t="shared" si="19"/>
        <v>3.7367918280816951E-4</v>
      </c>
      <c r="AF29" s="12">
        <f t="shared" si="20"/>
        <v>3.9271285076072736E-4</v>
      </c>
      <c r="AG29" s="12">
        <f t="shared" si="21"/>
        <v>1.3423008502203412E-5</v>
      </c>
      <c r="AH29" s="12">
        <f t="shared" si="22"/>
        <v>1.7086378734417916E-4</v>
      </c>
      <c r="AI29" s="12">
        <f t="shared" si="23"/>
        <v>0</v>
      </c>
      <c r="AJ29" s="12">
        <f t="shared" si="24"/>
        <v>0</v>
      </c>
      <c r="AK29" s="12">
        <f t="shared" si="25"/>
        <v>0</v>
      </c>
      <c r="AL29" s="12">
        <f t="shared" si="26"/>
        <v>0</v>
      </c>
      <c r="AM29" s="12">
        <f t="shared" si="27"/>
        <v>0</v>
      </c>
      <c r="AN29" s="39">
        <f t="shared" si="28"/>
        <v>0</v>
      </c>
      <c r="AO29" s="8"/>
      <c r="AP29" s="35">
        <f t="shared" si="29"/>
        <v>-3.4712376443275704E-2</v>
      </c>
      <c r="AQ29" s="12">
        <f t="shared" si="30"/>
        <v>2.2466726152158047E-4</v>
      </c>
      <c r="AR29" s="12">
        <f t="shared" si="31"/>
        <v>1.3423008502203412E-5</v>
      </c>
      <c r="AS29" s="12">
        <f t="shared" si="32"/>
        <v>1.7086378734417916E-4</v>
      </c>
      <c r="AT29" s="12">
        <f t="shared" si="33"/>
        <v>1.3423008502203412E-5</v>
      </c>
      <c r="AU29" s="12">
        <f t="shared" si="34"/>
        <v>1.7086378734417916E-4</v>
      </c>
      <c r="AV29" s="12">
        <f t="shared" si="35"/>
        <v>-3.4712376443275704E-2</v>
      </c>
      <c r="AW29" s="12">
        <f t="shared" si="36"/>
        <v>2.2466726152158047E-4</v>
      </c>
      <c r="AX29" s="12">
        <f t="shared" si="37"/>
        <v>-3.4712376443275739E-2</v>
      </c>
      <c r="AY29" s="39">
        <f t="shared" si="38"/>
        <v>2.2466726152158047E-4</v>
      </c>
      <c r="AZ29" s="8"/>
      <c r="BA29" s="35"/>
      <c r="BB29" s="12">
        <f t="shared" si="39"/>
        <v>1.0000134230085023</v>
      </c>
      <c r="BC29" s="12">
        <f t="shared" si="40"/>
        <v>0.96527466666666673</v>
      </c>
      <c r="BD29" s="12">
        <f t="shared" si="41"/>
        <v>0</v>
      </c>
      <c r="BE29" s="39">
        <f t="shared" si="42"/>
        <v>0</v>
      </c>
    </row>
    <row r="30" spans="1:57">
      <c r="A30" s="170" t="s">
        <v>218</v>
      </c>
      <c r="B30" s="22" t="s">
        <v>216</v>
      </c>
      <c r="C30" s="23">
        <v>-34.19533333333333</v>
      </c>
      <c r="D30" s="23">
        <v>0.37367918280816953</v>
      </c>
      <c r="E30" s="3">
        <v>6</v>
      </c>
      <c r="F30" s="3">
        <v>1.3423008502203413E-2</v>
      </c>
      <c r="G30" s="3">
        <v>0.17086378734417915</v>
      </c>
      <c r="L30" s="3">
        <v>1</v>
      </c>
      <c r="Q30" s="44">
        <f t="shared" si="8"/>
        <v>-34.18236932908119</v>
      </c>
      <c r="R30" s="45">
        <f t="shared" si="9"/>
        <v>0.22473374932694243</v>
      </c>
      <c r="S30" s="45" t="str">
        <f t="shared" si="10"/>
        <v>n/a</v>
      </c>
      <c r="T30" s="45" t="str">
        <f t="shared" si="11"/>
        <v>n/a</v>
      </c>
      <c r="U30" s="45" t="str">
        <f t="shared" si="12"/>
        <v>n/a</v>
      </c>
      <c r="V30" s="45" t="str">
        <f t="shared" si="13"/>
        <v>n/a</v>
      </c>
      <c r="W30" s="41">
        <f t="shared" si="14"/>
        <v>-34.18236932908119</v>
      </c>
      <c r="X30" s="42">
        <f t="shared" si="15"/>
        <v>0.22473374932694243</v>
      </c>
      <c r="Y30" s="3">
        <v>6</v>
      </c>
      <c r="Z30" s="166">
        <v>-17.899999999999999</v>
      </c>
      <c r="AA30" s="43">
        <f t="shared" si="16"/>
        <v>-34.182369329081141</v>
      </c>
      <c r="AB30" s="42">
        <f t="shared" si="17"/>
        <v>0.22473374932694243</v>
      </c>
      <c r="AC30" s="8"/>
      <c r="AD30" s="35">
        <f t="shared" si="18"/>
        <v>-3.4195333333333328E-2</v>
      </c>
      <c r="AE30" s="12">
        <f t="shared" si="19"/>
        <v>3.7367918280816951E-4</v>
      </c>
      <c r="AF30" s="12">
        <f t="shared" si="20"/>
        <v>3.9271285076072736E-4</v>
      </c>
      <c r="AG30" s="12">
        <f t="shared" si="21"/>
        <v>1.3423008502203412E-5</v>
      </c>
      <c r="AH30" s="12">
        <f t="shared" si="22"/>
        <v>1.7086378734417916E-4</v>
      </c>
      <c r="AI30" s="12">
        <f t="shared" si="23"/>
        <v>0</v>
      </c>
      <c r="AJ30" s="12">
        <f t="shared" si="24"/>
        <v>0</v>
      </c>
      <c r="AK30" s="12">
        <f t="shared" si="25"/>
        <v>0</v>
      </c>
      <c r="AL30" s="12">
        <f t="shared" si="26"/>
        <v>0</v>
      </c>
      <c r="AM30" s="12">
        <f t="shared" si="27"/>
        <v>0</v>
      </c>
      <c r="AN30" s="39">
        <f t="shared" si="28"/>
        <v>0</v>
      </c>
      <c r="AO30" s="8"/>
      <c r="AP30" s="35">
        <f t="shared" si="29"/>
        <v>-3.418236932908119E-2</v>
      </c>
      <c r="AQ30" s="12">
        <f t="shared" si="30"/>
        <v>2.2473374932694242E-4</v>
      </c>
      <c r="AR30" s="12">
        <f t="shared" si="31"/>
        <v>1.3423008502203412E-5</v>
      </c>
      <c r="AS30" s="12">
        <f t="shared" si="32"/>
        <v>1.7086378734417916E-4</v>
      </c>
      <c r="AT30" s="12">
        <f t="shared" si="33"/>
        <v>1.3423008502203412E-5</v>
      </c>
      <c r="AU30" s="12">
        <f t="shared" si="34"/>
        <v>1.7086378734417916E-4</v>
      </c>
      <c r="AV30" s="12">
        <f t="shared" si="35"/>
        <v>-3.418236932908119E-2</v>
      </c>
      <c r="AW30" s="12">
        <f t="shared" si="36"/>
        <v>2.2473374932694242E-4</v>
      </c>
      <c r="AX30" s="12">
        <f t="shared" si="37"/>
        <v>-3.4182369329081141E-2</v>
      </c>
      <c r="AY30" s="39">
        <f t="shared" si="38"/>
        <v>2.2473374932694242E-4</v>
      </c>
      <c r="AZ30" s="8"/>
      <c r="BA30" s="35"/>
      <c r="BB30" s="12">
        <f t="shared" si="39"/>
        <v>1.0000134230085023</v>
      </c>
      <c r="BC30" s="12">
        <f t="shared" si="40"/>
        <v>0.96580466666666664</v>
      </c>
      <c r="BD30" s="12">
        <f t="shared" si="41"/>
        <v>0</v>
      </c>
      <c r="BE30" s="39">
        <f t="shared" si="42"/>
        <v>0</v>
      </c>
    </row>
    <row r="31" spans="1:57">
      <c r="A31" s="170" t="s">
        <v>346</v>
      </c>
      <c r="B31" s="22" t="s">
        <v>399</v>
      </c>
      <c r="C31" s="23">
        <v>-33.839333333333336</v>
      </c>
      <c r="D31" s="23">
        <v>0.37367918280816953</v>
      </c>
      <c r="E31" s="3">
        <v>3</v>
      </c>
      <c r="F31" s="3">
        <v>1.3423008502203413E-2</v>
      </c>
      <c r="G31" s="3">
        <v>0.17086378734417915</v>
      </c>
      <c r="L31" s="3">
        <v>1</v>
      </c>
      <c r="Q31" s="44">
        <f t="shared" si="8"/>
        <v>-33.826364550490176</v>
      </c>
      <c r="R31" s="45">
        <f t="shared" si="9"/>
        <v>0.27165907092928232</v>
      </c>
      <c r="S31" s="45" t="str">
        <f t="shared" si="10"/>
        <v>n/a</v>
      </c>
      <c r="T31" s="45" t="str">
        <f t="shared" si="11"/>
        <v>n/a</v>
      </c>
      <c r="U31" s="45" t="str">
        <f t="shared" si="12"/>
        <v>n/a</v>
      </c>
      <c r="V31" s="45" t="str">
        <f t="shared" si="13"/>
        <v>n/a</v>
      </c>
      <c r="W31" s="41">
        <f t="shared" si="14"/>
        <v>-33.826364550490176</v>
      </c>
      <c r="X31" s="42">
        <f t="shared" si="15"/>
        <v>0.27165907092928232</v>
      </c>
      <c r="Y31" s="3">
        <v>3</v>
      </c>
      <c r="Z31" s="166">
        <v>-18.8</v>
      </c>
      <c r="AA31" s="43">
        <f t="shared" si="16"/>
        <v>-33.826364550490155</v>
      </c>
      <c r="AB31" s="42">
        <f t="shared" si="17"/>
        <v>0.27165907092928232</v>
      </c>
      <c r="AC31" s="8"/>
      <c r="AD31" s="35">
        <f t="shared" si="18"/>
        <v>-3.3839333333333339E-2</v>
      </c>
      <c r="AE31" s="12">
        <f t="shared" si="19"/>
        <v>3.7367918280816951E-4</v>
      </c>
      <c r="AF31" s="12">
        <f t="shared" si="20"/>
        <v>4.2165180505801406E-4</v>
      </c>
      <c r="AG31" s="12">
        <f t="shared" si="21"/>
        <v>1.3423008502203412E-5</v>
      </c>
      <c r="AH31" s="12">
        <f t="shared" si="22"/>
        <v>1.7086378734417916E-4</v>
      </c>
      <c r="AI31" s="12">
        <f t="shared" si="23"/>
        <v>0</v>
      </c>
      <c r="AJ31" s="12">
        <f t="shared" si="24"/>
        <v>0</v>
      </c>
      <c r="AK31" s="12">
        <f t="shared" si="25"/>
        <v>0</v>
      </c>
      <c r="AL31" s="12">
        <f t="shared" si="26"/>
        <v>0</v>
      </c>
      <c r="AM31" s="12">
        <f t="shared" si="27"/>
        <v>0</v>
      </c>
      <c r="AN31" s="39">
        <f t="shared" si="28"/>
        <v>0</v>
      </c>
      <c r="AO31" s="8"/>
      <c r="AP31" s="35">
        <f t="shared" si="29"/>
        <v>-3.3826364550490179E-2</v>
      </c>
      <c r="AQ31" s="12">
        <f t="shared" si="30"/>
        <v>2.716590709292823E-4</v>
      </c>
      <c r="AR31" s="12">
        <f t="shared" si="31"/>
        <v>1.3423008502203412E-5</v>
      </c>
      <c r="AS31" s="12">
        <f t="shared" si="32"/>
        <v>1.7086378734417916E-4</v>
      </c>
      <c r="AT31" s="12">
        <f t="shared" si="33"/>
        <v>1.3423008502203412E-5</v>
      </c>
      <c r="AU31" s="12">
        <f t="shared" si="34"/>
        <v>1.7086378734417916E-4</v>
      </c>
      <c r="AV31" s="12">
        <f t="shared" si="35"/>
        <v>-3.3826364550490179E-2</v>
      </c>
      <c r="AW31" s="12">
        <f t="shared" si="36"/>
        <v>2.716590709292823E-4</v>
      </c>
      <c r="AX31" s="12">
        <f t="shared" si="37"/>
        <v>-3.3826364550490151E-2</v>
      </c>
      <c r="AY31" s="39">
        <f t="shared" si="38"/>
        <v>2.716590709292823E-4</v>
      </c>
      <c r="AZ31" s="8"/>
      <c r="BA31" s="35"/>
      <c r="BB31" s="12">
        <f t="shared" si="39"/>
        <v>1.0000134230085023</v>
      </c>
      <c r="BC31" s="12">
        <f t="shared" si="40"/>
        <v>0.96616066666666667</v>
      </c>
      <c r="BD31" s="12">
        <f t="shared" si="41"/>
        <v>0</v>
      </c>
      <c r="BE31" s="39">
        <f t="shared" si="42"/>
        <v>0</v>
      </c>
    </row>
    <row r="32" spans="1:57">
      <c r="A32" s="170" t="s">
        <v>346</v>
      </c>
      <c r="B32" s="22" t="s">
        <v>400</v>
      </c>
      <c r="C32" s="23">
        <v>-33.73833333333333</v>
      </c>
      <c r="D32" s="23">
        <v>0.37367918280816953</v>
      </c>
      <c r="E32" s="3">
        <v>3</v>
      </c>
      <c r="F32" s="3">
        <v>1.3423008502203413E-2</v>
      </c>
      <c r="G32" s="3">
        <v>0.17086378734417915</v>
      </c>
      <c r="L32" s="3">
        <v>1</v>
      </c>
      <c r="Q32" s="44">
        <f t="shared" si="8"/>
        <v>-33.72536319476631</v>
      </c>
      <c r="R32" s="45">
        <f t="shared" si="9"/>
        <v>0.27166955816162053</v>
      </c>
      <c r="S32" s="45" t="str">
        <f t="shared" si="10"/>
        <v>n/a</v>
      </c>
      <c r="T32" s="45" t="str">
        <f t="shared" si="11"/>
        <v>n/a</v>
      </c>
      <c r="U32" s="45" t="str">
        <f t="shared" si="12"/>
        <v>n/a</v>
      </c>
      <c r="V32" s="45" t="str">
        <f t="shared" si="13"/>
        <v>n/a</v>
      </c>
      <c r="W32" s="41">
        <f t="shared" si="14"/>
        <v>-33.72536319476631</v>
      </c>
      <c r="X32" s="42">
        <f t="shared" si="15"/>
        <v>0.27166955816162053</v>
      </c>
      <c r="Y32" s="3">
        <v>3</v>
      </c>
      <c r="Z32" s="166">
        <v>-18.600000000000001</v>
      </c>
      <c r="AA32" s="43">
        <f t="shared" si="16"/>
        <v>-33.725363194766267</v>
      </c>
      <c r="AB32" s="42">
        <f t="shared" si="17"/>
        <v>0.27166955816162053</v>
      </c>
      <c r="AC32" s="8"/>
      <c r="AD32" s="35">
        <f t="shared" si="18"/>
        <v>-3.3738333333333329E-2</v>
      </c>
      <c r="AE32" s="12">
        <f t="shared" si="19"/>
        <v>3.7367918280816951E-4</v>
      </c>
      <c r="AF32" s="12">
        <f t="shared" si="20"/>
        <v>4.2165180505801406E-4</v>
      </c>
      <c r="AG32" s="12">
        <f t="shared" si="21"/>
        <v>1.3423008502203412E-5</v>
      </c>
      <c r="AH32" s="12">
        <f t="shared" si="22"/>
        <v>1.7086378734417916E-4</v>
      </c>
      <c r="AI32" s="12">
        <f t="shared" si="23"/>
        <v>0</v>
      </c>
      <c r="AJ32" s="12">
        <f t="shared" si="24"/>
        <v>0</v>
      </c>
      <c r="AK32" s="12">
        <f t="shared" si="25"/>
        <v>0</v>
      </c>
      <c r="AL32" s="12">
        <f t="shared" si="26"/>
        <v>0</v>
      </c>
      <c r="AM32" s="12">
        <f t="shared" si="27"/>
        <v>0</v>
      </c>
      <c r="AN32" s="39">
        <f t="shared" si="28"/>
        <v>0</v>
      </c>
      <c r="AO32" s="8"/>
      <c r="AP32" s="35">
        <f t="shared" si="29"/>
        <v>-3.3725363194766309E-2</v>
      </c>
      <c r="AQ32" s="12">
        <f t="shared" si="30"/>
        <v>2.7166955816162054E-4</v>
      </c>
      <c r="AR32" s="12">
        <f t="shared" si="31"/>
        <v>1.3423008502203412E-5</v>
      </c>
      <c r="AS32" s="12">
        <f t="shared" si="32"/>
        <v>1.7086378734417916E-4</v>
      </c>
      <c r="AT32" s="12">
        <f t="shared" si="33"/>
        <v>1.3423008502203412E-5</v>
      </c>
      <c r="AU32" s="12">
        <f t="shared" si="34"/>
        <v>1.7086378734417916E-4</v>
      </c>
      <c r="AV32" s="12">
        <f t="shared" si="35"/>
        <v>-3.3725363194766309E-2</v>
      </c>
      <c r="AW32" s="12">
        <f t="shared" si="36"/>
        <v>2.7166955816162054E-4</v>
      </c>
      <c r="AX32" s="12">
        <f t="shared" si="37"/>
        <v>-3.3725363194766267E-2</v>
      </c>
      <c r="AY32" s="39">
        <f t="shared" si="38"/>
        <v>2.7166955816162054E-4</v>
      </c>
      <c r="AZ32" s="8"/>
      <c r="BA32" s="35"/>
      <c r="BB32" s="12">
        <f t="shared" si="39"/>
        <v>1.0000134230085023</v>
      </c>
      <c r="BC32" s="12">
        <f t="shared" si="40"/>
        <v>0.96626166666666669</v>
      </c>
      <c r="BD32" s="12">
        <f t="shared" si="41"/>
        <v>0</v>
      </c>
      <c r="BE32" s="39">
        <f t="shared" si="42"/>
        <v>0</v>
      </c>
    </row>
    <row r="33" spans="1:57">
      <c r="A33" s="170" t="s">
        <v>346</v>
      </c>
      <c r="B33" s="22" t="s">
        <v>215</v>
      </c>
      <c r="C33" s="23">
        <v>-34.663666666666664</v>
      </c>
      <c r="D33" s="23">
        <v>0.37367918280816953</v>
      </c>
      <c r="E33" s="3">
        <v>3</v>
      </c>
      <c r="F33" s="3">
        <v>1.3423008502203413E-2</v>
      </c>
      <c r="G33" s="3">
        <v>0.17086378734417915</v>
      </c>
      <c r="L33" s="3">
        <v>1</v>
      </c>
      <c r="Q33" s="44">
        <f t="shared" si="8"/>
        <v>-34.650708948856845</v>
      </c>
      <c r="R33" s="45">
        <f t="shared" si="9"/>
        <v>0.2715735029742174</v>
      </c>
      <c r="S33" s="45" t="str">
        <f t="shared" si="10"/>
        <v>n/a</v>
      </c>
      <c r="T33" s="45" t="str">
        <f t="shared" si="11"/>
        <v>n/a</v>
      </c>
      <c r="U33" s="45" t="str">
        <f t="shared" si="12"/>
        <v>n/a</v>
      </c>
      <c r="V33" s="45" t="str">
        <f t="shared" si="13"/>
        <v>n/a</v>
      </c>
      <c r="W33" s="41">
        <f t="shared" si="14"/>
        <v>-34.650708948856845</v>
      </c>
      <c r="X33" s="42">
        <f t="shared" si="15"/>
        <v>0.2715735029742174</v>
      </c>
      <c r="Y33" s="3">
        <v>3</v>
      </c>
      <c r="Z33" s="166">
        <v>-20.100000000000001</v>
      </c>
      <c r="AA33" s="43">
        <f t="shared" si="16"/>
        <v>-34.650708948856803</v>
      </c>
      <c r="AB33" s="42">
        <f t="shared" si="17"/>
        <v>0.2715735029742174</v>
      </c>
      <c r="AC33" s="8"/>
      <c r="AD33" s="35">
        <f t="shared" si="18"/>
        <v>-3.4663666666666662E-2</v>
      </c>
      <c r="AE33" s="12">
        <f t="shared" si="19"/>
        <v>3.7367918280816951E-4</v>
      </c>
      <c r="AF33" s="12">
        <f t="shared" si="20"/>
        <v>4.2165180505801406E-4</v>
      </c>
      <c r="AG33" s="12">
        <f t="shared" si="21"/>
        <v>1.3423008502203412E-5</v>
      </c>
      <c r="AH33" s="12">
        <f t="shared" si="22"/>
        <v>1.7086378734417916E-4</v>
      </c>
      <c r="AI33" s="12">
        <f t="shared" si="23"/>
        <v>0</v>
      </c>
      <c r="AJ33" s="12">
        <f t="shared" si="24"/>
        <v>0</v>
      </c>
      <c r="AK33" s="12">
        <f t="shared" si="25"/>
        <v>0</v>
      </c>
      <c r="AL33" s="12">
        <f t="shared" si="26"/>
        <v>0</v>
      </c>
      <c r="AM33" s="12">
        <f t="shared" si="27"/>
        <v>0</v>
      </c>
      <c r="AN33" s="39">
        <f t="shared" si="28"/>
        <v>0</v>
      </c>
      <c r="AO33" s="8"/>
      <c r="AP33" s="35">
        <f t="shared" si="29"/>
        <v>-3.4650708948856843E-2</v>
      </c>
      <c r="AQ33" s="12">
        <f t="shared" si="30"/>
        <v>2.7157350297421739E-4</v>
      </c>
      <c r="AR33" s="12">
        <f t="shared" si="31"/>
        <v>1.3423008502203412E-5</v>
      </c>
      <c r="AS33" s="12">
        <f t="shared" si="32"/>
        <v>1.7086378734417916E-4</v>
      </c>
      <c r="AT33" s="12">
        <f t="shared" si="33"/>
        <v>1.3423008502203412E-5</v>
      </c>
      <c r="AU33" s="12">
        <f t="shared" si="34"/>
        <v>1.7086378734417916E-4</v>
      </c>
      <c r="AV33" s="12">
        <f t="shared" si="35"/>
        <v>-3.4650708948856843E-2</v>
      </c>
      <c r="AW33" s="12">
        <f t="shared" si="36"/>
        <v>2.7157350297421739E-4</v>
      </c>
      <c r="AX33" s="12">
        <f t="shared" si="37"/>
        <v>-3.4650708948856801E-2</v>
      </c>
      <c r="AY33" s="39">
        <f t="shared" si="38"/>
        <v>2.7157350297421739E-4</v>
      </c>
      <c r="AZ33" s="8"/>
      <c r="BA33" s="35"/>
      <c r="BB33" s="12">
        <f t="shared" si="39"/>
        <v>1.0000134230085023</v>
      </c>
      <c r="BC33" s="12">
        <f t="shared" si="40"/>
        <v>0.96533633333333335</v>
      </c>
      <c r="BD33" s="12">
        <f t="shared" si="41"/>
        <v>0</v>
      </c>
      <c r="BE33" s="39">
        <f t="shared" si="42"/>
        <v>0</v>
      </c>
    </row>
    <row r="34" spans="1:57">
      <c r="A34" s="170" t="s">
        <v>346</v>
      </c>
      <c r="B34" s="22" t="s">
        <v>216</v>
      </c>
      <c r="C34" s="23">
        <v>-34.035333333333334</v>
      </c>
      <c r="D34" s="23">
        <v>0.37367918280816953</v>
      </c>
      <c r="E34" s="3">
        <v>3</v>
      </c>
      <c r="F34" s="3">
        <v>1.3423008502203413E-2</v>
      </c>
      <c r="G34" s="3">
        <v>0.17086378734417915</v>
      </c>
      <c r="L34" s="3">
        <v>1</v>
      </c>
      <c r="Q34" s="44">
        <f t="shared" si="8"/>
        <v>-34.022367181399837</v>
      </c>
      <c r="R34" s="45">
        <f t="shared" si="9"/>
        <v>0.2716387214414473</v>
      </c>
      <c r="S34" s="45" t="str">
        <f t="shared" si="10"/>
        <v>n/a</v>
      </c>
      <c r="T34" s="45" t="str">
        <f t="shared" si="11"/>
        <v>n/a</v>
      </c>
      <c r="U34" s="45" t="str">
        <f t="shared" si="12"/>
        <v>n/a</v>
      </c>
      <c r="V34" s="45" t="str">
        <f t="shared" si="13"/>
        <v>n/a</v>
      </c>
      <c r="W34" s="41">
        <f t="shared" si="14"/>
        <v>-34.022367181399837</v>
      </c>
      <c r="X34" s="42">
        <f t="shared" si="15"/>
        <v>0.2716387214414473</v>
      </c>
      <c r="Y34" s="3">
        <v>3</v>
      </c>
      <c r="Z34" s="166">
        <v>-19.5</v>
      </c>
      <c r="AA34" s="43">
        <f t="shared" si="16"/>
        <v>-34.022367181399837</v>
      </c>
      <c r="AB34" s="42">
        <f t="shared" si="17"/>
        <v>0.2716387214414473</v>
      </c>
      <c r="AC34" s="8"/>
      <c r="AD34" s="35">
        <f t="shared" si="18"/>
        <v>-3.4035333333333334E-2</v>
      </c>
      <c r="AE34" s="12">
        <f t="shared" si="19"/>
        <v>3.7367918280816951E-4</v>
      </c>
      <c r="AF34" s="12">
        <f t="shared" si="20"/>
        <v>4.2165180505801406E-4</v>
      </c>
      <c r="AG34" s="12">
        <f t="shared" si="21"/>
        <v>1.3423008502203412E-5</v>
      </c>
      <c r="AH34" s="12">
        <f t="shared" si="22"/>
        <v>1.7086378734417916E-4</v>
      </c>
      <c r="AI34" s="12">
        <f t="shared" si="23"/>
        <v>0</v>
      </c>
      <c r="AJ34" s="12">
        <f t="shared" si="24"/>
        <v>0</v>
      </c>
      <c r="AK34" s="12">
        <f t="shared" si="25"/>
        <v>0</v>
      </c>
      <c r="AL34" s="12">
        <f t="shared" si="26"/>
        <v>0</v>
      </c>
      <c r="AM34" s="12">
        <f t="shared" si="27"/>
        <v>0</v>
      </c>
      <c r="AN34" s="39">
        <f t="shared" si="28"/>
        <v>0</v>
      </c>
      <c r="AO34" s="8"/>
      <c r="AP34" s="35">
        <f t="shared" si="29"/>
        <v>-3.4022367181399837E-2</v>
      </c>
      <c r="AQ34" s="12">
        <f t="shared" si="30"/>
        <v>2.7163872144144732E-4</v>
      </c>
      <c r="AR34" s="12">
        <f t="shared" si="31"/>
        <v>1.3423008502203412E-5</v>
      </c>
      <c r="AS34" s="12">
        <f t="shared" si="32"/>
        <v>1.7086378734417916E-4</v>
      </c>
      <c r="AT34" s="12">
        <f t="shared" si="33"/>
        <v>1.3423008502203412E-5</v>
      </c>
      <c r="AU34" s="12">
        <f t="shared" si="34"/>
        <v>1.7086378734417916E-4</v>
      </c>
      <c r="AV34" s="12">
        <f t="shared" si="35"/>
        <v>-3.4022367181399837E-2</v>
      </c>
      <c r="AW34" s="12">
        <f t="shared" si="36"/>
        <v>2.7163872144144732E-4</v>
      </c>
      <c r="AX34" s="12">
        <f t="shared" si="37"/>
        <v>-3.4022367181399837E-2</v>
      </c>
      <c r="AY34" s="39">
        <f t="shared" si="38"/>
        <v>2.7163872144144732E-4</v>
      </c>
      <c r="AZ34" s="8"/>
      <c r="BA34" s="35"/>
      <c r="BB34" s="12">
        <f t="shared" si="39"/>
        <v>1.0000134230085023</v>
      </c>
      <c r="BC34" s="12">
        <f t="shared" si="40"/>
        <v>0.96596466666666669</v>
      </c>
      <c r="BD34" s="12">
        <f t="shared" si="41"/>
        <v>0</v>
      </c>
      <c r="BE34" s="39">
        <f t="shared" si="42"/>
        <v>0</v>
      </c>
    </row>
    <row r="35" spans="1:57">
      <c r="A35" s="170" t="s">
        <v>284</v>
      </c>
      <c r="B35" s="22" t="s">
        <v>399</v>
      </c>
      <c r="C35" s="23">
        <v>-34.91225</v>
      </c>
      <c r="D35" s="23">
        <v>0.37367918280816953</v>
      </c>
      <c r="E35" s="3">
        <v>4</v>
      </c>
      <c r="F35" s="3">
        <v>1.3423008502203413E-2</v>
      </c>
      <c r="G35" s="3">
        <v>0.17086378734417915</v>
      </c>
      <c r="L35" s="3">
        <v>1</v>
      </c>
      <c r="Q35" s="44">
        <f t="shared" si="8"/>
        <v>-34.899295618926374</v>
      </c>
      <c r="R35" s="45">
        <f t="shared" si="9"/>
        <v>0.24920172802609827</v>
      </c>
      <c r="S35" s="45" t="str">
        <f t="shared" si="10"/>
        <v>n/a</v>
      </c>
      <c r="T35" s="45" t="str">
        <f t="shared" si="11"/>
        <v>n/a</v>
      </c>
      <c r="U35" s="45" t="str">
        <f t="shared" si="12"/>
        <v>n/a</v>
      </c>
      <c r="V35" s="45" t="str">
        <f t="shared" si="13"/>
        <v>n/a</v>
      </c>
      <c r="W35" s="41">
        <f t="shared" si="14"/>
        <v>-34.899295618926374</v>
      </c>
      <c r="X35" s="42">
        <f t="shared" si="15"/>
        <v>0.24920172802609827</v>
      </c>
      <c r="Y35" s="3">
        <v>4</v>
      </c>
      <c r="Z35" s="166">
        <v>-19.5</v>
      </c>
      <c r="AA35" s="43">
        <f t="shared" si="16"/>
        <v>-34.899295618926352</v>
      </c>
      <c r="AB35" s="42">
        <f t="shared" si="17"/>
        <v>0.24920172802609827</v>
      </c>
      <c r="AC35" s="8"/>
      <c r="AD35" s="35">
        <f t="shared" si="18"/>
        <v>-3.4912249999999999E-2</v>
      </c>
      <c r="AE35" s="12">
        <f t="shared" si="19"/>
        <v>3.7367918280816951E-4</v>
      </c>
      <c r="AF35" s="12">
        <f t="shared" si="20"/>
        <v>4.0559208822344957E-4</v>
      </c>
      <c r="AG35" s="12">
        <f t="shared" si="21"/>
        <v>1.3423008502203412E-5</v>
      </c>
      <c r="AH35" s="12">
        <f t="shared" si="22"/>
        <v>1.7086378734417916E-4</v>
      </c>
      <c r="AI35" s="12">
        <f t="shared" si="23"/>
        <v>0</v>
      </c>
      <c r="AJ35" s="12">
        <f t="shared" si="24"/>
        <v>0</v>
      </c>
      <c r="AK35" s="12">
        <f t="shared" si="25"/>
        <v>0</v>
      </c>
      <c r="AL35" s="12">
        <f t="shared" si="26"/>
        <v>0</v>
      </c>
      <c r="AM35" s="12">
        <f t="shared" si="27"/>
        <v>0</v>
      </c>
      <c r="AN35" s="39">
        <f t="shared" si="28"/>
        <v>0</v>
      </c>
      <c r="AO35" s="8"/>
      <c r="AP35" s="35">
        <f t="shared" si="29"/>
        <v>-3.4899295618926372E-2</v>
      </c>
      <c r="AQ35" s="12">
        <f t="shared" si="30"/>
        <v>2.4920172802609828E-4</v>
      </c>
      <c r="AR35" s="12">
        <f t="shared" si="31"/>
        <v>1.3423008502203412E-5</v>
      </c>
      <c r="AS35" s="12">
        <f t="shared" si="32"/>
        <v>1.7086378734417916E-4</v>
      </c>
      <c r="AT35" s="12">
        <f t="shared" si="33"/>
        <v>1.3423008502203412E-5</v>
      </c>
      <c r="AU35" s="12">
        <f t="shared" si="34"/>
        <v>1.7086378734417916E-4</v>
      </c>
      <c r="AV35" s="12">
        <f t="shared" si="35"/>
        <v>-3.4899295618926372E-2</v>
      </c>
      <c r="AW35" s="12">
        <f t="shared" si="36"/>
        <v>2.4920172802609828E-4</v>
      </c>
      <c r="AX35" s="12">
        <f t="shared" si="37"/>
        <v>-3.4899295618926351E-2</v>
      </c>
      <c r="AY35" s="39">
        <f t="shared" si="38"/>
        <v>2.4920172802609828E-4</v>
      </c>
      <c r="AZ35" s="8"/>
      <c r="BA35" s="35"/>
      <c r="BB35" s="12">
        <f t="shared" si="39"/>
        <v>1.0000134230085023</v>
      </c>
      <c r="BC35" s="12">
        <f t="shared" si="40"/>
        <v>0.96508775000000002</v>
      </c>
      <c r="BD35" s="12">
        <f t="shared" si="41"/>
        <v>0</v>
      </c>
      <c r="BE35" s="39">
        <f t="shared" si="42"/>
        <v>0</v>
      </c>
    </row>
    <row r="36" spans="1:57">
      <c r="A36" s="170" t="s">
        <v>284</v>
      </c>
      <c r="B36" s="22" t="s">
        <v>400</v>
      </c>
      <c r="C36" s="23">
        <v>-34.671500000000002</v>
      </c>
      <c r="D36" s="23">
        <v>0.37367918280816953</v>
      </c>
      <c r="E36" s="3">
        <v>4</v>
      </c>
      <c r="F36" s="3">
        <v>1.3423008502203413E-2</v>
      </c>
      <c r="G36" s="3">
        <v>0.17086378734417915</v>
      </c>
      <c r="L36" s="3">
        <v>1</v>
      </c>
      <c r="Q36" s="44">
        <f t="shared" si="8"/>
        <v>-34.658542387337079</v>
      </c>
      <c r="R36" s="45">
        <f t="shared" si="9"/>
        <v>0.24922894955747524</v>
      </c>
      <c r="S36" s="45" t="str">
        <f t="shared" si="10"/>
        <v>n/a</v>
      </c>
      <c r="T36" s="45" t="str">
        <f t="shared" si="11"/>
        <v>n/a</v>
      </c>
      <c r="U36" s="45" t="str">
        <f t="shared" si="12"/>
        <v>n/a</v>
      </c>
      <c r="V36" s="45" t="str">
        <f t="shared" si="13"/>
        <v>n/a</v>
      </c>
      <c r="W36" s="41">
        <f t="shared" si="14"/>
        <v>-34.658542387337079</v>
      </c>
      <c r="X36" s="42">
        <f t="shared" si="15"/>
        <v>0.24922894955747524</v>
      </c>
      <c r="Y36" s="3">
        <v>4</v>
      </c>
      <c r="Z36" s="166">
        <v>-19.2</v>
      </c>
      <c r="AA36" s="43">
        <f t="shared" si="16"/>
        <v>-34.658542387337121</v>
      </c>
      <c r="AB36" s="42">
        <f t="shared" si="17"/>
        <v>0.24922894955747524</v>
      </c>
      <c r="AC36" s="8"/>
      <c r="AD36" s="35">
        <f t="shared" si="18"/>
        <v>-3.4671500000000001E-2</v>
      </c>
      <c r="AE36" s="12">
        <f t="shared" si="19"/>
        <v>3.7367918280816951E-4</v>
      </c>
      <c r="AF36" s="12">
        <f t="shared" si="20"/>
        <v>4.0559208822344957E-4</v>
      </c>
      <c r="AG36" s="12">
        <f t="shared" si="21"/>
        <v>1.3423008502203412E-5</v>
      </c>
      <c r="AH36" s="12">
        <f t="shared" si="22"/>
        <v>1.7086378734417916E-4</v>
      </c>
      <c r="AI36" s="12">
        <f t="shared" si="23"/>
        <v>0</v>
      </c>
      <c r="AJ36" s="12">
        <f t="shared" si="24"/>
        <v>0</v>
      </c>
      <c r="AK36" s="12">
        <f t="shared" si="25"/>
        <v>0</v>
      </c>
      <c r="AL36" s="12">
        <f t="shared" si="26"/>
        <v>0</v>
      </c>
      <c r="AM36" s="12">
        <f t="shared" si="27"/>
        <v>0</v>
      </c>
      <c r="AN36" s="39">
        <f t="shared" si="28"/>
        <v>0</v>
      </c>
      <c r="AO36" s="8"/>
      <c r="AP36" s="35">
        <f t="shared" si="29"/>
        <v>-3.465854238733708E-2</v>
      </c>
      <c r="AQ36" s="12">
        <f t="shared" si="30"/>
        <v>2.4922894955747523E-4</v>
      </c>
      <c r="AR36" s="12">
        <f t="shared" si="31"/>
        <v>1.3423008502203412E-5</v>
      </c>
      <c r="AS36" s="12">
        <f t="shared" si="32"/>
        <v>1.7086378734417916E-4</v>
      </c>
      <c r="AT36" s="12">
        <f t="shared" si="33"/>
        <v>1.3423008502203412E-5</v>
      </c>
      <c r="AU36" s="12">
        <f t="shared" si="34"/>
        <v>1.7086378734417916E-4</v>
      </c>
      <c r="AV36" s="12">
        <f t="shared" si="35"/>
        <v>-3.465854238733708E-2</v>
      </c>
      <c r="AW36" s="12">
        <f t="shared" si="36"/>
        <v>2.4922894955747523E-4</v>
      </c>
      <c r="AX36" s="12">
        <f t="shared" si="37"/>
        <v>-3.4658542387337121E-2</v>
      </c>
      <c r="AY36" s="39">
        <f t="shared" si="38"/>
        <v>2.4922894955747523E-4</v>
      </c>
      <c r="AZ36" s="8"/>
      <c r="BA36" s="35"/>
      <c r="BB36" s="12">
        <f t="shared" si="39"/>
        <v>1.0000134230085023</v>
      </c>
      <c r="BC36" s="12">
        <f t="shared" si="40"/>
        <v>0.96532850000000003</v>
      </c>
      <c r="BD36" s="12">
        <f t="shared" si="41"/>
        <v>0</v>
      </c>
      <c r="BE36" s="39">
        <f t="shared" si="42"/>
        <v>0</v>
      </c>
    </row>
    <row r="37" spans="1:57">
      <c r="A37" s="170" t="s">
        <v>284</v>
      </c>
      <c r="B37" s="22" t="s">
        <v>215</v>
      </c>
      <c r="C37" s="23">
        <v>-36.135249999999999</v>
      </c>
      <c r="D37" s="23">
        <v>0.37367918280816953</v>
      </c>
      <c r="E37" s="3">
        <v>4</v>
      </c>
      <c r="F37" s="3">
        <v>1.3423008502203413E-2</v>
      </c>
      <c r="G37" s="3">
        <v>0.17086378734417915</v>
      </c>
      <c r="L37" s="3">
        <v>1</v>
      </c>
      <c r="Q37" s="44">
        <f t="shared" si="8"/>
        <v>-36.122312035265772</v>
      </c>
      <c r="R37" s="45">
        <f t="shared" si="9"/>
        <v>0.24906350275041519</v>
      </c>
      <c r="S37" s="45" t="str">
        <f t="shared" si="10"/>
        <v>n/a</v>
      </c>
      <c r="T37" s="45" t="str">
        <f t="shared" si="11"/>
        <v>n/a</v>
      </c>
      <c r="U37" s="45" t="str">
        <f t="shared" si="12"/>
        <v>n/a</v>
      </c>
      <c r="V37" s="45" t="str">
        <f t="shared" si="13"/>
        <v>n/a</v>
      </c>
      <c r="W37" s="41">
        <f t="shared" si="14"/>
        <v>-36.122312035265772</v>
      </c>
      <c r="X37" s="42">
        <f t="shared" si="15"/>
        <v>0.24906350275041519</v>
      </c>
      <c r="Y37" s="3">
        <v>4</v>
      </c>
      <c r="Z37" s="166">
        <v>-21.4</v>
      </c>
      <c r="AA37" s="43">
        <f t="shared" si="16"/>
        <v>-36.122312035265722</v>
      </c>
      <c r="AB37" s="42">
        <f t="shared" si="17"/>
        <v>0.24906350275041519</v>
      </c>
      <c r="AC37" s="8"/>
      <c r="AD37" s="35">
        <f t="shared" si="18"/>
        <v>-3.6135250000000001E-2</v>
      </c>
      <c r="AE37" s="12">
        <f t="shared" si="19"/>
        <v>3.7367918280816951E-4</v>
      </c>
      <c r="AF37" s="12">
        <f t="shared" si="20"/>
        <v>4.0559208822344957E-4</v>
      </c>
      <c r="AG37" s="12">
        <f t="shared" si="21"/>
        <v>1.3423008502203412E-5</v>
      </c>
      <c r="AH37" s="12">
        <f t="shared" si="22"/>
        <v>1.7086378734417916E-4</v>
      </c>
      <c r="AI37" s="12">
        <f t="shared" si="23"/>
        <v>0</v>
      </c>
      <c r="AJ37" s="12">
        <f t="shared" si="24"/>
        <v>0</v>
      </c>
      <c r="AK37" s="12">
        <f t="shared" si="25"/>
        <v>0</v>
      </c>
      <c r="AL37" s="12">
        <f t="shared" si="26"/>
        <v>0</v>
      </c>
      <c r="AM37" s="12">
        <f t="shared" si="27"/>
        <v>0</v>
      </c>
      <c r="AN37" s="39">
        <f t="shared" si="28"/>
        <v>0</v>
      </c>
      <c r="AO37" s="8"/>
      <c r="AP37" s="35">
        <f t="shared" si="29"/>
        <v>-3.6122312035265773E-2</v>
      </c>
      <c r="AQ37" s="12">
        <f t="shared" si="30"/>
        <v>2.4906350275041519E-4</v>
      </c>
      <c r="AR37" s="12">
        <f t="shared" si="31"/>
        <v>1.3423008502203412E-5</v>
      </c>
      <c r="AS37" s="12">
        <f t="shared" si="32"/>
        <v>1.7086378734417916E-4</v>
      </c>
      <c r="AT37" s="12">
        <f t="shared" si="33"/>
        <v>1.3423008502203412E-5</v>
      </c>
      <c r="AU37" s="12">
        <f t="shared" si="34"/>
        <v>1.7086378734417916E-4</v>
      </c>
      <c r="AV37" s="12">
        <f t="shared" si="35"/>
        <v>-3.6122312035265773E-2</v>
      </c>
      <c r="AW37" s="12">
        <f t="shared" si="36"/>
        <v>2.4906350275041519E-4</v>
      </c>
      <c r="AX37" s="12">
        <f t="shared" si="37"/>
        <v>-3.6122312035265725E-2</v>
      </c>
      <c r="AY37" s="39">
        <f t="shared" si="38"/>
        <v>2.4906350275041519E-4</v>
      </c>
      <c r="AZ37" s="8"/>
      <c r="BA37" s="35"/>
      <c r="BB37" s="12">
        <f t="shared" si="39"/>
        <v>1.0000134230085023</v>
      </c>
      <c r="BC37" s="12">
        <f t="shared" si="40"/>
        <v>0.96386475000000005</v>
      </c>
      <c r="BD37" s="12">
        <f t="shared" si="41"/>
        <v>0</v>
      </c>
      <c r="BE37" s="39">
        <f t="shared" si="42"/>
        <v>0</v>
      </c>
    </row>
    <row r="38" spans="1:57">
      <c r="A38" s="170" t="s">
        <v>284</v>
      </c>
      <c r="B38" s="22" t="s">
        <v>216</v>
      </c>
      <c r="C38" s="23">
        <v>-35.550750000000001</v>
      </c>
      <c r="D38" s="23">
        <v>0.37367918280816953</v>
      </c>
      <c r="E38" s="3">
        <v>4</v>
      </c>
      <c r="F38" s="3">
        <v>1.3423008502203413E-2</v>
      </c>
      <c r="G38" s="3">
        <v>0.17086378734417915</v>
      </c>
      <c r="L38" s="3">
        <v>1</v>
      </c>
      <c r="Q38" s="44">
        <f t="shared" si="8"/>
        <v>-35.537804189517303</v>
      </c>
      <c r="R38" s="45">
        <f t="shared" si="9"/>
        <v>0.24912955150892296</v>
      </c>
      <c r="S38" s="45" t="str">
        <f t="shared" si="10"/>
        <v>n/a</v>
      </c>
      <c r="T38" s="45" t="str">
        <f t="shared" si="11"/>
        <v>n/a</v>
      </c>
      <c r="U38" s="45" t="str">
        <f t="shared" si="12"/>
        <v>n/a</v>
      </c>
      <c r="V38" s="45" t="str">
        <f t="shared" si="13"/>
        <v>n/a</v>
      </c>
      <c r="W38" s="41">
        <f t="shared" si="14"/>
        <v>-35.537804189517303</v>
      </c>
      <c r="X38" s="42">
        <f t="shared" si="15"/>
        <v>0.24912955150892296</v>
      </c>
      <c r="Y38" s="3">
        <v>4</v>
      </c>
      <c r="Z38" s="166">
        <v>-20.399999999999999</v>
      </c>
      <c r="AA38" s="43">
        <f t="shared" si="16"/>
        <v>-35.537804189517352</v>
      </c>
      <c r="AB38" s="42">
        <f t="shared" si="17"/>
        <v>0.24912955150892296</v>
      </c>
      <c r="AC38" s="8"/>
      <c r="AD38" s="35">
        <f t="shared" si="18"/>
        <v>-3.5550749999999999E-2</v>
      </c>
      <c r="AE38" s="12">
        <f t="shared" si="19"/>
        <v>3.7367918280816951E-4</v>
      </c>
      <c r="AF38" s="12">
        <f t="shared" si="20"/>
        <v>4.0559208822344957E-4</v>
      </c>
      <c r="AG38" s="12">
        <f t="shared" si="21"/>
        <v>1.3423008502203412E-5</v>
      </c>
      <c r="AH38" s="12">
        <f t="shared" si="22"/>
        <v>1.7086378734417916E-4</v>
      </c>
      <c r="AI38" s="12">
        <f t="shared" si="23"/>
        <v>0</v>
      </c>
      <c r="AJ38" s="12">
        <f t="shared" si="24"/>
        <v>0</v>
      </c>
      <c r="AK38" s="12">
        <f t="shared" si="25"/>
        <v>0</v>
      </c>
      <c r="AL38" s="12">
        <f t="shared" si="26"/>
        <v>0</v>
      </c>
      <c r="AM38" s="12">
        <f t="shared" si="27"/>
        <v>0</v>
      </c>
      <c r="AN38" s="39">
        <f t="shared" si="28"/>
        <v>0</v>
      </c>
      <c r="AO38" s="8"/>
      <c r="AP38" s="35">
        <f t="shared" si="29"/>
        <v>-3.5537804189517304E-2</v>
      </c>
      <c r="AQ38" s="12">
        <f t="shared" si="30"/>
        <v>2.4912955150892295E-4</v>
      </c>
      <c r="AR38" s="12">
        <f t="shared" si="31"/>
        <v>1.3423008502203412E-5</v>
      </c>
      <c r="AS38" s="12">
        <f t="shared" si="32"/>
        <v>1.7086378734417916E-4</v>
      </c>
      <c r="AT38" s="12">
        <f t="shared" si="33"/>
        <v>1.3423008502203412E-5</v>
      </c>
      <c r="AU38" s="12">
        <f t="shared" si="34"/>
        <v>1.7086378734417916E-4</v>
      </c>
      <c r="AV38" s="12">
        <f t="shared" si="35"/>
        <v>-3.5537804189517304E-2</v>
      </c>
      <c r="AW38" s="12">
        <f t="shared" si="36"/>
        <v>2.4912955150892295E-4</v>
      </c>
      <c r="AX38" s="12">
        <f t="shared" si="37"/>
        <v>-3.5537804189517352E-2</v>
      </c>
      <c r="AY38" s="39">
        <f t="shared" si="38"/>
        <v>2.4912955150892295E-4</v>
      </c>
      <c r="AZ38" s="8"/>
      <c r="BA38" s="35"/>
      <c r="BB38" s="12">
        <f t="shared" si="39"/>
        <v>1.0000134230085023</v>
      </c>
      <c r="BC38" s="12">
        <f t="shared" si="40"/>
        <v>0.96444925000000004</v>
      </c>
      <c r="BD38" s="12">
        <f t="shared" si="41"/>
        <v>0</v>
      </c>
      <c r="BE38" s="39">
        <f t="shared" si="42"/>
        <v>0</v>
      </c>
    </row>
    <row r="39" spans="1:57">
      <c r="A39" s="170" t="s">
        <v>347</v>
      </c>
      <c r="B39" s="22" t="s">
        <v>399</v>
      </c>
      <c r="C39" s="23">
        <v>-35.551333333333332</v>
      </c>
      <c r="D39" s="23">
        <v>0.37367918280816953</v>
      </c>
      <c r="E39" s="3">
        <v>3</v>
      </c>
      <c r="F39" s="3">
        <v>1.3423008502203413E-2</v>
      </c>
      <c r="G39" s="3">
        <v>0.17086378734417915</v>
      </c>
      <c r="L39" s="3">
        <v>1</v>
      </c>
      <c r="Q39" s="44">
        <f t="shared" si="8"/>
        <v>-35.538387530680723</v>
      </c>
      <c r="R39" s="45">
        <f t="shared" si="9"/>
        <v>0.2714814124073342</v>
      </c>
      <c r="S39" s="45" t="str">
        <f t="shared" si="10"/>
        <v>n/a</v>
      </c>
      <c r="T39" s="45" t="str">
        <f t="shared" si="11"/>
        <v>n/a</v>
      </c>
      <c r="U39" s="45" t="str">
        <f t="shared" si="12"/>
        <v>n/a</v>
      </c>
      <c r="V39" s="45" t="str">
        <f t="shared" si="13"/>
        <v>n/a</v>
      </c>
      <c r="W39" s="41">
        <f t="shared" si="14"/>
        <v>-35.538387530680723</v>
      </c>
      <c r="X39" s="42">
        <f t="shared" si="15"/>
        <v>0.2714814124073342</v>
      </c>
      <c r="Y39" s="3">
        <v>3</v>
      </c>
      <c r="Z39" s="166">
        <v>-19.100000000000001</v>
      </c>
      <c r="AA39" s="43">
        <f t="shared" si="16"/>
        <v>-35.538387530680723</v>
      </c>
      <c r="AB39" s="42">
        <f t="shared" si="17"/>
        <v>0.2714814124073342</v>
      </c>
      <c r="AC39" s="8"/>
      <c r="AD39" s="35">
        <f t="shared" si="18"/>
        <v>-3.5551333333333331E-2</v>
      </c>
      <c r="AE39" s="12">
        <f t="shared" si="19"/>
        <v>3.7367918280816951E-4</v>
      </c>
      <c r="AF39" s="12">
        <f t="shared" si="20"/>
        <v>4.2165180505801406E-4</v>
      </c>
      <c r="AG39" s="12">
        <f t="shared" si="21"/>
        <v>1.3423008502203412E-5</v>
      </c>
      <c r="AH39" s="12">
        <f t="shared" si="22"/>
        <v>1.7086378734417916E-4</v>
      </c>
      <c r="AI39" s="12">
        <f t="shared" si="23"/>
        <v>0</v>
      </c>
      <c r="AJ39" s="12">
        <f t="shared" si="24"/>
        <v>0</v>
      </c>
      <c r="AK39" s="12">
        <f t="shared" si="25"/>
        <v>0</v>
      </c>
      <c r="AL39" s="12">
        <f t="shared" si="26"/>
        <v>0</v>
      </c>
      <c r="AM39" s="12">
        <f t="shared" si="27"/>
        <v>0</v>
      </c>
      <c r="AN39" s="39">
        <f t="shared" si="28"/>
        <v>0</v>
      </c>
      <c r="AO39" s="8"/>
      <c r="AP39" s="35">
        <f t="shared" si="29"/>
        <v>-3.5538387530680726E-2</v>
      </c>
      <c r="AQ39" s="12">
        <f t="shared" si="30"/>
        <v>2.7148141240733421E-4</v>
      </c>
      <c r="AR39" s="12">
        <f t="shared" si="31"/>
        <v>1.3423008502203412E-5</v>
      </c>
      <c r="AS39" s="12">
        <f t="shared" si="32"/>
        <v>1.7086378734417916E-4</v>
      </c>
      <c r="AT39" s="12">
        <f t="shared" si="33"/>
        <v>1.3423008502203412E-5</v>
      </c>
      <c r="AU39" s="12">
        <f t="shared" si="34"/>
        <v>1.7086378734417916E-4</v>
      </c>
      <c r="AV39" s="12">
        <f t="shared" si="35"/>
        <v>-3.5538387530680726E-2</v>
      </c>
      <c r="AW39" s="12">
        <f t="shared" si="36"/>
        <v>2.7148141240733421E-4</v>
      </c>
      <c r="AX39" s="12">
        <f t="shared" si="37"/>
        <v>-3.5538387530680726E-2</v>
      </c>
      <c r="AY39" s="39">
        <f t="shared" si="38"/>
        <v>2.7148141240733421E-4</v>
      </c>
      <c r="AZ39" s="8"/>
      <c r="BA39" s="35"/>
      <c r="BB39" s="12">
        <f t="shared" si="39"/>
        <v>1.0000134230085023</v>
      </c>
      <c r="BC39" s="12">
        <f t="shared" si="40"/>
        <v>0.96444866666666662</v>
      </c>
      <c r="BD39" s="12">
        <f t="shared" si="41"/>
        <v>0</v>
      </c>
      <c r="BE39" s="39">
        <f t="shared" si="42"/>
        <v>0</v>
      </c>
    </row>
    <row r="40" spans="1:57">
      <c r="A40" s="170" t="s">
        <v>347</v>
      </c>
      <c r="B40" s="22" t="s">
        <v>400</v>
      </c>
      <c r="C40" s="23">
        <v>-35.298999999999999</v>
      </c>
      <c r="D40" s="23">
        <v>0.37367918280816953</v>
      </c>
      <c r="E40" s="3">
        <v>3</v>
      </c>
      <c r="F40" s="3">
        <v>1.3423008502203413E-2</v>
      </c>
      <c r="G40" s="3">
        <v>0.17086378734417915</v>
      </c>
      <c r="L40" s="3">
        <v>1</v>
      </c>
      <c r="Q40" s="44">
        <f t="shared" si="8"/>
        <v>-35.286050810274908</v>
      </c>
      <c r="R40" s="45">
        <f t="shared" si="9"/>
        <v>0.2715075851704587</v>
      </c>
      <c r="S40" s="45" t="str">
        <f t="shared" si="10"/>
        <v>n/a</v>
      </c>
      <c r="T40" s="45" t="str">
        <f t="shared" si="11"/>
        <v>n/a</v>
      </c>
      <c r="U40" s="45" t="str">
        <f t="shared" si="12"/>
        <v>n/a</v>
      </c>
      <c r="V40" s="45" t="str">
        <f t="shared" si="13"/>
        <v>n/a</v>
      </c>
      <c r="W40" s="41">
        <f t="shared" si="14"/>
        <v>-35.286050810274908</v>
      </c>
      <c r="X40" s="42">
        <f t="shared" si="15"/>
        <v>0.2715075851704587</v>
      </c>
      <c r="Y40" s="3">
        <v>3</v>
      </c>
      <c r="Z40" s="166">
        <v>-19.899999999999999</v>
      </c>
      <c r="AA40" s="43">
        <f t="shared" si="16"/>
        <v>-35.286050810274915</v>
      </c>
      <c r="AB40" s="42">
        <f t="shared" si="17"/>
        <v>0.2715075851704587</v>
      </c>
      <c r="AC40" s="8"/>
      <c r="AD40" s="35">
        <f t="shared" si="18"/>
        <v>-3.5298999999999997E-2</v>
      </c>
      <c r="AE40" s="12">
        <f t="shared" si="19"/>
        <v>3.7367918280816951E-4</v>
      </c>
      <c r="AF40" s="12">
        <f t="shared" si="20"/>
        <v>4.2165180505801406E-4</v>
      </c>
      <c r="AG40" s="12">
        <f t="shared" si="21"/>
        <v>1.3423008502203412E-5</v>
      </c>
      <c r="AH40" s="12">
        <f t="shared" si="22"/>
        <v>1.7086378734417916E-4</v>
      </c>
      <c r="AI40" s="12">
        <f t="shared" si="23"/>
        <v>0</v>
      </c>
      <c r="AJ40" s="12">
        <f t="shared" si="24"/>
        <v>0</v>
      </c>
      <c r="AK40" s="12">
        <f t="shared" si="25"/>
        <v>0</v>
      </c>
      <c r="AL40" s="12">
        <f t="shared" si="26"/>
        <v>0</v>
      </c>
      <c r="AM40" s="12">
        <f t="shared" si="27"/>
        <v>0</v>
      </c>
      <c r="AN40" s="39">
        <f t="shared" si="28"/>
        <v>0</v>
      </c>
      <c r="AO40" s="8"/>
      <c r="AP40" s="35">
        <f t="shared" si="29"/>
        <v>-3.5286050810274909E-2</v>
      </c>
      <c r="AQ40" s="12">
        <f t="shared" si="30"/>
        <v>2.7150758517045868E-4</v>
      </c>
      <c r="AR40" s="12">
        <f t="shared" si="31"/>
        <v>1.3423008502203412E-5</v>
      </c>
      <c r="AS40" s="12">
        <f t="shared" si="32"/>
        <v>1.7086378734417916E-4</v>
      </c>
      <c r="AT40" s="12">
        <f t="shared" si="33"/>
        <v>1.3423008502203412E-5</v>
      </c>
      <c r="AU40" s="12">
        <f t="shared" si="34"/>
        <v>1.7086378734417916E-4</v>
      </c>
      <c r="AV40" s="12">
        <f t="shared" si="35"/>
        <v>-3.5286050810274909E-2</v>
      </c>
      <c r="AW40" s="12">
        <f t="shared" si="36"/>
        <v>2.7150758517045868E-4</v>
      </c>
      <c r="AX40" s="12">
        <f t="shared" si="37"/>
        <v>-3.5286050810274916E-2</v>
      </c>
      <c r="AY40" s="39">
        <f t="shared" si="38"/>
        <v>2.7150758517045868E-4</v>
      </c>
      <c r="AZ40" s="8"/>
      <c r="BA40" s="35"/>
      <c r="BB40" s="12">
        <f t="shared" si="39"/>
        <v>1.0000134230085023</v>
      </c>
      <c r="BC40" s="12">
        <f t="shared" si="40"/>
        <v>0.96470100000000003</v>
      </c>
      <c r="BD40" s="12">
        <f t="shared" si="41"/>
        <v>0</v>
      </c>
      <c r="BE40" s="39">
        <f t="shared" si="42"/>
        <v>0</v>
      </c>
    </row>
    <row r="41" spans="1:57">
      <c r="A41" s="170" t="s">
        <v>347</v>
      </c>
      <c r="B41" s="22" t="s">
        <v>215</v>
      </c>
      <c r="C41" s="23">
        <v>-37.43099999999999</v>
      </c>
      <c r="D41" s="23">
        <v>0.37367918280816953</v>
      </c>
      <c r="E41" s="3">
        <v>3</v>
      </c>
      <c r="F41" s="3">
        <v>1.3423008502203413E-2</v>
      </c>
      <c r="G41" s="3">
        <v>0.17086378734417915</v>
      </c>
      <c r="L41" s="3">
        <v>1</v>
      </c>
      <c r="Q41" s="44">
        <f t="shared" si="8"/>
        <v>-37.418079428129033</v>
      </c>
      <c r="R41" s="45">
        <f t="shared" si="9"/>
        <v>0.27128658396367578</v>
      </c>
      <c r="S41" s="45" t="str">
        <f t="shared" si="10"/>
        <v>n/a</v>
      </c>
      <c r="T41" s="45" t="str">
        <f t="shared" si="11"/>
        <v>n/a</v>
      </c>
      <c r="U41" s="45" t="str">
        <f t="shared" si="12"/>
        <v>n/a</v>
      </c>
      <c r="V41" s="45" t="str">
        <f t="shared" si="13"/>
        <v>n/a</v>
      </c>
      <c r="W41" s="41">
        <f t="shared" si="14"/>
        <v>-37.418079428129033</v>
      </c>
      <c r="X41" s="42">
        <f t="shared" si="15"/>
        <v>0.27128658396367578</v>
      </c>
      <c r="Y41" s="3">
        <v>3</v>
      </c>
      <c r="Z41" s="166">
        <v>-20.7</v>
      </c>
      <c r="AA41" s="43">
        <f t="shared" si="16"/>
        <v>-37.418079428129026</v>
      </c>
      <c r="AB41" s="42">
        <f t="shared" si="17"/>
        <v>0.27128658396367578</v>
      </c>
      <c r="AC41" s="8"/>
      <c r="AD41" s="35">
        <f t="shared" si="18"/>
        <v>-3.7430999999999992E-2</v>
      </c>
      <c r="AE41" s="12">
        <f t="shared" si="19"/>
        <v>3.7367918280816951E-4</v>
      </c>
      <c r="AF41" s="12">
        <f t="shared" si="20"/>
        <v>4.2165180505801406E-4</v>
      </c>
      <c r="AG41" s="12">
        <f t="shared" si="21"/>
        <v>1.3423008502203412E-5</v>
      </c>
      <c r="AH41" s="12">
        <f t="shared" si="22"/>
        <v>1.7086378734417916E-4</v>
      </c>
      <c r="AI41" s="12">
        <f t="shared" si="23"/>
        <v>0</v>
      </c>
      <c r="AJ41" s="12">
        <f t="shared" si="24"/>
        <v>0</v>
      </c>
      <c r="AK41" s="12">
        <f t="shared" si="25"/>
        <v>0</v>
      </c>
      <c r="AL41" s="12">
        <f t="shared" si="26"/>
        <v>0</v>
      </c>
      <c r="AM41" s="12">
        <f t="shared" si="27"/>
        <v>0</v>
      </c>
      <c r="AN41" s="39">
        <f t="shared" si="28"/>
        <v>0</v>
      </c>
      <c r="AO41" s="8"/>
      <c r="AP41" s="35">
        <f t="shared" si="29"/>
        <v>-3.7418079428129032E-2</v>
      </c>
      <c r="AQ41" s="12">
        <f t="shared" si="30"/>
        <v>2.7128658396367579E-4</v>
      </c>
      <c r="AR41" s="12">
        <f t="shared" si="31"/>
        <v>1.3423008502203412E-5</v>
      </c>
      <c r="AS41" s="12">
        <f t="shared" si="32"/>
        <v>1.7086378734417916E-4</v>
      </c>
      <c r="AT41" s="12">
        <f t="shared" si="33"/>
        <v>1.3423008502203412E-5</v>
      </c>
      <c r="AU41" s="12">
        <f t="shared" si="34"/>
        <v>1.7086378734417916E-4</v>
      </c>
      <c r="AV41" s="12">
        <f t="shared" si="35"/>
        <v>-3.7418079428129032E-2</v>
      </c>
      <c r="AW41" s="12">
        <f t="shared" si="36"/>
        <v>2.7128658396367579E-4</v>
      </c>
      <c r="AX41" s="12">
        <f t="shared" si="37"/>
        <v>-3.7418079428129025E-2</v>
      </c>
      <c r="AY41" s="39">
        <f t="shared" si="38"/>
        <v>2.7128658396367579E-4</v>
      </c>
      <c r="AZ41" s="8"/>
      <c r="BA41" s="35"/>
      <c r="BB41" s="12">
        <f t="shared" si="39"/>
        <v>1.0000134230085023</v>
      </c>
      <c r="BC41" s="12">
        <f t="shared" si="40"/>
        <v>0.96256900000000001</v>
      </c>
      <c r="BD41" s="12">
        <f t="shared" si="41"/>
        <v>0</v>
      </c>
      <c r="BE41" s="39">
        <f t="shared" si="42"/>
        <v>0</v>
      </c>
    </row>
    <row r="42" spans="1:57">
      <c r="A42" s="170" t="s">
        <v>347</v>
      </c>
      <c r="B42" s="22" t="s">
        <v>216</v>
      </c>
      <c r="C42" s="23">
        <v>-36.514000000000003</v>
      </c>
      <c r="D42" s="23">
        <v>0.37367918280816953</v>
      </c>
      <c r="E42" s="3">
        <v>3</v>
      </c>
      <c r="F42" s="3">
        <v>1.3423008502203413E-2</v>
      </c>
      <c r="G42" s="3">
        <v>0.17086378734417915</v>
      </c>
      <c r="L42" s="3">
        <v>1</v>
      </c>
      <c r="Q42" s="44">
        <f t="shared" si="8"/>
        <v>-36.50106711923025</v>
      </c>
      <c r="R42" s="45">
        <f t="shared" si="9"/>
        <v>0.27138160148920815</v>
      </c>
      <c r="S42" s="45" t="str">
        <f t="shared" si="10"/>
        <v>n/a</v>
      </c>
      <c r="T42" s="45" t="str">
        <f t="shared" si="11"/>
        <v>n/a</v>
      </c>
      <c r="U42" s="45" t="str">
        <f t="shared" si="12"/>
        <v>n/a</v>
      </c>
      <c r="V42" s="45" t="str">
        <f t="shared" si="13"/>
        <v>n/a</v>
      </c>
      <c r="W42" s="41">
        <f t="shared" si="14"/>
        <v>-36.50106711923025</v>
      </c>
      <c r="X42" s="42">
        <f t="shared" si="15"/>
        <v>0.27138160148920815</v>
      </c>
      <c r="Y42" s="3">
        <v>3</v>
      </c>
      <c r="Z42" s="166">
        <v>-20.5</v>
      </c>
      <c r="AA42" s="43">
        <f t="shared" si="16"/>
        <v>-36.501067119230292</v>
      </c>
      <c r="AB42" s="42">
        <f t="shared" si="17"/>
        <v>0.27138160148920815</v>
      </c>
      <c r="AC42" s="8"/>
      <c r="AD42" s="35">
        <f t="shared" si="18"/>
        <v>-3.6514000000000005E-2</v>
      </c>
      <c r="AE42" s="12">
        <f t="shared" si="19"/>
        <v>3.7367918280816951E-4</v>
      </c>
      <c r="AF42" s="12">
        <f t="shared" si="20"/>
        <v>4.2165180505801406E-4</v>
      </c>
      <c r="AG42" s="12">
        <f t="shared" si="21"/>
        <v>1.3423008502203412E-5</v>
      </c>
      <c r="AH42" s="12">
        <f t="shared" si="22"/>
        <v>1.7086378734417916E-4</v>
      </c>
      <c r="AI42" s="12">
        <f t="shared" si="23"/>
        <v>0</v>
      </c>
      <c r="AJ42" s="12">
        <f t="shared" si="24"/>
        <v>0</v>
      </c>
      <c r="AK42" s="12">
        <f t="shared" si="25"/>
        <v>0</v>
      </c>
      <c r="AL42" s="12">
        <f t="shared" si="26"/>
        <v>0</v>
      </c>
      <c r="AM42" s="12">
        <f t="shared" si="27"/>
        <v>0</v>
      </c>
      <c r="AN42" s="39">
        <f t="shared" si="28"/>
        <v>0</v>
      </c>
      <c r="AO42" s="8"/>
      <c r="AP42" s="35">
        <f t="shared" si="29"/>
        <v>-3.6501067119230249E-2</v>
      </c>
      <c r="AQ42" s="12">
        <f t="shared" si="30"/>
        <v>2.7138160148920817E-4</v>
      </c>
      <c r="AR42" s="12">
        <f t="shared" si="31"/>
        <v>1.3423008502203412E-5</v>
      </c>
      <c r="AS42" s="12">
        <f t="shared" si="32"/>
        <v>1.7086378734417916E-4</v>
      </c>
      <c r="AT42" s="12">
        <f t="shared" si="33"/>
        <v>1.3423008502203412E-5</v>
      </c>
      <c r="AU42" s="12">
        <f t="shared" si="34"/>
        <v>1.7086378734417916E-4</v>
      </c>
      <c r="AV42" s="12">
        <f t="shared" si="35"/>
        <v>-3.6501067119230249E-2</v>
      </c>
      <c r="AW42" s="12">
        <f t="shared" si="36"/>
        <v>2.7138160148920817E-4</v>
      </c>
      <c r="AX42" s="12">
        <f t="shared" si="37"/>
        <v>-3.650106711923029E-2</v>
      </c>
      <c r="AY42" s="39">
        <f t="shared" si="38"/>
        <v>2.7138160148920817E-4</v>
      </c>
      <c r="AZ42" s="8"/>
      <c r="BA42" s="35"/>
      <c r="BB42" s="12">
        <f t="shared" si="39"/>
        <v>1.0000134230085023</v>
      </c>
      <c r="BC42" s="12">
        <f t="shared" si="40"/>
        <v>0.96348599999999995</v>
      </c>
      <c r="BD42" s="12">
        <f t="shared" si="41"/>
        <v>0</v>
      </c>
      <c r="BE42" s="39">
        <f t="shared" si="42"/>
        <v>0</v>
      </c>
    </row>
    <row r="43" spans="1:57">
      <c r="A43" s="170" t="s">
        <v>285</v>
      </c>
      <c r="B43" s="22" t="s">
        <v>399</v>
      </c>
      <c r="C43" s="23">
        <v>-33.22</v>
      </c>
      <c r="D43" s="23">
        <v>0.37367918280816953</v>
      </c>
      <c r="E43" s="3">
        <v>3</v>
      </c>
      <c r="F43" s="3">
        <v>1.3423008502203413E-2</v>
      </c>
      <c r="G43" s="3">
        <v>0.17086378734417915</v>
      </c>
      <c r="L43" s="3">
        <v>1</v>
      </c>
      <c r="Q43" s="44">
        <f t="shared" si="8"/>
        <v>-33.20702290384024</v>
      </c>
      <c r="R43" s="45">
        <f t="shared" si="9"/>
        <v>0.27172338965318871</v>
      </c>
      <c r="S43" s="45" t="str">
        <f t="shared" si="10"/>
        <v>n/a</v>
      </c>
      <c r="T43" s="45" t="str">
        <f t="shared" si="11"/>
        <v>n/a</v>
      </c>
      <c r="U43" s="45" t="str">
        <f t="shared" si="12"/>
        <v>n/a</v>
      </c>
      <c r="V43" s="45" t="str">
        <f t="shared" si="13"/>
        <v>n/a</v>
      </c>
      <c r="W43" s="41">
        <f t="shared" si="14"/>
        <v>-33.20702290384024</v>
      </c>
      <c r="X43" s="42">
        <f t="shared" si="15"/>
        <v>0.27172338965318871</v>
      </c>
      <c r="Y43" s="3">
        <v>3</v>
      </c>
      <c r="Z43" s="166">
        <v>-18.899999999999999</v>
      </c>
      <c r="AA43" s="43">
        <f t="shared" si="16"/>
        <v>-33.207022903840254</v>
      </c>
      <c r="AB43" s="42">
        <f t="shared" si="17"/>
        <v>0.27172338965318871</v>
      </c>
      <c r="AC43" s="8"/>
      <c r="AD43" s="35">
        <f t="shared" si="18"/>
        <v>-3.322E-2</v>
      </c>
      <c r="AE43" s="12">
        <f t="shared" si="19"/>
        <v>3.7367918280816951E-4</v>
      </c>
      <c r="AF43" s="12">
        <f t="shared" si="20"/>
        <v>4.2165180505801406E-4</v>
      </c>
      <c r="AG43" s="12">
        <f t="shared" si="21"/>
        <v>1.3423008502203412E-5</v>
      </c>
      <c r="AH43" s="12">
        <f t="shared" si="22"/>
        <v>1.7086378734417916E-4</v>
      </c>
      <c r="AI43" s="12">
        <f t="shared" si="23"/>
        <v>0</v>
      </c>
      <c r="AJ43" s="12">
        <f t="shared" si="24"/>
        <v>0</v>
      </c>
      <c r="AK43" s="12">
        <f t="shared" si="25"/>
        <v>0</v>
      </c>
      <c r="AL43" s="12">
        <f t="shared" si="26"/>
        <v>0</v>
      </c>
      <c r="AM43" s="12">
        <f t="shared" si="27"/>
        <v>0</v>
      </c>
      <c r="AN43" s="39">
        <f t="shared" si="28"/>
        <v>0</v>
      </c>
      <c r="AO43" s="8"/>
      <c r="AP43" s="35">
        <f t="shared" si="29"/>
        <v>-3.3207022903840241E-2</v>
      </c>
      <c r="AQ43" s="12">
        <f t="shared" si="30"/>
        <v>2.717233896531887E-4</v>
      </c>
      <c r="AR43" s="12">
        <f t="shared" si="31"/>
        <v>1.3423008502203412E-5</v>
      </c>
      <c r="AS43" s="12">
        <f t="shared" si="32"/>
        <v>1.7086378734417916E-4</v>
      </c>
      <c r="AT43" s="12">
        <f t="shared" si="33"/>
        <v>1.3423008502203412E-5</v>
      </c>
      <c r="AU43" s="12">
        <f t="shared" si="34"/>
        <v>1.7086378734417916E-4</v>
      </c>
      <c r="AV43" s="12">
        <f t="shared" si="35"/>
        <v>-3.3207022903840241E-2</v>
      </c>
      <c r="AW43" s="12">
        <f t="shared" si="36"/>
        <v>2.717233896531887E-4</v>
      </c>
      <c r="AX43" s="12">
        <f t="shared" si="37"/>
        <v>-3.3207022903840255E-2</v>
      </c>
      <c r="AY43" s="39">
        <f t="shared" si="38"/>
        <v>2.717233896531887E-4</v>
      </c>
      <c r="AZ43" s="8"/>
      <c r="BA43" s="35"/>
      <c r="BB43" s="12">
        <f t="shared" si="39"/>
        <v>1.0000134230085023</v>
      </c>
      <c r="BC43" s="12">
        <f t="shared" si="40"/>
        <v>0.96677999999999997</v>
      </c>
      <c r="BD43" s="12">
        <f t="shared" si="41"/>
        <v>0</v>
      </c>
      <c r="BE43" s="39">
        <f t="shared" si="42"/>
        <v>0</v>
      </c>
    </row>
    <row r="44" spans="1:57">
      <c r="A44" s="170" t="s">
        <v>285</v>
      </c>
      <c r="B44" s="22" t="s">
        <v>400</v>
      </c>
      <c r="C44" s="23">
        <v>-33.088666666666661</v>
      </c>
      <c r="D44" s="23">
        <v>0.37367918280816953</v>
      </c>
      <c r="E44" s="3">
        <v>3</v>
      </c>
      <c r="F44" s="3">
        <v>1.3423008502203413E-2</v>
      </c>
      <c r="G44" s="3">
        <v>0.17086378734417915</v>
      </c>
      <c r="L44" s="3">
        <v>1</v>
      </c>
      <c r="Q44" s="44">
        <f t="shared" si="8"/>
        <v>-33.075687807618451</v>
      </c>
      <c r="R44" s="45">
        <f t="shared" si="9"/>
        <v>0.27173703216233513</v>
      </c>
      <c r="S44" s="45" t="str">
        <f t="shared" si="10"/>
        <v>n/a</v>
      </c>
      <c r="T44" s="45" t="str">
        <f t="shared" si="11"/>
        <v>n/a</v>
      </c>
      <c r="U44" s="45" t="str">
        <f t="shared" si="12"/>
        <v>n/a</v>
      </c>
      <c r="V44" s="45" t="str">
        <f t="shared" si="13"/>
        <v>n/a</v>
      </c>
      <c r="W44" s="41">
        <f t="shared" si="14"/>
        <v>-33.075687807618451</v>
      </c>
      <c r="X44" s="42">
        <f t="shared" si="15"/>
        <v>0.27173703216233513</v>
      </c>
      <c r="Y44" s="3">
        <v>3</v>
      </c>
      <c r="Z44" s="166">
        <v>-18.3</v>
      </c>
      <c r="AA44" s="43">
        <f t="shared" si="16"/>
        <v>-33.075687807618493</v>
      </c>
      <c r="AB44" s="42">
        <f t="shared" si="17"/>
        <v>0.27173703216233513</v>
      </c>
      <c r="AC44" s="8"/>
      <c r="AD44" s="35">
        <f t="shared" si="18"/>
        <v>-3.3088666666666662E-2</v>
      </c>
      <c r="AE44" s="12">
        <f t="shared" si="19"/>
        <v>3.7367918280816951E-4</v>
      </c>
      <c r="AF44" s="12">
        <f t="shared" si="20"/>
        <v>4.2165180505801406E-4</v>
      </c>
      <c r="AG44" s="12">
        <f t="shared" si="21"/>
        <v>1.3423008502203412E-5</v>
      </c>
      <c r="AH44" s="12">
        <f t="shared" si="22"/>
        <v>1.7086378734417916E-4</v>
      </c>
      <c r="AI44" s="12">
        <f t="shared" si="23"/>
        <v>0</v>
      </c>
      <c r="AJ44" s="12">
        <f t="shared" si="24"/>
        <v>0</v>
      </c>
      <c r="AK44" s="12">
        <f t="shared" si="25"/>
        <v>0</v>
      </c>
      <c r="AL44" s="12">
        <f t="shared" si="26"/>
        <v>0</v>
      </c>
      <c r="AM44" s="12">
        <f t="shared" si="27"/>
        <v>0</v>
      </c>
      <c r="AN44" s="39">
        <f t="shared" si="28"/>
        <v>0</v>
      </c>
      <c r="AO44" s="8"/>
      <c r="AP44" s="35">
        <f t="shared" si="29"/>
        <v>-3.3075687807618451E-2</v>
      </c>
      <c r="AQ44" s="12">
        <f t="shared" si="30"/>
        <v>2.7173703216233511E-4</v>
      </c>
      <c r="AR44" s="12">
        <f t="shared" si="31"/>
        <v>1.3423008502203412E-5</v>
      </c>
      <c r="AS44" s="12">
        <f t="shared" si="32"/>
        <v>1.7086378734417916E-4</v>
      </c>
      <c r="AT44" s="12">
        <f t="shared" si="33"/>
        <v>1.3423008502203412E-5</v>
      </c>
      <c r="AU44" s="12">
        <f t="shared" si="34"/>
        <v>1.7086378734417916E-4</v>
      </c>
      <c r="AV44" s="12">
        <f t="shared" si="35"/>
        <v>-3.3075687807618451E-2</v>
      </c>
      <c r="AW44" s="12">
        <f t="shared" si="36"/>
        <v>2.7173703216233511E-4</v>
      </c>
      <c r="AX44" s="12">
        <f t="shared" si="37"/>
        <v>-3.3075687807618492E-2</v>
      </c>
      <c r="AY44" s="39">
        <f t="shared" si="38"/>
        <v>2.7173703216233511E-4</v>
      </c>
      <c r="AZ44" s="8"/>
      <c r="BA44" s="35"/>
      <c r="BB44" s="12">
        <f t="shared" si="39"/>
        <v>1.0000134230085023</v>
      </c>
      <c r="BC44" s="12">
        <f t="shared" si="40"/>
        <v>0.96691133333333334</v>
      </c>
      <c r="BD44" s="12">
        <f t="shared" si="41"/>
        <v>0</v>
      </c>
      <c r="BE44" s="39">
        <f t="shared" si="42"/>
        <v>0</v>
      </c>
    </row>
    <row r="45" spans="1:57">
      <c r="A45" s="170" t="s">
        <v>285</v>
      </c>
      <c r="B45" s="22" t="s">
        <v>215</v>
      </c>
      <c r="C45" s="23">
        <v>-34.93633333333333</v>
      </c>
      <c r="D45" s="23">
        <v>0.37367918280816953</v>
      </c>
      <c r="E45" s="3">
        <v>3</v>
      </c>
      <c r="F45" s="3">
        <v>1.3423008502203413E-2</v>
      </c>
      <c r="G45" s="3">
        <v>0.17086378734417915</v>
      </c>
      <c r="L45" s="3">
        <v>1</v>
      </c>
      <c r="Q45" s="44">
        <f t="shared" si="8"/>
        <v>-34.9233792755305</v>
      </c>
      <c r="R45" s="45">
        <f t="shared" si="9"/>
        <v>0.27154520960617545</v>
      </c>
      <c r="S45" s="45" t="str">
        <f t="shared" si="10"/>
        <v>n/a</v>
      </c>
      <c r="T45" s="45" t="str">
        <f t="shared" si="11"/>
        <v>n/a</v>
      </c>
      <c r="U45" s="45" t="str">
        <f t="shared" si="12"/>
        <v>n/a</v>
      </c>
      <c r="V45" s="45" t="str">
        <f t="shared" si="13"/>
        <v>n/a</v>
      </c>
      <c r="W45" s="41">
        <f t="shared" si="14"/>
        <v>-34.9233792755305</v>
      </c>
      <c r="X45" s="42">
        <f t="shared" si="15"/>
        <v>0.27154520960617545</v>
      </c>
      <c r="Y45" s="3">
        <v>3</v>
      </c>
      <c r="Z45" s="166">
        <v>-18.5</v>
      </c>
      <c r="AA45" s="43">
        <f t="shared" si="16"/>
        <v>-34.923379275530465</v>
      </c>
      <c r="AB45" s="42">
        <f t="shared" si="17"/>
        <v>0.27154520960617545</v>
      </c>
      <c r="AC45" s="8"/>
      <c r="AD45" s="35">
        <f t="shared" si="18"/>
        <v>-3.4936333333333333E-2</v>
      </c>
      <c r="AE45" s="12">
        <f t="shared" si="19"/>
        <v>3.7367918280816951E-4</v>
      </c>
      <c r="AF45" s="12">
        <f t="shared" si="20"/>
        <v>4.2165180505801406E-4</v>
      </c>
      <c r="AG45" s="12">
        <f t="shared" si="21"/>
        <v>1.3423008502203412E-5</v>
      </c>
      <c r="AH45" s="12">
        <f t="shared" si="22"/>
        <v>1.7086378734417916E-4</v>
      </c>
      <c r="AI45" s="12">
        <f t="shared" si="23"/>
        <v>0</v>
      </c>
      <c r="AJ45" s="12">
        <f t="shared" si="24"/>
        <v>0</v>
      </c>
      <c r="AK45" s="12">
        <f t="shared" si="25"/>
        <v>0</v>
      </c>
      <c r="AL45" s="12">
        <f t="shared" si="26"/>
        <v>0</v>
      </c>
      <c r="AM45" s="12">
        <f t="shared" si="27"/>
        <v>0</v>
      </c>
      <c r="AN45" s="39">
        <f t="shared" si="28"/>
        <v>0</v>
      </c>
      <c r="AO45" s="8"/>
      <c r="AP45" s="35">
        <f t="shared" si="29"/>
        <v>-3.4923379275530499E-2</v>
      </c>
      <c r="AQ45" s="12">
        <f t="shared" si="30"/>
        <v>2.7154520960617545E-4</v>
      </c>
      <c r="AR45" s="12">
        <f t="shared" si="31"/>
        <v>1.3423008502203412E-5</v>
      </c>
      <c r="AS45" s="12">
        <f t="shared" si="32"/>
        <v>1.7086378734417916E-4</v>
      </c>
      <c r="AT45" s="12">
        <f t="shared" si="33"/>
        <v>1.3423008502203412E-5</v>
      </c>
      <c r="AU45" s="12">
        <f t="shared" si="34"/>
        <v>1.7086378734417916E-4</v>
      </c>
      <c r="AV45" s="12">
        <f t="shared" si="35"/>
        <v>-3.4923379275530499E-2</v>
      </c>
      <c r="AW45" s="12">
        <f t="shared" si="36"/>
        <v>2.7154520960617545E-4</v>
      </c>
      <c r="AX45" s="12">
        <f t="shared" si="37"/>
        <v>-3.4923379275530464E-2</v>
      </c>
      <c r="AY45" s="39">
        <f t="shared" si="38"/>
        <v>2.7154520960617545E-4</v>
      </c>
      <c r="AZ45" s="8"/>
      <c r="BA45" s="35"/>
      <c r="BB45" s="12">
        <f t="shared" si="39"/>
        <v>1.0000134230085023</v>
      </c>
      <c r="BC45" s="12">
        <f t="shared" si="40"/>
        <v>0.96506366666666665</v>
      </c>
      <c r="BD45" s="12">
        <f t="shared" si="41"/>
        <v>0</v>
      </c>
      <c r="BE45" s="39">
        <f t="shared" si="42"/>
        <v>0</v>
      </c>
    </row>
    <row r="46" spans="1:57">
      <c r="A46" s="170" t="s">
        <v>285</v>
      </c>
      <c r="B46" s="22" t="s">
        <v>216</v>
      </c>
      <c r="C46" s="23">
        <v>-34.552</v>
      </c>
      <c r="D46" s="23">
        <v>0.37367918280816953</v>
      </c>
      <c r="E46" s="3">
        <v>3</v>
      </c>
      <c r="F46" s="3">
        <v>1.3423008502203413E-2</v>
      </c>
      <c r="G46" s="3">
        <v>0.17086378734417915</v>
      </c>
      <c r="L46" s="3">
        <v>1</v>
      </c>
      <c r="Q46" s="44">
        <f t="shared" si="8"/>
        <v>-34.539040783287561</v>
      </c>
      <c r="R46" s="45">
        <f t="shared" si="9"/>
        <v>0.2715850915674729</v>
      </c>
      <c r="S46" s="45" t="str">
        <f t="shared" si="10"/>
        <v>n/a</v>
      </c>
      <c r="T46" s="45" t="str">
        <f t="shared" si="11"/>
        <v>n/a</v>
      </c>
      <c r="U46" s="45" t="str">
        <f t="shared" si="12"/>
        <v>n/a</v>
      </c>
      <c r="V46" s="45" t="str">
        <f t="shared" si="13"/>
        <v>n/a</v>
      </c>
      <c r="W46" s="41">
        <f t="shared" si="14"/>
        <v>-34.539040783287561</v>
      </c>
      <c r="X46" s="42">
        <f t="shared" si="15"/>
        <v>0.2715850915674729</v>
      </c>
      <c r="Y46" s="3">
        <v>3</v>
      </c>
      <c r="Z46" s="166">
        <v>-18.100000000000001</v>
      </c>
      <c r="AA46" s="43">
        <f t="shared" si="16"/>
        <v>-34.539040783287511</v>
      </c>
      <c r="AB46" s="42">
        <f t="shared" si="17"/>
        <v>0.2715850915674729</v>
      </c>
      <c r="AC46" s="8"/>
      <c r="AD46" s="35">
        <f t="shared" si="18"/>
        <v>-3.4551999999999999E-2</v>
      </c>
      <c r="AE46" s="12">
        <f t="shared" si="19"/>
        <v>3.7367918280816951E-4</v>
      </c>
      <c r="AF46" s="12">
        <f t="shared" si="20"/>
        <v>4.2165180505801406E-4</v>
      </c>
      <c r="AG46" s="12">
        <f t="shared" si="21"/>
        <v>1.3423008502203412E-5</v>
      </c>
      <c r="AH46" s="12">
        <f t="shared" si="22"/>
        <v>1.7086378734417916E-4</v>
      </c>
      <c r="AI46" s="12">
        <f t="shared" si="23"/>
        <v>0</v>
      </c>
      <c r="AJ46" s="12">
        <f t="shared" si="24"/>
        <v>0</v>
      </c>
      <c r="AK46" s="12">
        <f t="shared" si="25"/>
        <v>0</v>
      </c>
      <c r="AL46" s="12">
        <f t="shared" si="26"/>
        <v>0</v>
      </c>
      <c r="AM46" s="12">
        <f t="shared" si="27"/>
        <v>0</v>
      </c>
      <c r="AN46" s="39">
        <f t="shared" si="28"/>
        <v>0</v>
      </c>
      <c r="AO46" s="8"/>
      <c r="AP46" s="35">
        <f t="shared" si="29"/>
        <v>-3.453904078328756E-2</v>
      </c>
      <c r="AQ46" s="12">
        <f t="shared" si="30"/>
        <v>2.7158509156747292E-4</v>
      </c>
      <c r="AR46" s="12">
        <f t="shared" si="31"/>
        <v>1.3423008502203412E-5</v>
      </c>
      <c r="AS46" s="12">
        <f t="shared" si="32"/>
        <v>1.7086378734417916E-4</v>
      </c>
      <c r="AT46" s="12">
        <f t="shared" si="33"/>
        <v>1.3423008502203412E-5</v>
      </c>
      <c r="AU46" s="12">
        <f t="shared" si="34"/>
        <v>1.7086378734417916E-4</v>
      </c>
      <c r="AV46" s="12">
        <f t="shared" si="35"/>
        <v>-3.453904078328756E-2</v>
      </c>
      <c r="AW46" s="12">
        <f t="shared" si="36"/>
        <v>2.7158509156747292E-4</v>
      </c>
      <c r="AX46" s="12">
        <f t="shared" si="37"/>
        <v>-3.4539040783287511E-2</v>
      </c>
      <c r="AY46" s="39">
        <f t="shared" si="38"/>
        <v>2.7158509156747292E-4</v>
      </c>
      <c r="AZ46" s="8"/>
      <c r="BA46" s="35"/>
      <c r="BB46" s="12">
        <f t="shared" si="39"/>
        <v>1.0000134230085023</v>
      </c>
      <c r="BC46" s="12">
        <f t="shared" si="40"/>
        <v>0.96544799999999997</v>
      </c>
      <c r="BD46" s="12">
        <f t="shared" si="41"/>
        <v>0</v>
      </c>
      <c r="BE46" s="39">
        <f t="shared" si="42"/>
        <v>0</v>
      </c>
    </row>
    <row r="47" spans="1:57">
      <c r="A47" s="170" t="s">
        <v>219</v>
      </c>
      <c r="B47" s="22" t="s">
        <v>399</v>
      </c>
      <c r="C47" s="23">
        <v>-32.176333333333332</v>
      </c>
      <c r="D47" s="23">
        <v>0.37367918280816953</v>
      </c>
      <c r="E47" s="3">
        <v>3</v>
      </c>
      <c r="F47" s="3">
        <v>1.3423008502203413E-2</v>
      </c>
      <c r="G47" s="3">
        <v>0.17086378734417915</v>
      </c>
      <c r="L47" s="3">
        <v>1</v>
      </c>
      <c r="Q47" s="44">
        <f t="shared" si="8"/>
        <v>-32.163342228027034</v>
      </c>
      <c r="R47" s="45">
        <f t="shared" si="9"/>
        <v>0.27183183482030737</v>
      </c>
      <c r="S47" s="45" t="str">
        <f t="shared" si="10"/>
        <v>n/a</v>
      </c>
      <c r="T47" s="45" t="str">
        <f t="shared" si="11"/>
        <v>n/a</v>
      </c>
      <c r="U47" s="45" t="str">
        <f t="shared" si="12"/>
        <v>n/a</v>
      </c>
      <c r="V47" s="45" t="str">
        <f t="shared" si="13"/>
        <v>n/a</v>
      </c>
      <c r="W47" s="41">
        <f t="shared" si="14"/>
        <v>-32.163342228027034</v>
      </c>
      <c r="X47" s="42">
        <f t="shared" si="15"/>
        <v>0.27183183482030737</v>
      </c>
      <c r="Y47" s="3">
        <v>3</v>
      </c>
      <c r="Z47" s="166">
        <v>-20.6</v>
      </c>
      <c r="AA47" s="43">
        <f t="shared" si="16"/>
        <v>-32.163342228027084</v>
      </c>
      <c r="AB47" s="42">
        <f t="shared" si="17"/>
        <v>0.27183183482030737</v>
      </c>
      <c r="AC47" s="8"/>
      <c r="AD47" s="35">
        <f t="shared" si="18"/>
        <v>-3.2176333333333335E-2</v>
      </c>
      <c r="AE47" s="12">
        <f t="shared" si="19"/>
        <v>3.7367918280816951E-4</v>
      </c>
      <c r="AF47" s="12">
        <f t="shared" si="20"/>
        <v>4.2165180505801406E-4</v>
      </c>
      <c r="AG47" s="12">
        <f t="shared" si="21"/>
        <v>1.3423008502203412E-5</v>
      </c>
      <c r="AH47" s="12">
        <f t="shared" si="22"/>
        <v>1.7086378734417916E-4</v>
      </c>
      <c r="AI47" s="12">
        <f t="shared" si="23"/>
        <v>0</v>
      </c>
      <c r="AJ47" s="12">
        <f t="shared" si="24"/>
        <v>0</v>
      </c>
      <c r="AK47" s="12">
        <f t="shared" si="25"/>
        <v>0</v>
      </c>
      <c r="AL47" s="12">
        <f t="shared" si="26"/>
        <v>0</v>
      </c>
      <c r="AM47" s="12">
        <f t="shared" si="27"/>
        <v>0</v>
      </c>
      <c r="AN47" s="39">
        <f t="shared" si="28"/>
        <v>0</v>
      </c>
      <c r="AO47" s="8"/>
      <c r="AP47" s="35">
        <f t="shared" si="29"/>
        <v>-3.2163342228027032E-2</v>
      </c>
      <c r="AQ47" s="12">
        <f t="shared" si="30"/>
        <v>2.7183183482030739E-4</v>
      </c>
      <c r="AR47" s="12">
        <f t="shared" si="31"/>
        <v>1.3423008502203412E-5</v>
      </c>
      <c r="AS47" s="12">
        <f t="shared" si="32"/>
        <v>1.7086378734417916E-4</v>
      </c>
      <c r="AT47" s="12">
        <f t="shared" si="33"/>
        <v>1.3423008502203412E-5</v>
      </c>
      <c r="AU47" s="12">
        <f t="shared" si="34"/>
        <v>1.7086378734417916E-4</v>
      </c>
      <c r="AV47" s="12">
        <f t="shared" si="35"/>
        <v>-3.2163342228027032E-2</v>
      </c>
      <c r="AW47" s="12">
        <f t="shared" si="36"/>
        <v>2.7183183482030739E-4</v>
      </c>
      <c r="AX47" s="12">
        <f t="shared" si="37"/>
        <v>-3.2163342228027081E-2</v>
      </c>
      <c r="AY47" s="39">
        <f t="shared" si="38"/>
        <v>2.7183183482030739E-4</v>
      </c>
      <c r="AZ47" s="8"/>
      <c r="BA47" s="35"/>
      <c r="BB47" s="12">
        <f t="shared" si="39"/>
        <v>1.0000134230085023</v>
      </c>
      <c r="BC47" s="12">
        <f t="shared" si="40"/>
        <v>0.96782366666666664</v>
      </c>
      <c r="BD47" s="12">
        <f t="shared" si="41"/>
        <v>0</v>
      </c>
      <c r="BE47" s="39">
        <f t="shared" si="42"/>
        <v>0</v>
      </c>
    </row>
    <row r="48" spans="1:57">
      <c r="A48" s="170" t="s">
        <v>219</v>
      </c>
      <c r="B48" s="22" t="s">
        <v>400</v>
      </c>
      <c r="C48" s="23">
        <v>-31.840999999999998</v>
      </c>
      <c r="D48" s="23">
        <v>0.37367918280816953</v>
      </c>
      <c r="E48" s="3">
        <v>3</v>
      </c>
      <c r="F48" s="3">
        <v>1.3423008502203413E-2</v>
      </c>
      <c r="G48" s="3">
        <v>0.17086378734417915</v>
      </c>
      <c r="L48" s="3">
        <v>1</v>
      </c>
      <c r="Q48" s="44">
        <f t="shared" si="8"/>
        <v>-31.82800439351151</v>
      </c>
      <c r="R48" s="45">
        <f t="shared" si="9"/>
        <v>0.2718666942349266</v>
      </c>
      <c r="S48" s="45" t="str">
        <f t="shared" si="10"/>
        <v>n/a</v>
      </c>
      <c r="T48" s="45" t="str">
        <f t="shared" si="11"/>
        <v>n/a</v>
      </c>
      <c r="U48" s="45" t="str">
        <f t="shared" si="12"/>
        <v>n/a</v>
      </c>
      <c r="V48" s="45" t="str">
        <f t="shared" si="13"/>
        <v>n/a</v>
      </c>
      <c r="W48" s="41">
        <f t="shared" si="14"/>
        <v>-31.82800439351151</v>
      </c>
      <c r="X48" s="42">
        <f t="shared" si="15"/>
        <v>0.2718666942349266</v>
      </c>
      <c r="Y48" s="3">
        <v>3</v>
      </c>
      <c r="Z48" s="166">
        <v>-20</v>
      </c>
      <c r="AA48" s="43">
        <f t="shared" si="16"/>
        <v>-31.82800439351152</v>
      </c>
      <c r="AB48" s="42">
        <f t="shared" si="17"/>
        <v>0.2718666942349266</v>
      </c>
      <c r="AC48" s="8"/>
      <c r="AD48" s="35">
        <f t="shared" si="18"/>
        <v>-3.1840999999999994E-2</v>
      </c>
      <c r="AE48" s="12">
        <f t="shared" si="19"/>
        <v>3.7367918280816951E-4</v>
      </c>
      <c r="AF48" s="12">
        <f t="shared" si="20"/>
        <v>4.2165180505801406E-4</v>
      </c>
      <c r="AG48" s="12">
        <f t="shared" si="21"/>
        <v>1.3423008502203412E-5</v>
      </c>
      <c r="AH48" s="12">
        <f t="shared" si="22"/>
        <v>1.7086378734417916E-4</v>
      </c>
      <c r="AI48" s="12">
        <f t="shared" si="23"/>
        <v>0</v>
      </c>
      <c r="AJ48" s="12">
        <f t="shared" si="24"/>
        <v>0</v>
      </c>
      <c r="AK48" s="12">
        <f t="shared" si="25"/>
        <v>0</v>
      </c>
      <c r="AL48" s="12">
        <f t="shared" si="26"/>
        <v>0</v>
      </c>
      <c r="AM48" s="12">
        <f t="shared" si="27"/>
        <v>0</v>
      </c>
      <c r="AN48" s="39">
        <f t="shared" si="28"/>
        <v>0</v>
      </c>
      <c r="AO48" s="8"/>
      <c r="AP48" s="35">
        <f t="shared" si="29"/>
        <v>-3.1828004393511508E-2</v>
      </c>
      <c r="AQ48" s="12">
        <f t="shared" si="30"/>
        <v>2.718666942349266E-4</v>
      </c>
      <c r="AR48" s="12">
        <f t="shared" si="31"/>
        <v>1.3423008502203412E-5</v>
      </c>
      <c r="AS48" s="12">
        <f t="shared" si="32"/>
        <v>1.7086378734417916E-4</v>
      </c>
      <c r="AT48" s="12">
        <f t="shared" si="33"/>
        <v>1.3423008502203412E-5</v>
      </c>
      <c r="AU48" s="12">
        <f t="shared" si="34"/>
        <v>1.7086378734417916E-4</v>
      </c>
      <c r="AV48" s="12">
        <f t="shared" si="35"/>
        <v>-3.1828004393511508E-2</v>
      </c>
      <c r="AW48" s="12">
        <f t="shared" si="36"/>
        <v>2.718666942349266E-4</v>
      </c>
      <c r="AX48" s="12">
        <f t="shared" si="37"/>
        <v>-3.1828004393511522E-2</v>
      </c>
      <c r="AY48" s="39">
        <f t="shared" si="38"/>
        <v>2.718666942349266E-4</v>
      </c>
      <c r="AZ48" s="8"/>
      <c r="BA48" s="35"/>
      <c r="BB48" s="12">
        <f t="shared" si="39"/>
        <v>1.0000134230085023</v>
      </c>
      <c r="BC48" s="12">
        <f t="shared" si="40"/>
        <v>0.96815899999999999</v>
      </c>
      <c r="BD48" s="12">
        <f t="shared" si="41"/>
        <v>0</v>
      </c>
      <c r="BE48" s="39">
        <f t="shared" si="42"/>
        <v>0</v>
      </c>
    </row>
    <row r="49" spans="1:57">
      <c r="A49" s="170" t="s">
        <v>219</v>
      </c>
      <c r="B49" s="22" t="s">
        <v>215</v>
      </c>
      <c r="C49" s="23">
        <v>-33.918666666666667</v>
      </c>
      <c r="D49" s="23">
        <v>0.37367918280816953</v>
      </c>
      <c r="E49" s="3">
        <v>3</v>
      </c>
      <c r="F49" s="3">
        <v>1.3423008502203413E-2</v>
      </c>
      <c r="G49" s="3">
        <v>0.17086378734417915</v>
      </c>
      <c r="L49" s="3">
        <v>1</v>
      </c>
      <c r="Q49" s="44">
        <f t="shared" si="8"/>
        <v>-33.905698948715511</v>
      </c>
      <c r="R49" s="45">
        <f t="shared" si="9"/>
        <v>0.27165083391811129</v>
      </c>
      <c r="S49" s="45" t="str">
        <f t="shared" si="10"/>
        <v>n/a</v>
      </c>
      <c r="T49" s="45" t="str">
        <f t="shared" si="11"/>
        <v>n/a</v>
      </c>
      <c r="U49" s="45" t="str">
        <f t="shared" si="12"/>
        <v>n/a</v>
      </c>
      <c r="V49" s="45" t="str">
        <f t="shared" si="13"/>
        <v>n/a</v>
      </c>
      <c r="W49" s="41">
        <f t="shared" si="14"/>
        <v>-33.905698948715511</v>
      </c>
      <c r="X49" s="42">
        <f t="shared" si="15"/>
        <v>0.27165083391811129</v>
      </c>
      <c r="Y49" s="3">
        <v>3</v>
      </c>
      <c r="Z49" s="166">
        <v>-18</v>
      </c>
      <c r="AA49" s="43">
        <f t="shared" si="16"/>
        <v>-33.905698948715532</v>
      </c>
      <c r="AB49" s="42">
        <f t="shared" si="17"/>
        <v>0.27165083391811129</v>
      </c>
      <c r="AC49" s="8"/>
      <c r="AD49" s="35">
        <f t="shared" si="18"/>
        <v>-3.3918666666666666E-2</v>
      </c>
      <c r="AE49" s="12">
        <f t="shared" si="19"/>
        <v>3.7367918280816951E-4</v>
      </c>
      <c r="AF49" s="12">
        <f t="shared" si="20"/>
        <v>4.2165180505801406E-4</v>
      </c>
      <c r="AG49" s="12">
        <f t="shared" si="21"/>
        <v>1.3423008502203412E-5</v>
      </c>
      <c r="AH49" s="12">
        <f t="shared" si="22"/>
        <v>1.7086378734417916E-4</v>
      </c>
      <c r="AI49" s="12">
        <f t="shared" si="23"/>
        <v>0</v>
      </c>
      <c r="AJ49" s="12">
        <f t="shared" si="24"/>
        <v>0</v>
      </c>
      <c r="AK49" s="12">
        <f t="shared" si="25"/>
        <v>0</v>
      </c>
      <c r="AL49" s="12">
        <f t="shared" si="26"/>
        <v>0</v>
      </c>
      <c r="AM49" s="12">
        <f t="shared" si="27"/>
        <v>0</v>
      </c>
      <c r="AN49" s="39">
        <f t="shared" si="28"/>
        <v>0</v>
      </c>
      <c r="AO49" s="8"/>
      <c r="AP49" s="35">
        <f t="shared" si="29"/>
        <v>-3.3905698948715514E-2</v>
      </c>
      <c r="AQ49" s="12">
        <f t="shared" si="30"/>
        <v>2.7165083391811128E-4</v>
      </c>
      <c r="AR49" s="12">
        <f t="shared" si="31"/>
        <v>1.3423008502203412E-5</v>
      </c>
      <c r="AS49" s="12">
        <f t="shared" si="32"/>
        <v>1.7086378734417916E-4</v>
      </c>
      <c r="AT49" s="12">
        <f t="shared" si="33"/>
        <v>1.3423008502203412E-5</v>
      </c>
      <c r="AU49" s="12">
        <f t="shared" si="34"/>
        <v>1.7086378734417916E-4</v>
      </c>
      <c r="AV49" s="12">
        <f t="shared" si="35"/>
        <v>-3.3905698948715514E-2</v>
      </c>
      <c r="AW49" s="12">
        <f t="shared" si="36"/>
        <v>2.7165083391811128E-4</v>
      </c>
      <c r="AX49" s="12">
        <f t="shared" si="37"/>
        <v>-3.3905698948715535E-2</v>
      </c>
      <c r="AY49" s="39">
        <f t="shared" si="38"/>
        <v>2.7165083391811128E-4</v>
      </c>
      <c r="AZ49" s="8"/>
      <c r="BA49" s="35"/>
      <c r="BB49" s="12">
        <f t="shared" si="39"/>
        <v>1.0000134230085023</v>
      </c>
      <c r="BC49" s="12">
        <f t="shared" si="40"/>
        <v>0.96608133333333335</v>
      </c>
      <c r="BD49" s="12">
        <f t="shared" si="41"/>
        <v>0</v>
      </c>
      <c r="BE49" s="39">
        <f t="shared" si="42"/>
        <v>0</v>
      </c>
    </row>
    <row r="50" spans="1:57">
      <c r="A50" s="170" t="s">
        <v>219</v>
      </c>
      <c r="B50" s="22" t="s">
        <v>216</v>
      </c>
      <c r="C50" s="23">
        <v>-33.56366666666667</v>
      </c>
      <c r="D50" s="23">
        <v>0.37367918280816953</v>
      </c>
      <c r="E50" s="3">
        <v>3</v>
      </c>
      <c r="F50" s="3">
        <v>1.3423008502203413E-2</v>
      </c>
      <c r="G50" s="3">
        <v>0.17086378734417915</v>
      </c>
      <c r="L50" s="3">
        <v>1</v>
      </c>
      <c r="Q50" s="44">
        <f t="shared" si="8"/>
        <v>-33.550694183547506</v>
      </c>
      <c r="R50" s="45">
        <f t="shared" si="9"/>
        <v>0.27168769612902732</v>
      </c>
      <c r="S50" s="45" t="str">
        <f t="shared" si="10"/>
        <v>n/a</v>
      </c>
      <c r="T50" s="45" t="str">
        <f t="shared" si="11"/>
        <v>n/a</v>
      </c>
      <c r="U50" s="45" t="str">
        <f t="shared" si="12"/>
        <v>n/a</v>
      </c>
      <c r="V50" s="45" t="str">
        <f t="shared" si="13"/>
        <v>n/a</v>
      </c>
      <c r="W50" s="41">
        <f t="shared" si="14"/>
        <v>-33.550694183547506</v>
      </c>
      <c r="X50" s="42">
        <f t="shared" si="15"/>
        <v>0.27168769612902732</v>
      </c>
      <c r="Y50" s="3">
        <v>3</v>
      </c>
      <c r="Z50" s="166">
        <v>-20.6</v>
      </c>
      <c r="AA50" s="43">
        <f t="shared" si="16"/>
        <v>-33.550694183547506</v>
      </c>
      <c r="AB50" s="42">
        <f t="shared" si="17"/>
        <v>0.27168769612902732</v>
      </c>
      <c r="AC50" s="8"/>
      <c r="AD50" s="35">
        <f t="shared" si="18"/>
        <v>-3.3563666666666672E-2</v>
      </c>
      <c r="AE50" s="12">
        <f t="shared" si="19"/>
        <v>3.7367918280816951E-4</v>
      </c>
      <c r="AF50" s="12">
        <f t="shared" si="20"/>
        <v>4.2165180505801406E-4</v>
      </c>
      <c r="AG50" s="12">
        <f t="shared" si="21"/>
        <v>1.3423008502203412E-5</v>
      </c>
      <c r="AH50" s="12">
        <f t="shared" si="22"/>
        <v>1.7086378734417916E-4</v>
      </c>
      <c r="AI50" s="12">
        <f t="shared" si="23"/>
        <v>0</v>
      </c>
      <c r="AJ50" s="12">
        <f t="shared" si="24"/>
        <v>0</v>
      </c>
      <c r="AK50" s="12">
        <f t="shared" si="25"/>
        <v>0</v>
      </c>
      <c r="AL50" s="12">
        <f t="shared" si="26"/>
        <v>0</v>
      </c>
      <c r="AM50" s="12">
        <f t="shared" si="27"/>
        <v>0</v>
      </c>
      <c r="AN50" s="39">
        <f t="shared" si="28"/>
        <v>0</v>
      </c>
      <c r="AO50" s="8"/>
      <c r="AP50" s="35">
        <f t="shared" si="29"/>
        <v>-3.3550694183547503E-2</v>
      </c>
      <c r="AQ50" s="12">
        <f t="shared" si="30"/>
        <v>2.7168769612902731E-4</v>
      </c>
      <c r="AR50" s="12">
        <f t="shared" si="31"/>
        <v>1.3423008502203412E-5</v>
      </c>
      <c r="AS50" s="12">
        <f t="shared" si="32"/>
        <v>1.7086378734417916E-4</v>
      </c>
      <c r="AT50" s="12">
        <f t="shared" si="33"/>
        <v>1.3423008502203412E-5</v>
      </c>
      <c r="AU50" s="12">
        <f t="shared" si="34"/>
        <v>1.7086378734417916E-4</v>
      </c>
      <c r="AV50" s="12">
        <f t="shared" si="35"/>
        <v>-3.3550694183547503E-2</v>
      </c>
      <c r="AW50" s="12">
        <f t="shared" si="36"/>
        <v>2.7168769612902731E-4</v>
      </c>
      <c r="AX50" s="12">
        <f t="shared" si="37"/>
        <v>-3.3550694183547503E-2</v>
      </c>
      <c r="AY50" s="39">
        <f t="shared" si="38"/>
        <v>2.7168769612902731E-4</v>
      </c>
      <c r="AZ50" s="8"/>
      <c r="BA50" s="35"/>
      <c r="BB50" s="12">
        <f t="shared" si="39"/>
        <v>1.0000134230085023</v>
      </c>
      <c r="BC50" s="12">
        <f t="shared" si="40"/>
        <v>0.96643633333333334</v>
      </c>
      <c r="BD50" s="12">
        <f t="shared" si="41"/>
        <v>0</v>
      </c>
      <c r="BE50" s="39">
        <f t="shared" si="42"/>
        <v>0</v>
      </c>
    </row>
    <row r="51" spans="1:57">
      <c r="A51" s="170" t="s">
        <v>348</v>
      </c>
      <c r="B51" s="22" t="s">
        <v>399</v>
      </c>
      <c r="C51" s="23">
        <v>-34.251999999999995</v>
      </c>
      <c r="D51" s="23">
        <v>0.37367918280816953</v>
      </c>
      <c r="E51" s="3">
        <v>5</v>
      </c>
      <c r="F51" s="3">
        <v>1.3423008502203413E-2</v>
      </c>
      <c r="G51" s="3">
        <v>0.17086378734417915</v>
      </c>
      <c r="L51" s="3">
        <v>1</v>
      </c>
      <c r="Q51" s="44">
        <f t="shared" si="8"/>
        <v>-34.239036756385012</v>
      </c>
      <c r="R51" s="45">
        <f t="shared" si="9"/>
        <v>0.23485468975252144</v>
      </c>
      <c r="S51" s="45" t="str">
        <f t="shared" si="10"/>
        <v>n/a</v>
      </c>
      <c r="T51" s="45" t="str">
        <f t="shared" si="11"/>
        <v>n/a</v>
      </c>
      <c r="U51" s="45" t="str">
        <f t="shared" si="12"/>
        <v>n/a</v>
      </c>
      <c r="V51" s="45" t="str">
        <f t="shared" si="13"/>
        <v>n/a</v>
      </c>
      <c r="W51" s="41">
        <f t="shared" si="14"/>
        <v>-34.239036756385012</v>
      </c>
      <c r="X51" s="42">
        <f t="shared" si="15"/>
        <v>0.23485468975252144</v>
      </c>
      <c r="Y51" s="3">
        <v>5</v>
      </c>
      <c r="Z51" s="166">
        <v>-19.100000000000001</v>
      </c>
      <c r="AA51" s="43">
        <f t="shared" si="16"/>
        <v>-34.239036756384955</v>
      </c>
      <c r="AB51" s="42">
        <f t="shared" si="17"/>
        <v>0.23485468975252144</v>
      </c>
      <c r="AC51" s="8"/>
      <c r="AD51" s="35">
        <f t="shared" si="18"/>
        <v>-3.4251999999999998E-2</v>
      </c>
      <c r="AE51" s="12">
        <f t="shared" si="19"/>
        <v>3.7367918280816951E-4</v>
      </c>
      <c r="AF51" s="12">
        <f t="shared" si="20"/>
        <v>3.9753713420809326E-4</v>
      </c>
      <c r="AG51" s="12">
        <f t="shared" si="21"/>
        <v>1.3423008502203412E-5</v>
      </c>
      <c r="AH51" s="12">
        <f t="shared" si="22"/>
        <v>1.7086378734417916E-4</v>
      </c>
      <c r="AI51" s="12">
        <f t="shared" si="23"/>
        <v>0</v>
      </c>
      <c r="AJ51" s="12">
        <f t="shared" si="24"/>
        <v>0</v>
      </c>
      <c r="AK51" s="12">
        <f t="shared" si="25"/>
        <v>0</v>
      </c>
      <c r="AL51" s="12">
        <f t="shared" si="26"/>
        <v>0</v>
      </c>
      <c r="AM51" s="12">
        <f t="shared" si="27"/>
        <v>0</v>
      </c>
      <c r="AN51" s="39">
        <f t="shared" si="28"/>
        <v>0</v>
      </c>
      <c r="AO51" s="8"/>
      <c r="AP51" s="35">
        <f t="shared" si="29"/>
        <v>-3.4239036756385011E-2</v>
      </c>
      <c r="AQ51" s="12">
        <f t="shared" si="30"/>
        <v>2.3485468975252143E-4</v>
      </c>
      <c r="AR51" s="12">
        <f t="shared" si="31"/>
        <v>1.3423008502203412E-5</v>
      </c>
      <c r="AS51" s="12">
        <f t="shared" si="32"/>
        <v>1.7086378734417916E-4</v>
      </c>
      <c r="AT51" s="12">
        <f t="shared" si="33"/>
        <v>1.3423008502203412E-5</v>
      </c>
      <c r="AU51" s="12">
        <f t="shared" si="34"/>
        <v>1.7086378734417916E-4</v>
      </c>
      <c r="AV51" s="12">
        <f t="shared" si="35"/>
        <v>-3.4239036756385011E-2</v>
      </c>
      <c r="AW51" s="12">
        <f t="shared" si="36"/>
        <v>2.3485468975252143E-4</v>
      </c>
      <c r="AX51" s="12">
        <f t="shared" si="37"/>
        <v>-3.4239036756384955E-2</v>
      </c>
      <c r="AY51" s="39">
        <f t="shared" si="38"/>
        <v>2.3485468975252143E-4</v>
      </c>
      <c r="AZ51" s="8"/>
      <c r="BA51" s="35"/>
      <c r="BB51" s="12">
        <f t="shared" si="39"/>
        <v>1.0000134230085023</v>
      </c>
      <c r="BC51" s="12">
        <f t="shared" si="40"/>
        <v>0.96574800000000005</v>
      </c>
      <c r="BD51" s="12">
        <f t="shared" si="41"/>
        <v>0</v>
      </c>
      <c r="BE51" s="39">
        <f t="shared" si="42"/>
        <v>0</v>
      </c>
    </row>
    <row r="52" spans="1:57">
      <c r="A52" s="170" t="s">
        <v>348</v>
      </c>
      <c r="B52" s="22" t="s">
        <v>400</v>
      </c>
      <c r="C52" s="23">
        <v>-34.183999999999997</v>
      </c>
      <c r="D52" s="23">
        <v>0.37367918280816953</v>
      </c>
      <c r="E52" s="3">
        <v>3</v>
      </c>
      <c r="F52" s="3">
        <v>1.3423008502203413E-2</v>
      </c>
      <c r="G52" s="3">
        <v>0.17086378734417915</v>
      </c>
      <c r="L52" s="3">
        <v>1</v>
      </c>
      <c r="Q52" s="44">
        <f t="shared" si="8"/>
        <v>-34.17103584362043</v>
      </c>
      <c r="R52" s="45">
        <f t="shared" si="9"/>
        <v>0.27162328802266239</v>
      </c>
      <c r="S52" s="45" t="str">
        <f t="shared" si="10"/>
        <v>n/a</v>
      </c>
      <c r="T52" s="45" t="str">
        <f t="shared" si="11"/>
        <v>n/a</v>
      </c>
      <c r="U52" s="45" t="str">
        <f t="shared" si="12"/>
        <v>n/a</v>
      </c>
      <c r="V52" s="45" t="str">
        <f t="shared" si="13"/>
        <v>n/a</v>
      </c>
      <c r="W52" s="41">
        <f t="shared" si="14"/>
        <v>-34.17103584362043</v>
      </c>
      <c r="X52" s="42">
        <f t="shared" si="15"/>
        <v>0.27162328802266239</v>
      </c>
      <c r="Y52" s="3">
        <v>3</v>
      </c>
      <c r="Z52" s="166">
        <v>-18.399999999999999</v>
      </c>
      <c r="AA52" s="43">
        <f t="shared" si="16"/>
        <v>-34.171035843620466</v>
      </c>
      <c r="AB52" s="42">
        <f t="shared" si="17"/>
        <v>0.27162328802266239</v>
      </c>
      <c r="AC52" s="8"/>
      <c r="AD52" s="35">
        <f t="shared" si="18"/>
        <v>-3.4183999999999999E-2</v>
      </c>
      <c r="AE52" s="12">
        <f t="shared" si="19"/>
        <v>3.7367918280816951E-4</v>
      </c>
      <c r="AF52" s="12">
        <f t="shared" si="20"/>
        <v>4.2165180505801406E-4</v>
      </c>
      <c r="AG52" s="12">
        <f t="shared" si="21"/>
        <v>1.3423008502203412E-5</v>
      </c>
      <c r="AH52" s="12">
        <f t="shared" si="22"/>
        <v>1.7086378734417916E-4</v>
      </c>
      <c r="AI52" s="12">
        <f t="shared" si="23"/>
        <v>0</v>
      </c>
      <c r="AJ52" s="12">
        <f t="shared" si="24"/>
        <v>0</v>
      </c>
      <c r="AK52" s="12">
        <f t="shared" si="25"/>
        <v>0</v>
      </c>
      <c r="AL52" s="12">
        <f t="shared" si="26"/>
        <v>0</v>
      </c>
      <c r="AM52" s="12">
        <f t="shared" si="27"/>
        <v>0</v>
      </c>
      <c r="AN52" s="39">
        <f t="shared" si="28"/>
        <v>0</v>
      </c>
      <c r="AO52" s="8"/>
      <c r="AP52" s="35">
        <f t="shared" si="29"/>
        <v>-3.4171035843620433E-2</v>
      </c>
      <c r="AQ52" s="12">
        <f t="shared" si="30"/>
        <v>2.7162328802266239E-4</v>
      </c>
      <c r="AR52" s="12">
        <f t="shared" si="31"/>
        <v>1.3423008502203412E-5</v>
      </c>
      <c r="AS52" s="12">
        <f t="shared" si="32"/>
        <v>1.7086378734417916E-4</v>
      </c>
      <c r="AT52" s="12">
        <f t="shared" si="33"/>
        <v>1.3423008502203412E-5</v>
      </c>
      <c r="AU52" s="12">
        <f t="shared" si="34"/>
        <v>1.7086378734417916E-4</v>
      </c>
      <c r="AV52" s="12">
        <f t="shared" si="35"/>
        <v>-3.4171035843620433E-2</v>
      </c>
      <c r="AW52" s="12">
        <f t="shared" si="36"/>
        <v>2.7162328802266239E-4</v>
      </c>
      <c r="AX52" s="12">
        <f t="shared" si="37"/>
        <v>-3.4171035843620468E-2</v>
      </c>
      <c r="AY52" s="39">
        <f t="shared" si="38"/>
        <v>2.7162328802266239E-4</v>
      </c>
      <c r="AZ52" s="8"/>
      <c r="BA52" s="35"/>
      <c r="BB52" s="12">
        <f t="shared" si="39"/>
        <v>1.0000134230085023</v>
      </c>
      <c r="BC52" s="12">
        <f t="shared" si="40"/>
        <v>0.96581600000000001</v>
      </c>
      <c r="BD52" s="12">
        <f t="shared" si="41"/>
        <v>0</v>
      </c>
      <c r="BE52" s="39">
        <f t="shared" si="42"/>
        <v>0</v>
      </c>
    </row>
    <row r="53" spans="1:57">
      <c r="A53" s="170" t="s">
        <v>348</v>
      </c>
      <c r="B53" s="22" t="s">
        <v>215</v>
      </c>
      <c r="C53" s="23">
        <v>-36.638799999999996</v>
      </c>
      <c r="D53" s="23">
        <v>0.37367918280816953</v>
      </c>
      <c r="E53" s="3">
        <v>5</v>
      </c>
      <c r="F53" s="3">
        <v>1.3423008502203413E-2</v>
      </c>
      <c r="G53" s="3">
        <v>0.17086378734417915</v>
      </c>
      <c r="L53" s="3">
        <v>1</v>
      </c>
      <c r="Q53" s="44">
        <f t="shared" si="8"/>
        <v>-36.625868794421706</v>
      </c>
      <c r="R53" s="45">
        <f t="shared" si="9"/>
        <v>0.23456833228453605</v>
      </c>
      <c r="S53" s="45" t="str">
        <f t="shared" si="10"/>
        <v>n/a</v>
      </c>
      <c r="T53" s="45" t="str">
        <f t="shared" si="11"/>
        <v>n/a</v>
      </c>
      <c r="U53" s="45" t="str">
        <f t="shared" si="12"/>
        <v>n/a</v>
      </c>
      <c r="V53" s="45" t="str">
        <f t="shared" si="13"/>
        <v>n/a</v>
      </c>
      <c r="W53" s="41">
        <f t="shared" si="14"/>
        <v>-36.625868794421706</v>
      </c>
      <c r="X53" s="42">
        <f t="shared" si="15"/>
        <v>0.23456833228453605</v>
      </c>
      <c r="Y53" s="3">
        <v>5</v>
      </c>
      <c r="Z53" s="166">
        <v>-18.5</v>
      </c>
      <c r="AA53" s="43">
        <f t="shared" si="16"/>
        <v>-36.625868794421756</v>
      </c>
      <c r="AB53" s="42">
        <f t="shared" si="17"/>
        <v>0.23456833228453605</v>
      </c>
      <c r="AC53" s="8"/>
      <c r="AD53" s="35">
        <f t="shared" si="18"/>
        <v>-3.6638799999999999E-2</v>
      </c>
      <c r="AE53" s="12">
        <f t="shared" si="19"/>
        <v>3.7367918280816951E-4</v>
      </c>
      <c r="AF53" s="12">
        <f t="shared" si="20"/>
        <v>3.9753713420809326E-4</v>
      </c>
      <c r="AG53" s="12">
        <f t="shared" si="21"/>
        <v>1.3423008502203412E-5</v>
      </c>
      <c r="AH53" s="12">
        <f t="shared" si="22"/>
        <v>1.7086378734417916E-4</v>
      </c>
      <c r="AI53" s="12">
        <f t="shared" si="23"/>
        <v>0</v>
      </c>
      <c r="AJ53" s="12">
        <f t="shared" si="24"/>
        <v>0</v>
      </c>
      <c r="AK53" s="12">
        <f t="shared" si="25"/>
        <v>0</v>
      </c>
      <c r="AL53" s="12">
        <f t="shared" si="26"/>
        <v>0</v>
      </c>
      <c r="AM53" s="12">
        <f t="shared" si="27"/>
        <v>0</v>
      </c>
      <c r="AN53" s="39">
        <f t="shared" si="28"/>
        <v>0</v>
      </c>
      <c r="AO53" s="8"/>
      <c r="AP53" s="35">
        <f t="shared" si="29"/>
        <v>-3.6625868794421708E-2</v>
      </c>
      <c r="AQ53" s="12">
        <f t="shared" si="30"/>
        <v>2.3456833228453606E-4</v>
      </c>
      <c r="AR53" s="12">
        <f t="shared" si="31"/>
        <v>1.3423008502203412E-5</v>
      </c>
      <c r="AS53" s="12">
        <f t="shared" si="32"/>
        <v>1.7086378734417916E-4</v>
      </c>
      <c r="AT53" s="12">
        <f t="shared" si="33"/>
        <v>1.3423008502203412E-5</v>
      </c>
      <c r="AU53" s="12">
        <f t="shared" si="34"/>
        <v>1.7086378734417916E-4</v>
      </c>
      <c r="AV53" s="12">
        <f t="shared" si="35"/>
        <v>-3.6625868794421708E-2</v>
      </c>
      <c r="AW53" s="12">
        <f t="shared" si="36"/>
        <v>2.3456833228453606E-4</v>
      </c>
      <c r="AX53" s="12">
        <f t="shared" si="37"/>
        <v>-3.6625868794421756E-2</v>
      </c>
      <c r="AY53" s="39">
        <f t="shared" si="38"/>
        <v>2.3456833228453606E-4</v>
      </c>
      <c r="AZ53" s="8"/>
      <c r="BA53" s="35"/>
      <c r="BB53" s="12">
        <f t="shared" si="39"/>
        <v>1.0000134230085023</v>
      </c>
      <c r="BC53" s="12">
        <f t="shared" si="40"/>
        <v>0.96336120000000003</v>
      </c>
      <c r="BD53" s="12">
        <f t="shared" si="41"/>
        <v>0</v>
      </c>
      <c r="BE53" s="39">
        <f t="shared" si="42"/>
        <v>0</v>
      </c>
    </row>
    <row r="54" spans="1:57">
      <c r="A54" s="170" t="s">
        <v>348</v>
      </c>
      <c r="B54" s="22" t="s">
        <v>216</v>
      </c>
      <c r="C54" s="23">
        <v>-36.414000000000001</v>
      </c>
      <c r="D54" s="23">
        <v>0.37367918280816953</v>
      </c>
      <c r="E54" s="3">
        <v>5</v>
      </c>
      <c r="F54" s="3">
        <v>1.3423008502203413E-2</v>
      </c>
      <c r="G54" s="3">
        <v>0.17086378734417915</v>
      </c>
      <c r="L54" s="3">
        <v>1</v>
      </c>
      <c r="Q54" s="44">
        <f t="shared" si="8"/>
        <v>-36.4010657769294</v>
      </c>
      <c r="R54" s="45">
        <f t="shared" si="9"/>
        <v>0.23459528744060074</v>
      </c>
      <c r="S54" s="45" t="str">
        <f t="shared" si="10"/>
        <v>n/a</v>
      </c>
      <c r="T54" s="45" t="str">
        <f t="shared" si="11"/>
        <v>n/a</v>
      </c>
      <c r="U54" s="45" t="str">
        <f t="shared" si="12"/>
        <v>n/a</v>
      </c>
      <c r="V54" s="45" t="str">
        <f t="shared" si="13"/>
        <v>n/a</v>
      </c>
      <c r="W54" s="41">
        <f t="shared" si="14"/>
        <v>-36.4010657769294</v>
      </c>
      <c r="X54" s="42">
        <f t="shared" si="15"/>
        <v>0.23459528744060074</v>
      </c>
      <c r="Y54" s="3">
        <v>5</v>
      </c>
      <c r="Z54" s="166">
        <v>-20</v>
      </c>
      <c r="AA54" s="43">
        <f t="shared" si="16"/>
        <v>-36.401065776929364</v>
      </c>
      <c r="AB54" s="42">
        <f t="shared" si="17"/>
        <v>0.23459528744060074</v>
      </c>
      <c r="AC54" s="8"/>
      <c r="AD54" s="35">
        <f t="shared" si="18"/>
        <v>-3.6414000000000002E-2</v>
      </c>
      <c r="AE54" s="12">
        <f t="shared" si="19"/>
        <v>3.7367918280816951E-4</v>
      </c>
      <c r="AF54" s="12">
        <f t="shared" si="20"/>
        <v>3.9753713420809326E-4</v>
      </c>
      <c r="AG54" s="12">
        <f t="shared" si="21"/>
        <v>1.3423008502203412E-5</v>
      </c>
      <c r="AH54" s="12">
        <f t="shared" si="22"/>
        <v>1.7086378734417916E-4</v>
      </c>
      <c r="AI54" s="12">
        <f t="shared" si="23"/>
        <v>0</v>
      </c>
      <c r="AJ54" s="12">
        <f t="shared" si="24"/>
        <v>0</v>
      </c>
      <c r="AK54" s="12">
        <f t="shared" si="25"/>
        <v>0</v>
      </c>
      <c r="AL54" s="12">
        <f t="shared" si="26"/>
        <v>0</v>
      </c>
      <c r="AM54" s="12">
        <f t="shared" si="27"/>
        <v>0</v>
      </c>
      <c r="AN54" s="39">
        <f t="shared" si="28"/>
        <v>0</v>
      </c>
      <c r="AO54" s="8"/>
      <c r="AP54" s="35">
        <f t="shared" si="29"/>
        <v>-3.6401065776929399E-2</v>
      </c>
      <c r="AQ54" s="12">
        <f t="shared" si="30"/>
        <v>2.3459528744060074E-4</v>
      </c>
      <c r="AR54" s="12">
        <f t="shared" si="31"/>
        <v>1.3423008502203412E-5</v>
      </c>
      <c r="AS54" s="12">
        <f t="shared" si="32"/>
        <v>1.7086378734417916E-4</v>
      </c>
      <c r="AT54" s="12">
        <f t="shared" si="33"/>
        <v>1.3423008502203412E-5</v>
      </c>
      <c r="AU54" s="12">
        <f t="shared" si="34"/>
        <v>1.7086378734417916E-4</v>
      </c>
      <c r="AV54" s="12">
        <f t="shared" si="35"/>
        <v>-3.6401065776929399E-2</v>
      </c>
      <c r="AW54" s="12">
        <f t="shared" si="36"/>
        <v>2.3459528744060074E-4</v>
      </c>
      <c r="AX54" s="12">
        <f t="shared" si="37"/>
        <v>-3.6401065776929364E-2</v>
      </c>
      <c r="AY54" s="39">
        <f t="shared" si="38"/>
        <v>2.3459528744060074E-4</v>
      </c>
      <c r="AZ54" s="8"/>
      <c r="BA54" s="35"/>
      <c r="BB54" s="12">
        <f t="shared" si="39"/>
        <v>1.0000134230085023</v>
      </c>
      <c r="BC54" s="12">
        <f t="shared" si="40"/>
        <v>0.96358600000000005</v>
      </c>
      <c r="BD54" s="12">
        <f t="shared" si="41"/>
        <v>0</v>
      </c>
      <c r="BE54" s="39">
        <f t="shared" si="42"/>
        <v>0</v>
      </c>
    </row>
    <row r="55" spans="1:57">
      <c r="A55" s="170" t="s">
        <v>220</v>
      </c>
      <c r="B55" s="22" t="s">
        <v>399</v>
      </c>
      <c r="C55" s="23">
        <v>-34.355999999999995</v>
      </c>
      <c r="D55" s="23">
        <v>0.37367918280816953</v>
      </c>
      <c r="E55" s="3">
        <v>4</v>
      </c>
      <c r="F55" s="3">
        <v>1.3423008502203413E-2</v>
      </c>
      <c r="G55" s="3">
        <v>0.17086378734417915</v>
      </c>
      <c r="L55" s="3">
        <v>1</v>
      </c>
      <c r="Q55" s="44">
        <f t="shared" si="8"/>
        <v>-34.343038152377893</v>
      </c>
      <c r="R55" s="45">
        <f t="shared" si="9"/>
        <v>0.24926462882595499</v>
      </c>
      <c r="S55" s="45" t="str">
        <f t="shared" si="10"/>
        <v>n/a</v>
      </c>
      <c r="T55" s="45" t="str">
        <f t="shared" si="11"/>
        <v>n/a</v>
      </c>
      <c r="U55" s="45" t="str">
        <f t="shared" si="12"/>
        <v>n/a</v>
      </c>
      <c r="V55" s="45" t="str">
        <f t="shared" si="13"/>
        <v>n/a</v>
      </c>
      <c r="W55" s="41">
        <f t="shared" si="14"/>
        <v>-34.343038152377893</v>
      </c>
      <c r="X55" s="42">
        <f t="shared" si="15"/>
        <v>0.24926462882595499</v>
      </c>
      <c r="Y55" s="3">
        <v>4</v>
      </c>
      <c r="Z55" s="166">
        <v>-19.3</v>
      </c>
      <c r="AA55" s="43">
        <f t="shared" si="16"/>
        <v>-34.343038152377936</v>
      </c>
      <c r="AB55" s="42">
        <f t="shared" si="17"/>
        <v>0.24926462882595499</v>
      </c>
      <c r="AC55" s="8"/>
      <c r="AD55" s="35">
        <f t="shared" si="18"/>
        <v>-3.4355999999999998E-2</v>
      </c>
      <c r="AE55" s="12">
        <f t="shared" si="19"/>
        <v>3.7367918280816951E-4</v>
      </c>
      <c r="AF55" s="12">
        <f t="shared" si="20"/>
        <v>4.0559208822344957E-4</v>
      </c>
      <c r="AG55" s="12">
        <f t="shared" si="21"/>
        <v>1.3423008502203412E-5</v>
      </c>
      <c r="AH55" s="12">
        <f t="shared" si="22"/>
        <v>1.7086378734417916E-4</v>
      </c>
      <c r="AI55" s="12">
        <f t="shared" si="23"/>
        <v>0</v>
      </c>
      <c r="AJ55" s="12">
        <f t="shared" si="24"/>
        <v>0</v>
      </c>
      <c r="AK55" s="12">
        <f t="shared" si="25"/>
        <v>0</v>
      </c>
      <c r="AL55" s="12">
        <f t="shared" si="26"/>
        <v>0</v>
      </c>
      <c r="AM55" s="12">
        <f t="shared" si="27"/>
        <v>0</v>
      </c>
      <c r="AN55" s="39">
        <f t="shared" si="28"/>
        <v>0</v>
      </c>
      <c r="AO55" s="8"/>
      <c r="AP55" s="35">
        <f t="shared" si="29"/>
        <v>-3.4343038152377894E-2</v>
      </c>
      <c r="AQ55" s="12">
        <f t="shared" si="30"/>
        <v>2.4926462882595497E-4</v>
      </c>
      <c r="AR55" s="12">
        <f t="shared" si="31"/>
        <v>1.3423008502203412E-5</v>
      </c>
      <c r="AS55" s="12">
        <f t="shared" si="32"/>
        <v>1.7086378734417916E-4</v>
      </c>
      <c r="AT55" s="12">
        <f t="shared" si="33"/>
        <v>1.3423008502203412E-5</v>
      </c>
      <c r="AU55" s="12">
        <f t="shared" si="34"/>
        <v>1.7086378734417916E-4</v>
      </c>
      <c r="AV55" s="12">
        <f t="shared" si="35"/>
        <v>-3.4343038152377894E-2</v>
      </c>
      <c r="AW55" s="12">
        <f t="shared" si="36"/>
        <v>2.4926462882595497E-4</v>
      </c>
      <c r="AX55" s="12">
        <f t="shared" si="37"/>
        <v>-3.4343038152377936E-2</v>
      </c>
      <c r="AY55" s="39">
        <f t="shared" si="38"/>
        <v>2.4926462882595497E-4</v>
      </c>
      <c r="AZ55" s="8"/>
      <c r="BA55" s="35"/>
      <c r="BB55" s="12">
        <f t="shared" si="39"/>
        <v>1.0000134230085023</v>
      </c>
      <c r="BC55" s="12">
        <f t="shared" si="40"/>
        <v>0.96564399999999995</v>
      </c>
      <c r="BD55" s="12">
        <f t="shared" si="41"/>
        <v>0</v>
      </c>
      <c r="BE55" s="39">
        <f t="shared" si="42"/>
        <v>0</v>
      </c>
    </row>
    <row r="56" spans="1:57">
      <c r="A56" s="170" t="s">
        <v>220</v>
      </c>
      <c r="B56" s="22" t="s">
        <v>400</v>
      </c>
      <c r="C56" s="23">
        <v>-33.607749999999996</v>
      </c>
      <c r="D56" s="23">
        <v>0.37367918280816953</v>
      </c>
      <c r="E56" s="3">
        <v>4</v>
      </c>
      <c r="F56" s="3">
        <v>1.3423008502203413E-2</v>
      </c>
      <c r="G56" s="3">
        <v>0.17086378734417915</v>
      </c>
      <c r="L56" s="3">
        <v>1</v>
      </c>
      <c r="Q56" s="44">
        <f t="shared" si="8"/>
        <v>-33.594778108611784</v>
      </c>
      <c r="R56" s="45">
        <f t="shared" si="9"/>
        <v>0.24934927311673735</v>
      </c>
      <c r="S56" s="45" t="str">
        <f t="shared" si="10"/>
        <v>n/a</v>
      </c>
      <c r="T56" s="45" t="str">
        <f t="shared" si="11"/>
        <v>n/a</v>
      </c>
      <c r="U56" s="45" t="str">
        <f t="shared" si="12"/>
        <v>n/a</v>
      </c>
      <c r="V56" s="45" t="str">
        <f t="shared" si="13"/>
        <v>n/a</v>
      </c>
      <c r="W56" s="41">
        <f t="shared" si="14"/>
        <v>-33.594778108611784</v>
      </c>
      <c r="X56" s="42">
        <f t="shared" si="15"/>
        <v>0.24934927311673735</v>
      </c>
      <c r="Y56" s="3">
        <v>4</v>
      </c>
      <c r="Z56" s="166">
        <v>-18.5</v>
      </c>
      <c r="AA56" s="43">
        <f t="shared" si="16"/>
        <v>-33.594778108611777</v>
      </c>
      <c r="AB56" s="42">
        <f t="shared" si="17"/>
        <v>0.24934927311673735</v>
      </c>
      <c r="AC56" s="8"/>
      <c r="AD56" s="35">
        <f t="shared" si="18"/>
        <v>-3.3607749999999999E-2</v>
      </c>
      <c r="AE56" s="12">
        <f t="shared" si="19"/>
        <v>3.7367918280816951E-4</v>
      </c>
      <c r="AF56" s="12">
        <f t="shared" si="20"/>
        <v>4.0559208822344957E-4</v>
      </c>
      <c r="AG56" s="12">
        <f t="shared" si="21"/>
        <v>1.3423008502203412E-5</v>
      </c>
      <c r="AH56" s="12">
        <f t="shared" si="22"/>
        <v>1.7086378734417916E-4</v>
      </c>
      <c r="AI56" s="12">
        <f t="shared" si="23"/>
        <v>0</v>
      </c>
      <c r="AJ56" s="12">
        <f t="shared" si="24"/>
        <v>0</v>
      </c>
      <c r="AK56" s="12">
        <f t="shared" si="25"/>
        <v>0</v>
      </c>
      <c r="AL56" s="12">
        <f t="shared" si="26"/>
        <v>0</v>
      </c>
      <c r="AM56" s="12">
        <f t="shared" si="27"/>
        <v>0</v>
      </c>
      <c r="AN56" s="39">
        <f t="shared" si="28"/>
        <v>0</v>
      </c>
      <c r="AO56" s="8"/>
      <c r="AP56" s="35">
        <f t="shared" si="29"/>
        <v>-3.3594778108611785E-2</v>
      </c>
      <c r="AQ56" s="12">
        <f t="shared" si="30"/>
        <v>2.4934927311673734E-4</v>
      </c>
      <c r="AR56" s="12">
        <f t="shared" si="31"/>
        <v>1.3423008502203412E-5</v>
      </c>
      <c r="AS56" s="12">
        <f t="shared" si="32"/>
        <v>1.7086378734417916E-4</v>
      </c>
      <c r="AT56" s="12">
        <f t="shared" si="33"/>
        <v>1.3423008502203412E-5</v>
      </c>
      <c r="AU56" s="12">
        <f t="shared" si="34"/>
        <v>1.7086378734417916E-4</v>
      </c>
      <c r="AV56" s="12">
        <f t="shared" si="35"/>
        <v>-3.3594778108611785E-2</v>
      </c>
      <c r="AW56" s="12">
        <f t="shared" si="36"/>
        <v>2.4934927311673734E-4</v>
      </c>
      <c r="AX56" s="12">
        <f t="shared" si="37"/>
        <v>-3.3594778108611778E-2</v>
      </c>
      <c r="AY56" s="39">
        <f t="shared" si="38"/>
        <v>2.4934927311673734E-4</v>
      </c>
      <c r="AZ56" s="8"/>
      <c r="BA56" s="35"/>
      <c r="BB56" s="12">
        <f t="shared" si="39"/>
        <v>1.0000134230085023</v>
      </c>
      <c r="BC56" s="12">
        <f t="shared" si="40"/>
        <v>0.96639224999999995</v>
      </c>
      <c r="BD56" s="12">
        <f t="shared" si="41"/>
        <v>0</v>
      </c>
      <c r="BE56" s="39">
        <f t="shared" si="42"/>
        <v>0</v>
      </c>
    </row>
    <row r="57" spans="1:57">
      <c r="A57" s="170" t="s">
        <v>220</v>
      </c>
      <c r="B57" s="22" t="s">
        <v>215</v>
      </c>
      <c r="C57" s="23">
        <v>-36.135750000000002</v>
      </c>
      <c r="D57" s="23">
        <v>0.37367918280816953</v>
      </c>
      <c r="E57" s="3">
        <v>4</v>
      </c>
      <c r="F57" s="3">
        <v>1.3423008502203413E-2</v>
      </c>
      <c r="G57" s="3">
        <v>0.17086378734417915</v>
      </c>
      <c r="L57" s="3">
        <v>1</v>
      </c>
      <c r="Q57" s="44">
        <f t="shared" si="8"/>
        <v>-36.122812041977276</v>
      </c>
      <c r="R57" s="45">
        <f t="shared" si="9"/>
        <v>0.24906344625983903</v>
      </c>
      <c r="S57" s="45" t="str">
        <f t="shared" si="10"/>
        <v>n/a</v>
      </c>
      <c r="T57" s="45" t="str">
        <f t="shared" si="11"/>
        <v>n/a</v>
      </c>
      <c r="U57" s="45" t="str">
        <f t="shared" si="12"/>
        <v>n/a</v>
      </c>
      <c r="V57" s="45" t="str">
        <f t="shared" si="13"/>
        <v>n/a</v>
      </c>
      <c r="W57" s="41">
        <f t="shared" si="14"/>
        <v>-36.122812041977276</v>
      </c>
      <c r="X57" s="42">
        <f t="shared" si="15"/>
        <v>0.24906344625983903</v>
      </c>
      <c r="Y57" s="3">
        <v>4</v>
      </c>
      <c r="Z57" s="166">
        <v>-16.899999999999999</v>
      </c>
      <c r="AA57" s="43">
        <f t="shared" si="16"/>
        <v>-36.122812041977312</v>
      </c>
      <c r="AB57" s="42">
        <f t="shared" si="17"/>
        <v>0.24906344625983903</v>
      </c>
      <c r="AC57" s="8"/>
      <c r="AD57" s="35">
        <f t="shared" si="18"/>
        <v>-3.6135750000000001E-2</v>
      </c>
      <c r="AE57" s="12">
        <f t="shared" si="19"/>
        <v>3.7367918280816951E-4</v>
      </c>
      <c r="AF57" s="12">
        <f t="shared" si="20"/>
        <v>4.0559208822344957E-4</v>
      </c>
      <c r="AG57" s="12">
        <f t="shared" si="21"/>
        <v>1.3423008502203412E-5</v>
      </c>
      <c r="AH57" s="12">
        <f t="shared" si="22"/>
        <v>1.7086378734417916E-4</v>
      </c>
      <c r="AI57" s="12">
        <f t="shared" si="23"/>
        <v>0</v>
      </c>
      <c r="AJ57" s="12">
        <f t="shared" si="24"/>
        <v>0</v>
      </c>
      <c r="AK57" s="12">
        <f t="shared" si="25"/>
        <v>0</v>
      </c>
      <c r="AL57" s="12">
        <f t="shared" si="26"/>
        <v>0</v>
      </c>
      <c r="AM57" s="12">
        <f t="shared" si="27"/>
        <v>0</v>
      </c>
      <c r="AN57" s="39">
        <f t="shared" si="28"/>
        <v>0</v>
      </c>
      <c r="AO57" s="8"/>
      <c r="AP57" s="35">
        <f t="shared" si="29"/>
        <v>-3.612281204197728E-2</v>
      </c>
      <c r="AQ57" s="12">
        <f t="shared" si="30"/>
        <v>2.4906344625983903E-4</v>
      </c>
      <c r="AR57" s="12">
        <f t="shared" si="31"/>
        <v>1.3423008502203412E-5</v>
      </c>
      <c r="AS57" s="12">
        <f t="shared" si="32"/>
        <v>1.7086378734417916E-4</v>
      </c>
      <c r="AT57" s="12">
        <f t="shared" si="33"/>
        <v>1.3423008502203412E-5</v>
      </c>
      <c r="AU57" s="12">
        <f t="shared" si="34"/>
        <v>1.7086378734417916E-4</v>
      </c>
      <c r="AV57" s="12">
        <f t="shared" si="35"/>
        <v>-3.612281204197728E-2</v>
      </c>
      <c r="AW57" s="12">
        <f t="shared" si="36"/>
        <v>2.4906344625983903E-4</v>
      </c>
      <c r="AX57" s="12">
        <f t="shared" si="37"/>
        <v>-3.6122812041977315E-2</v>
      </c>
      <c r="AY57" s="39">
        <f t="shared" si="38"/>
        <v>2.4906344625983903E-4</v>
      </c>
      <c r="AZ57" s="8"/>
      <c r="BA57" s="35"/>
      <c r="BB57" s="12">
        <f t="shared" si="39"/>
        <v>1.0000134230085023</v>
      </c>
      <c r="BC57" s="12">
        <f t="shared" si="40"/>
        <v>0.96386424999999998</v>
      </c>
      <c r="BD57" s="12">
        <f t="shared" si="41"/>
        <v>0</v>
      </c>
      <c r="BE57" s="39">
        <f t="shared" si="42"/>
        <v>0</v>
      </c>
    </row>
    <row r="58" spans="1:57">
      <c r="A58" s="170" t="s">
        <v>220</v>
      </c>
      <c r="B58" s="22" t="s">
        <v>216</v>
      </c>
      <c r="C58" s="23">
        <v>-35.569499999999998</v>
      </c>
      <c r="D58" s="23">
        <v>0.37367918280816953</v>
      </c>
      <c r="E58" s="3">
        <v>4</v>
      </c>
      <c r="F58" s="3">
        <v>1.3423008502203413E-2</v>
      </c>
      <c r="G58" s="3">
        <v>0.17086378734417915</v>
      </c>
      <c r="L58" s="3">
        <v>1</v>
      </c>
      <c r="Q58" s="44">
        <f t="shared" si="8"/>
        <v>-35.556554441198713</v>
      </c>
      <c r="R58" s="45">
        <f t="shared" si="9"/>
        <v>0.24912743240093616</v>
      </c>
      <c r="S58" s="45" t="str">
        <f t="shared" si="10"/>
        <v>n/a</v>
      </c>
      <c r="T58" s="45" t="str">
        <f t="shared" si="11"/>
        <v>n/a</v>
      </c>
      <c r="U58" s="45" t="str">
        <f t="shared" si="12"/>
        <v>n/a</v>
      </c>
      <c r="V58" s="45" t="str">
        <f t="shared" si="13"/>
        <v>n/a</v>
      </c>
      <c r="W58" s="41">
        <f t="shared" si="14"/>
        <v>-35.556554441198713</v>
      </c>
      <c r="X58" s="42">
        <f t="shared" si="15"/>
        <v>0.24912743240093616</v>
      </c>
      <c r="Y58" s="3">
        <v>4</v>
      </c>
      <c r="Z58" s="166">
        <v>-20.2</v>
      </c>
      <c r="AA58" s="43">
        <f t="shared" si="16"/>
        <v>-35.556554441198763</v>
      </c>
      <c r="AB58" s="42">
        <f t="shared" si="17"/>
        <v>0.24912743240093616</v>
      </c>
      <c r="AC58" s="8"/>
      <c r="AD58" s="35">
        <f t="shared" si="18"/>
        <v>-3.5569499999999997E-2</v>
      </c>
      <c r="AE58" s="12">
        <f t="shared" si="19"/>
        <v>3.7367918280816951E-4</v>
      </c>
      <c r="AF58" s="12">
        <f t="shared" si="20"/>
        <v>4.0559208822344957E-4</v>
      </c>
      <c r="AG58" s="12">
        <f t="shared" si="21"/>
        <v>1.3423008502203412E-5</v>
      </c>
      <c r="AH58" s="12">
        <f t="shared" si="22"/>
        <v>1.7086378734417916E-4</v>
      </c>
      <c r="AI58" s="12">
        <f t="shared" si="23"/>
        <v>0</v>
      </c>
      <c r="AJ58" s="12">
        <f t="shared" si="24"/>
        <v>0</v>
      </c>
      <c r="AK58" s="12">
        <f t="shared" si="25"/>
        <v>0</v>
      </c>
      <c r="AL58" s="12">
        <f t="shared" si="26"/>
        <v>0</v>
      </c>
      <c r="AM58" s="12">
        <f t="shared" si="27"/>
        <v>0</v>
      </c>
      <c r="AN58" s="39">
        <f t="shared" si="28"/>
        <v>0</v>
      </c>
      <c r="AO58" s="8"/>
      <c r="AP58" s="35">
        <f t="shared" si="29"/>
        <v>-3.5556554441198714E-2</v>
      </c>
      <c r="AQ58" s="12">
        <f t="shared" si="30"/>
        <v>2.4912743240093616E-4</v>
      </c>
      <c r="AR58" s="12">
        <f t="shared" si="31"/>
        <v>1.3423008502203412E-5</v>
      </c>
      <c r="AS58" s="12">
        <f t="shared" si="32"/>
        <v>1.7086378734417916E-4</v>
      </c>
      <c r="AT58" s="12">
        <f t="shared" si="33"/>
        <v>1.3423008502203412E-5</v>
      </c>
      <c r="AU58" s="12">
        <f t="shared" si="34"/>
        <v>1.7086378734417916E-4</v>
      </c>
      <c r="AV58" s="12">
        <f t="shared" si="35"/>
        <v>-3.5556554441198714E-2</v>
      </c>
      <c r="AW58" s="12">
        <f t="shared" si="36"/>
        <v>2.4912743240093616E-4</v>
      </c>
      <c r="AX58" s="12">
        <f t="shared" si="37"/>
        <v>-3.5556554441198762E-2</v>
      </c>
      <c r="AY58" s="39">
        <f t="shared" si="38"/>
        <v>2.4912743240093616E-4</v>
      </c>
      <c r="AZ58" s="8"/>
      <c r="BA58" s="35"/>
      <c r="BB58" s="12">
        <f t="shared" si="39"/>
        <v>1.0000134230085023</v>
      </c>
      <c r="BC58" s="12">
        <f t="shared" si="40"/>
        <v>0.96443049999999997</v>
      </c>
      <c r="BD58" s="12">
        <f t="shared" si="41"/>
        <v>0</v>
      </c>
      <c r="BE58" s="39">
        <f t="shared" si="42"/>
        <v>0</v>
      </c>
    </row>
    <row r="59" spans="1:57">
      <c r="A59" s="170" t="s">
        <v>286</v>
      </c>
      <c r="B59" s="22" t="s">
        <v>399</v>
      </c>
      <c r="C59" s="23">
        <v>-34.509</v>
      </c>
      <c r="D59" s="23">
        <v>0.37367918280816953</v>
      </c>
      <c r="E59" s="3">
        <v>4</v>
      </c>
      <c r="F59" s="3">
        <v>1.3423008502203413E-2</v>
      </c>
      <c r="G59" s="3">
        <v>0.17086378734417915</v>
      </c>
      <c r="L59" s="3">
        <v>1</v>
      </c>
      <c r="Q59" s="44">
        <f t="shared" si="8"/>
        <v>-34.496040206098193</v>
      </c>
      <c r="R59" s="45">
        <f t="shared" si="9"/>
        <v>0.24924732554155385</v>
      </c>
      <c r="S59" s="45" t="str">
        <f t="shared" si="10"/>
        <v>n/a</v>
      </c>
      <c r="T59" s="45" t="str">
        <f t="shared" si="11"/>
        <v>n/a</v>
      </c>
      <c r="U59" s="45" t="str">
        <f t="shared" si="12"/>
        <v>n/a</v>
      </c>
      <c r="V59" s="45" t="str">
        <f t="shared" si="13"/>
        <v>n/a</v>
      </c>
      <c r="W59" s="41">
        <f t="shared" si="14"/>
        <v>-34.496040206098193</v>
      </c>
      <c r="X59" s="42">
        <f t="shared" si="15"/>
        <v>0.24924732554155385</v>
      </c>
      <c r="Y59" s="3">
        <v>4</v>
      </c>
      <c r="Z59" s="166">
        <v>-19.600000000000001</v>
      </c>
      <c r="AA59" s="43">
        <f t="shared" si="16"/>
        <v>-34.496040206098201</v>
      </c>
      <c r="AB59" s="42">
        <f t="shared" si="17"/>
        <v>0.24924732554155385</v>
      </c>
      <c r="AC59" s="8"/>
      <c r="AD59" s="35">
        <f t="shared" si="18"/>
        <v>-3.4508999999999998E-2</v>
      </c>
      <c r="AE59" s="12">
        <f t="shared" si="19"/>
        <v>3.7367918280816951E-4</v>
      </c>
      <c r="AF59" s="12">
        <f t="shared" si="20"/>
        <v>4.0559208822344957E-4</v>
      </c>
      <c r="AG59" s="12">
        <f t="shared" si="21"/>
        <v>1.3423008502203412E-5</v>
      </c>
      <c r="AH59" s="12">
        <f t="shared" si="22"/>
        <v>1.7086378734417916E-4</v>
      </c>
      <c r="AI59" s="12">
        <f t="shared" si="23"/>
        <v>0</v>
      </c>
      <c r="AJ59" s="12">
        <f t="shared" si="24"/>
        <v>0</v>
      </c>
      <c r="AK59" s="12">
        <f t="shared" si="25"/>
        <v>0</v>
      </c>
      <c r="AL59" s="12">
        <f t="shared" si="26"/>
        <v>0</v>
      </c>
      <c r="AM59" s="12">
        <f t="shared" si="27"/>
        <v>0</v>
      </c>
      <c r="AN59" s="39">
        <f t="shared" si="28"/>
        <v>0</v>
      </c>
      <c r="AO59" s="8"/>
      <c r="AP59" s="35">
        <f t="shared" si="29"/>
        <v>-3.4496040206098193E-2</v>
      </c>
      <c r="AQ59" s="12">
        <f t="shared" si="30"/>
        <v>2.4924732554155386E-4</v>
      </c>
      <c r="AR59" s="12">
        <f t="shared" si="31"/>
        <v>1.3423008502203412E-5</v>
      </c>
      <c r="AS59" s="12">
        <f t="shared" si="32"/>
        <v>1.7086378734417916E-4</v>
      </c>
      <c r="AT59" s="12">
        <f t="shared" si="33"/>
        <v>1.3423008502203412E-5</v>
      </c>
      <c r="AU59" s="12">
        <f t="shared" si="34"/>
        <v>1.7086378734417916E-4</v>
      </c>
      <c r="AV59" s="12">
        <f t="shared" si="35"/>
        <v>-3.4496040206098193E-2</v>
      </c>
      <c r="AW59" s="12">
        <f t="shared" si="36"/>
        <v>2.4924732554155386E-4</v>
      </c>
      <c r="AX59" s="12">
        <f t="shared" si="37"/>
        <v>-3.44960402060982E-2</v>
      </c>
      <c r="AY59" s="39">
        <f t="shared" si="38"/>
        <v>2.4924732554155386E-4</v>
      </c>
      <c r="AZ59" s="8"/>
      <c r="BA59" s="35"/>
      <c r="BB59" s="12">
        <f t="shared" si="39"/>
        <v>1.0000134230085023</v>
      </c>
      <c r="BC59" s="12">
        <f t="shared" si="40"/>
        <v>0.96549099999999999</v>
      </c>
      <c r="BD59" s="12">
        <f t="shared" si="41"/>
        <v>0</v>
      </c>
      <c r="BE59" s="39">
        <f t="shared" si="42"/>
        <v>0</v>
      </c>
    </row>
    <row r="60" spans="1:57">
      <c r="A60" s="170" t="s">
        <v>286</v>
      </c>
      <c r="B60" s="22" t="s">
        <v>400</v>
      </c>
      <c r="C60" s="23">
        <v>-34.589749999999995</v>
      </c>
      <c r="D60" s="23">
        <v>0.37367918280816953</v>
      </c>
      <c r="E60" s="3">
        <v>4</v>
      </c>
      <c r="F60" s="3">
        <v>1.3423008502203413E-2</v>
      </c>
      <c r="G60" s="3">
        <v>0.17086378734417915</v>
      </c>
      <c r="L60" s="3">
        <v>1</v>
      </c>
      <c r="Q60" s="44">
        <f t="shared" si="8"/>
        <v>-34.576791290006135</v>
      </c>
      <c r="R60" s="45">
        <f t="shared" si="9"/>
        <v>0.24923819387373075</v>
      </c>
      <c r="S60" s="45" t="str">
        <f t="shared" si="10"/>
        <v>n/a</v>
      </c>
      <c r="T60" s="45" t="str">
        <f t="shared" si="11"/>
        <v>n/a</v>
      </c>
      <c r="U60" s="45" t="str">
        <f t="shared" si="12"/>
        <v>n/a</v>
      </c>
      <c r="V60" s="45" t="str">
        <f t="shared" si="13"/>
        <v>n/a</v>
      </c>
      <c r="W60" s="41">
        <f t="shared" si="14"/>
        <v>-34.576791290006135</v>
      </c>
      <c r="X60" s="42">
        <f t="shared" si="15"/>
        <v>0.24923819387373075</v>
      </c>
      <c r="Y60" s="3">
        <v>4</v>
      </c>
      <c r="Z60" s="166">
        <v>-17.7</v>
      </c>
      <c r="AA60" s="43">
        <f t="shared" si="16"/>
        <v>-34.576791290006128</v>
      </c>
      <c r="AB60" s="42">
        <f t="shared" si="17"/>
        <v>0.24923819387373075</v>
      </c>
      <c r="AC60" s="8"/>
      <c r="AD60" s="35">
        <f t="shared" si="18"/>
        <v>-3.4589749999999996E-2</v>
      </c>
      <c r="AE60" s="12">
        <f t="shared" si="19"/>
        <v>3.7367918280816951E-4</v>
      </c>
      <c r="AF60" s="12">
        <f t="shared" si="20"/>
        <v>4.0559208822344957E-4</v>
      </c>
      <c r="AG60" s="12">
        <f t="shared" si="21"/>
        <v>1.3423008502203412E-5</v>
      </c>
      <c r="AH60" s="12">
        <f t="shared" si="22"/>
        <v>1.7086378734417916E-4</v>
      </c>
      <c r="AI60" s="12">
        <f t="shared" si="23"/>
        <v>0</v>
      </c>
      <c r="AJ60" s="12">
        <f t="shared" si="24"/>
        <v>0</v>
      </c>
      <c r="AK60" s="12">
        <f t="shared" si="25"/>
        <v>0</v>
      </c>
      <c r="AL60" s="12">
        <f t="shared" si="26"/>
        <v>0</v>
      </c>
      <c r="AM60" s="12">
        <f t="shared" si="27"/>
        <v>0</v>
      </c>
      <c r="AN60" s="39">
        <f t="shared" si="28"/>
        <v>0</v>
      </c>
      <c r="AO60" s="8"/>
      <c r="AP60" s="35">
        <f t="shared" si="29"/>
        <v>-3.4576791290006133E-2</v>
      </c>
      <c r="AQ60" s="12">
        <f t="shared" si="30"/>
        <v>2.4923819387373075E-4</v>
      </c>
      <c r="AR60" s="12">
        <f t="shared" si="31"/>
        <v>1.3423008502203412E-5</v>
      </c>
      <c r="AS60" s="12">
        <f t="shared" si="32"/>
        <v>1.7086378734417916E-4</v>
      </c>
      <c r="AT60" s="12">
        <f t="shared" si="33"/>
        <v>1.3423008502203412E-5</v>
      </c>
      <c r="AU60" s="12">
        <f t="shared" si="34"/>
        <v>1.7086378734417916E-4</v>
      </c>
      <c r="AV60" s="12">
        <f t="shared" si="35"/>
        <v>-3.4576791290006133E-2</v>
      </c>
      <c r="AW60" s="12">
        <f t="shared" si="36"/>
        <v>2.4923819387373075E-4</v>
      </c>
      <c r="AX60" s="12">
        <f t="shared" si="37"/>
        <v>-3.4576791290006126E-2</v>
      </c>
      <c r="AY60" s="39">
        <f t="shared" si="38"/>
        <v>2.4923819387373075E-4</v>
      </c>
      <c r="AZ60" s="8"/>
      <c r="BA60" s="35"/>
      <c r="BB60" s="12">
        <f t="shared" si="39"/>
        <v>1.0000134230085023</v>
      </c>
      <c r="BC60" s="12">
        <f t="shared" si="40"/>
        <v>0.96541025000000003</v>
      </c>
      <c r="BD60" s="12">
        <f t="shared" si="41"/>
        <v>0</v>
      </c>
      <c r="BE60" s="39">
        <f t="shared" si="42"/>
        <v>0</v>
      </c>
    </row>
    <row r="61" spans="1:57">
      <c r="A61" s="168" t="s">
        <v>286</v>
      </c>
      <c r="B61" s="3" t="s">
        <v>215</v>
      </c>
      <c r="C61" s="3">
        <v>-36.132750000000001</v>
      </c>
      <c r="D61" s="8">
        <v>0.37367918280816953</v>
      </c>
      <c r="E61" s="3">
        <v>4</v>
      </c>
      <c r="F61" s="3">
        <v>1.3423008502203413E-2</v>
      </c>
      <c r="G61" s="3">
        <v>0.17086378734417915</v>
      </c>
      <c r="L61" s="3">
        <v>1</v>
      </c>
      <c r="Q61" s="44">
        <f t="shared" si="8"/>
        <v>-36.119812001708254</v>
      </c>
      <c r="R61" s="45">
        <f t="shared" si="9"/>
        <v>0.24906378520354347</v>
      </c>
      <c r="S61" s="45" t="str">
        <f t="shared" si="10"/>
        <v>n/a</v>
      </c>
      <c r="T61" s="45" t="str">
        <f t="shared" si="11"/>
        <v>n/a</v>
      </c>
      <c r="U61" s="45" t="str">
        <f t="shared" si="12"/>
        <v>n/a</v>
      </c>
      <c r="V61" s="45" t="str">
        <f t="shared" si="13"/>
        <v>n/a</v>
      </c>
      <c r="W61" s="41">
        <f t="shared" si="14"/>
        <v>-36.119812001708254</v>
      </c>
      <c r="X61" s="42">
        <f t="shared" si="15"/>
        <v>0.24906378520354347</v>
      </c>
      <c r="Y61" s="3">
        <v>4</v>
      </c>
      <c r="Z61" s="166">
        <v>-17.5</v>
      </c>
      <c r="AA61" s="43">
        <f t="shared" si="16"/>
        <v>-36.119812001708219</v>
      </c>
      <c r="AB61" s="42">
        <f t="shared" si="17"/>
        <v>0.24906378520354347</v>
      </c>
      <c r="AC61" s="8"/>
      <c r="AD61" s="35">
        <f t="shared" si="18"/>
        <v>-3.6132749999999998E-2</v>
      </c>
      <c r="AE61" s="12">
        <f t="shared" si="19"/>
        <v>3.7367918280816951E-4</v>
      </c>
      <c r="AF61" s="12">
        <f t="shared" si="20"/>
        <v>4.0559208822344957E-4</v>
      </c>
      <c r="AG61" s="12">
        <f t="shared" si="21"/>
        <v>1.3423008502203412E-5</v>
      </c>
      <c r="AH61" s="12">
        <f t="shared" si="22"/>
        <v>1.7086378734417916E-4</v>
      </c>
      <c r="AI61" s="12">
        <f t="shared" si="23"/>
        <v>0</v>
      </c>
      <c r="AJ61" s="12">
        <f t="shared" si="24"/>
        <v>0</v>
      </c>
      <c r="AK61" s="12">
        <f t="shared" si="25"/>
        <v>0</v>
      </c>
      <c r="AL61" s="12">
        <f t="shared" si="26"/>
        <v>0</v>
      </c>
      <c r="AM61" s="12">
        <f t="shared" si="27"/>
        <v>0</v>
      </c>
      <c r="AN61" s="39">
        <f t="shared" si="28"/>
        <v>0</v>
      </c>
      <c r="AO61" s="8"/>
      <c r="AP61" s="35">
        <f t="shared" si="29"/>
        <v>-3.6119812001708253E-2</v>
      </c>
      <c r="AQ61" s="12">
        <f t="shared" si="30"/>
        <v>2.4906378520354346E-4</v>
      </c>
      <c r="AR61" s="12">
        <f t="shared" si="31"/>
        <v>1.3423008502203412E-5</v>
      </c>
      <c r="AS61" s="12">
        <f t="shared" si="32"/>
        <v>1.7086378734417916E-4</v>
      </c>
      <c r="AT61" s="12">
        <f t="shared" si="33"/>
        <v>1.3423008502203412E-5</v>
      </c>
      <c r="AU61" s="12">
        <f t="shared" si="34"/>
        <v>1.7086378734417916E-4</v>
      </c>
      <c r="AV61" s="12">
        <f t="shared" si="35"/>
        <v>-3.6119812001708253E-2</v>
      </c>
      <c r="AW61" s="12">
        <f t="shared" si="36"/>
        <v>2.4906378520354346E-4</v>
      </c>
      <c r="AX61" s="12">
        <f t="shared" si="37"/>
        <v>-3.6119812001708218E-2</v>
      </c>
      <c r="AY61" s="39">
        <f t="shared" si="38"/>
        <v>2.4906378520354346E-4</v>
      </c>
      <c r="AZ61" s="8"/>
      <c r="BA61" s="35"/>
      <c r="BB61" s="12">
        <f t="shared" si="39"/>
        <v>1.0000134230085023</v>
      </c>
      <c r="BC61" s="12">
        <f t="shared" si="40"/>
        <v>0.96386724999999995</v>
      </c>
      <c r="BD61" s="12">
        <f t="shared" si="41"/>
        <v>0</v>
      </c>
      <c r="BE61" s="39">
        <f t="shared" si="42"/>
        <v>0</v>
      </c>
    </row>
    <row r="62" spans="1:57">
      <c r="A62" s="157" t="s">
        <v>286</v>
      </c>
      <c r="B62" s="8" t="s">
        <v>216</v>
      </c>
      <c r="C62" s="3">
        <v>-35.382000000000005</v>
      </c>
      <c r="D62" s="141">
        <v>0.37367918280816953</v>
      </c>
      <c r="E62" s="3">
        <v>4</v>
      </c>
      <c r="F62" s="3">
        <v>1.3423008502203413E-2</v>
      </c>
      <c r="G62" s="3">
        <v>0.17086378734417915</v>
      </c>
      <c r="L62" s="3">
        <v>1</v>
      </c>
      <c r="Q62" s="44">
        <f t="shared" si="8"/>
        <v>-35.369051924384621</v>
      </c>
      <c r="R62" s="45">
        <f t="shared" si="9"/>
        <v>0.24914862452350439</v>
      </c>
      <c r="S62" s="45" t="str">
        <f t="shared" si="10"/>
        <v>n/a</v>
      </c>
      <c r="T62" s="45" t="str">
        <f t="shared" si="11"/>
        <v>n/a</v>
      </c>
      <c r="U62" s="45" t="str">
        <f t="shared" si="12"/>
        <v>n/a</v>
      </c>
      <c r="V62" s="45" t="str">
        <f t="shared" si="13"/>
        <v>n/a</v>
      </c>
      <c r="W62" s="41">
        <f t="shared" si="14"/>
        <v>-35.369051924384621</v>
      </c>
      <c r="X62" s="42">
        <f t="shared" si="15"/>
        <v>0.24914862452350439</v>
      </c>
      <c r="Y62" s="3">
        <v>4</v>
      </c>
      <c r="Z62" s="166">
        <v>-19.399999999999999</v>
      </c>
      <c r="AA62" s="43">
        <f t="shared" si="16"/>
        <v>-35.369051924384664</v>
      </c>
      <c r="AB62" s="42">
        <f t="shared" si="17"/>
        <v>0.24914862452350439</v>
      </c>
      <c r="AC62" s="8"/>
      <c r="AD62" s="35">
        <f t="shared" si="18"/>
        <v>-3.5382000000000004E-2</v>
      </c>
      <c r="AE62" s="12">
        <f t="shared" si="19"/>
        <v>3.7367918280816951E-4</v>
      </c>
      <c r="AF62" s="12">
        <f t="shared" si="20"/>
        <v>4.0559208822344957E-4</v>
      </c>
      <c r="AG62" s="12">
        <f t="shared" si="21"/>
        <v>1.3423008502203412E-5</v>
      </c>
      <c r="AH62" s="12">
        <f t="shared" si="22"/>
        <v>1.7086378734417916E-4</v>
      </c>
      <c r="AI62" s="12">
        <f t="shared" si="23"/>
        <v>0</v>
      </c>
      <c r="AJ62" s="12">
        <f t="shared" si="24"/>
        <v>0</v>
      </c>
      <c r="AK62" s="12">
        <f t="shared" si="25"/>
        <v>0</v>
      </c>
      <c r="AL62" s="12">
        <f t="shared" si="26"/>
        <v>0</v>
      </c>
      <c r="AM62" s="12">
        <f t="shared" si="27"/>
        <v>0</v>
      </c>
      <c r="AN62" s="39">
        <f t="shared" si="28"/>
        <v>0</v>
      </c>
      <c r="AO62" s="8"/>
      <c r="AP62" s="35">
        <f t="shared" si="29"/>
        <v>-3.5369051924384623E-2</v>
      </c>
      <c r="AQ62" s="12">
        <f t="shared" si="30"/>
        <v>2.491486245235044E-4</v>
      </c>
      <c r="AR62" s="12">
        <f t="shared" si="31"/>
        <v>1.3423008502203412E-5</v>
      </c>
      <c r="AS62" s="12">
        <f t="shared" si="32"/>
        <v>1.7086378734417916E-4</v>
      </c>
      <c r="AT62" s="12">
        <f t="shared" si="33"/>
        <v>1.3423008502203412E-5</v>
      </c>
      <c r="AU62" s="12">
        <f t="shared" si="34"/>
        <v>1.7086378734417916E-4</v>
      </c>
      <c r="AV62" s="12">
        <f t="shared" si="35"/>
        <v>-3.5369051924384623E-2</v>
      </c>
      <c r="AW62" s="12">
        <f t="shared" si="36"/>
        <v>2.491486245235044E-4</v>
      </c>
      <c r="AX62" s="12">
        <f t="shared" si="37"/>
        <v>-3.5369051924384665E-2</v>
      </c>
      <c r="AY62" s="39">
        <f t="shared" si="38"/>
        <v>2.491486245235044E-4</v>
      </c>
      <c r="AZ62" s="8"/>
      <c r="BA62" s="35"/>
      <c r="BB62" s="12">
        <f t="shared" si="39"/>
        <v>1.0000134230085023</v>
      </c>
      <c r="BC62" s="12">
        <f t="shared" si="40"/>
        <v>0.96461799999999998</v>
      </c>
      <c r="BD62" s="12">
        <f t="shared" si="41"/>
        <v>0</v>
      </c>
      <c r="BE62" s="39">
        <f t="shared" si="42"/>
        <v>0</v>
      </c>
    </row>
    <row r="63" spans="1:57">
      <c r="A63" s="157" t="s">
        <v>221</v>
      </c>
      <c r="B63" s="8" t="s">
        <v>399</v>
      </c>
      <c r="C63" s="3">
        <v>-34.652999999999999</v>
      </c>
      <c r="D63" s="8">
        <v>0.37367918280816953</v>
      </c>
      <c r="E63" s="3">
        <v>3</v>
      </c>
      <c r="F63" s="3">
        <v>1.3423008502203413E-2</v>
      </c>
      <c r="G63" s="3">
        <v>0.17086378734417915</v>
      </c>
      <c r="L63" s="3">
        <v>1</v>
      </c>
      <c r="Q63" s="44">
        <f t="shared" si="8"/>
        <v>-34.640042139011413</v>
      </c>
      <c r="R63" s="45">
        <f t="shared" si="9"/>
        <v>0.27157460990777466</v>
      </c>
      <c r="S63" s="45" t="str">
        <f t="shared" si="10"/>
        <v>n/a</v>
      </c>
      <c r="T63" s="45" t="str">
        <f t="shared" si="11"/>
        <v>n/a</v>
      </c>
      <c r="U63" s="45" t="str">
        <f t="shared" si="12"/>
        <v>n/a</v>
      </c>
      <c r="V63" s="45" t="str">
        <f t="shared" si="13"/>
        <v>n/a</v>
      </c>
      <c r="W63" s="41">
        <f t="shared" si="14"/>
        <v>-34.640042139011413</v>
      </c>
      <c r="X63" s="42">
        <f t="shared" si="15"/>
        <v>0.27157460990777466</v>
      </c>
      <c r="Y63" s="3">
        <v>3</v>
      </c>
      <c r="Z63" s="166">
        <v>-18.7</v>
      </c>
      <c r="AA63" s="43">
        <f t="shared" si="16"/>
        <v>-34.640042139011399</v>
      </c>
      <c r="AB63" s="42">
        <f t="shared" si="17"/>
        <v>0.27157460990777466</v>
      </c>
      <c r="AC63" s="8"/>
      <c r="AD63" s="35">
        <f t="shared" si="18"/>
        <v>-3.4652999999999996E-2</v>
      </c>
      <c r="AE63" s="12">
        <f t="shared" si="19"/>
        <v>3.7367918280816951E-4</v>
      </c>
      <c r="AF63" s="12">
        <f t="shared" si="20"/>
        <v>4.2165180505801406E-4</v>
      </c>
      <c r="AG63" s="12">
        <f t="shared" si="21"/>
        <v>1.3423008502203412E-5</v>
      </c>
      <c r="AH63" s="12">
        <f t="shared" si="22"/>
        <v>1.7086378734417916E-4</v>
      </c>
      <c r="AI63" s="12">
        <f t="shared" si="23"/>
        <v>0</v>
      </c>
      <c r="AJ63" s="12">
        <f t="shared" si="24"/>
        <v>0</v>
      </c>
      <c r="AK63" s="12">
        <f t="shared" si="25"/>
        <v>0</v>
      </c>
      <c r="AL63" s="12">
        <f t="shared" si="26"/>
        <v>0</v>
      </c>
      <c r="AM63" s="12">
        <f t="shared" si="27"/>
        <v>0</v>
      </c>
      <c r="AN63" s="39">
        <f t="shared" si="28"/>
        <v>0</v>
      </c>
      <c r="AO63" s="8"/>
      <c r="AP63" s="35">
        <f t="shared" si="29"/>
        <v>-3.4640042139011416E-2</v>
      </c>
      <c r="AQ63" s="12">
        <f t="shared" si="30"/>
        <v>2.7157460990777463E-4</v>
      </c>
      <c r="AR63" s="12">
        <f t="shared" si="31"/>
        <v>1.3423008502203412E-5</v>
      </c>
      <c r="AS63" s="12">
        <f t="shared" si="32"/>
        <v>1.7086378734417916E-4</v>
      </c>
      <c r="AT63" s="12">
        <f t="shared" si="33"/>
        <v>1.3423008502203412E-5</v>
      </c>
      <c r="AU63" s="12">
        <f t="shared" si="34"/>
        <v>1.7086378734417916E-4</v>
      </c>
      <c r="AV63" s="12">
        <f t="shared" si="35"/>
        <v>-3.4640042139011416E-2</v>
      </c>
      <c r="AW63" s="12">
        <f t="shared" si="36"/>
        <v>2.7157460990777463E-4</v>
      </c>
      <c r="AX63" s="12">
        <f t="shared" si="37"/>
        <v>-3.4640042139011396E-2</v>
      </c>
      <c r="AY63" s="39">
        <f t="shared" si="38"/>
        <v>2.7157460990777463E-4</v>
      </c>
      <c r="AZ63" s="8"/>
      <c r="BA63" s="35"/>
      <c r="BB63" s="12">
        <f t="shared" si="39"/>
        <v>1.0000134230085023</v>
      </c>
      <c r="BC63" s="12">
        <f t="shared" si="40"/>
        <v>0.96534699999999996</v>
      </c>
      <c r="BD63" s="12">
        <f t="shared" si="41"/>
        <v>0</v>
      </c>
      <c r="BE63" s="39">
        <f t="shared" si="42"/>
        <v>0</v>
      </c>
    </row>
    <row r="64" spans="1:57">
      <c r="A64" s="157" t="s">
        <v>221</v>
      </c>
      <c r="B64" s="8" t="s">
        <v>400</v>
      </c>
      <c r="C64" s="3">
        <v>-33.062666666666665</v>
      </c>
      <c r="D64" s="8">
        <v>0.37367918280816953</v>
      </c>
      <c r="E64" s="3">
        <v>3</v>
      </c>
      <c r="F64" s="3">
        <v>1.3423008502203413E-2</v>
      </c>
      <c r="G64" s="3">
        <v>0.17086378734417915</v>
      </c>
      <c r="L64" s="3">
        <v>1</v>
      </c>
      <c r="Q64" s="44">
        <f t="shared" si="8"/>
        <v>-33.049687458620234</v>
      </c>
      <c r="R64" s="45">
        <f t="shared" si="9"/>
        <v>0.27173973310216171</v>
      </c>
      <c r="S64" s="45" t="str">
        <f t="shared" si="10"/>
        <v>n/a</v>
      </c>
      <c r="T64" s="45" t="str">
        <f t="shared" si="11"/>
        <v>n/a</v>
      </c>
      <c r="U64" s="45" t="str">
        <f t="shared" si="12"/>
        <v>n/a</v>
      </c>
      <c r="V64" s="45" t="str">
        <f t="shared" si="13"/>
        <v>n/a</v>
      </c>
      <c r="W64" s="41">
        <f t="shared" si="14"/>
        <v>-33.049687458620234</v>
      </c>
      <c r="X64" s="42">
        <f t="shared" si="15"/>
        <v>0.27173973310216171</v>
      </c>
      <c r="Y64" s="3">
        <v>3</v>
      </c>
      <c r="Z64" s="166">
        <v>-18.399999999999999</v>
      </c>
      <c r="AA64" s="43">
        <f t="shared" si="16"/>
        <v>-33.049687458620248</v>
      </c>
      <c r="AB64" s="42">
        <f t="shared" si="17"/>
        <v>0.27173973310216171</v>
      </c>
      <c r="AC64" s="8"/>
      <c r="AD64" s="35">
        <f t="shared" si="18"/>
        <v>-3.3062666666666664E-2</v>
      </c>
      <c r="AE64" s="12">
        <f t="shared" si="19"/>
        <v>3.7367918280816951E-4</v>
      </c>
      <c r="AF64" s="12">
        <f t="shared" si="20"/>
        <v>4.2165180505801406E-4</v>
      </c>
      <c r="AG64" s="12">
        <f t="shared" si="21"/>
        <v>1.3423008502203412E-5</v>
      </c>
      <c r="AH64" s="12">
        <f t="shared" si="22"/>
        <v>1.7086378734417916E-4</v>
      </c>
      <c r="AI64" s="12">
        <f t="shared" si="23"/>
        <v>0</v>
      </c>
      <c r="AJ64" s="12">
        <f t="shared" si="24"/>
        <v>0</v>
      </c>
      <c r="AK64" s="12">
        <f t="shared" si="25"/>
        <v>0</v>
      </c>
      <c r="AL64" s="12">
        <f t="shared" si="26"/>
        <v>0</v>
      </c>
      <c r="AM64" s="12">
        <f t="shared" si="27"/>
        <v>0</v>
      </c>
      <c r="AN64" s="39">
        <f t="shared" si="28"/>
        <v>0</v>
      </c>
      <c r="AO64" s="8"/>
      <c r="AP64" s="35">
        <f t="shared" si="29"/>
        <v>-3.3049687458620233E-2</v>
      </c>
      <c r="AQ64" s="12">
        <f t="shared" si="30"/>
        <v>2.7173973310216172E-4</v>
      </c>
      <c r="AR64" s="12">
        <f t="shared" si="31"/>
        <v>1.3423008502203412E-5</v>
      </c>
      <c r="AS64" s="12">
        <f t="shared" si="32"/>
        <v>1.7086378734417916E-4</v>
      </c>
      <c r="AT64" s="12">
        <f t="shared" si="33"/>
        <v>1.3423008502203412E-5</v>
      </c>
      <c r="AU64" s="12">
        <f t="shared" si="34"/>
        <v>1.7086378734417916E-4</v>
      </c>
      <c r="AV64" s="12">
        <f t="shared" si="35"/>
        <v>-3.3049687458620233E-2</v>
      </c>
      <c r="AW64" s="12">
        <f t="shared" si="36"/>
        <v>2.7173973310216172E-4</v>
      </c>
      <c r="AX64" s="12">
        <f t="shared" si="37"/>
        <v>-3.3049687458620247E-2</v>
      </c>
      <c r="AY64" s="39">
        <f t="shared" si="38"/>
        <v>2.7173973310216172E-4</v>
      </c>
      <c r="AZ64" s="8"/>
      <c r="BA64" s="35"/>
      <c r="BB64" s="12">
        <f t="shared" si="39"/>
        <v>1.0000134230085023</v>
      </c>
      <c r="BC64" s="12">
        <f t="shared" si="40"/>
        <v>0.96693733333333332</v>
      </c>
      <c r="BD64" s="12">
        <f t="shared" si="41"/>
        <v>0</v>
      </c>
      <c r="BE64" s="39">
        <f t="shared" si="42"/>
        <v>0</v>
      </c>
    </row>
    <row r="65" spans="1:57">
      <c r="A65" s="157" t="s">
        <v>221</v>
      </c>
      <c r="B65" s="8" t="s">
        <v>215</v>
      </c>
      <c r="C65" s="3">
        <v>-36.251333333333328</v>
      </c>
      <c r="D65" s="8">
        <v>0.37367918280816953</v>
      </c>
      <c r="E65" s="3">
        <v>3</v>
      </c>
      <c r="F65" s="3">
        <v>1.3423008502203413E-2</v>
      </c>
      <c r="G65" s="3">
        <v>0.17086378734417915</v>
      </c>
      <c r="L65" s="3">
        <v>1</v>
      </c>
      <c r="Q65" s="44">
        <f t="shared" si="8"/>
        <v>-36.238396926786677</v>
      </c>
      <c r="R65" s="45">
        <f t="shared" si="9"/>
        <v>0.27140882896852414</v>
      </c>
      <c r="S65" s="45" t="str">
        <f t="shared" si="10"/>
        <v>n/a</v>
      </c>
      <c r="T65" s="45" t="str">
        <f t="shared" si="11"/>
        <v>n/a</v>
      </c>
      <c r="U65" s="45" t="str">
        <f t="shared" si="12"/>
        <v>n/a</v>
      </c>
      <c r="V65" s="45" t="str">
        <f t="shared" si="13"/>
        <v>n/a</v>
      </c>
      <c r="W65" s="41">
        <f t="shared" si="14"/>
        <v>-36.238396926786677</v>
      </c>
      <c r="X65" s="42">
        <f t="shared" si="15"/>
        <v>0.27140882896852414</v>
      </c>
      <c r="Y65" s="3">
        <v>3</v>
      </c>
      <c r="Z65" s="166">
        <v>-21.2</v>
      </c>
      <c r="AA65" s="43">
        <f t="shared" si="16"/>
        <v>-36.238396926786656</v>
      </c>
      <c r="AB65" s="42">
        <f t="shared" si="17"/>
        <v>0.27140882896852414</v>
      </c>
      <c r="AC65" s="8"/>
      <c r="AD65" s="35">
        <f t="shared" si="18"/>
        <v>-3.625133333333333E-2</v>
      </c>
      <c r="AE65" s="12">
        <f t="shared" si="19"/>
        <v>3.7367918280816951E-4</v>
      </c>
      <c r="AF65" s="12">
        <f t="shared" si="20"/>
        <v>4.2165180505801406E-4</v>
      </c>
      <c r="AG65" s="12">
        <f t="shared" si="21"/>
        <v>1.3423008502203412E-5</v>
      </c>
      <c r="AH65" s="12">
        <f t="shared" si="22"/>
        <v>1.7086378734417916E-4</v>
      </c>
      <c r="AI65" s="12">
        <f t="shared" si="23"/>
        <v>0</v>
      </c>
      <c r="AJ65" s="12">
        <f t="shared" si="24"/>
        <v>0</v>
      </c>
      <c r="AK65" s="12">
        <f t="shared" si="25"/>
        <v>0</v>
      </c>
      <c r="AL65" s="12">
        <f t="shared" si="26"/>
        <v>0</v>
      </c>
      <c r="AM65" s="12">
        <f t="shared" si="27"/>
        <v>0</v>
      </c>
      <c r="AN65" s="39">
        <f t="shared" si="28"/>
        <v>0</v>
      </c>
      <c r="AO65" s="8"/>
      <c r="AP65" s="35">
        <f t="shared" si="29"/>
        <v>-3.6238396926786674E-2</v>
      </c>
      <c r="AQ65" s="12">
        <f t="shared" si="30"/>
        <v>2.7140882896852414E-4</v>
      </c>
      <c r="AR65" s="12">
        <f t="shared" si="31"/>
        <v>1.3423008502203412E-5</v>
      </c>
      <c r="AS65" s="12">
        <f t="shared" si="32"/>
        <v>1.7086378734417916E-4</v>
      </c>
      <c r="AT65" s="12">
        <f t="shared" si="33"/>
        <v>1.3423008502203412E-5</v>
      </c>
      <c r="AU65" s="12">
        <f t="shared" si="34"/>
        <v>1.7086378734417916E-4</v>
      </c>
      <c r="AV65" s="12">
        <f t="shared" si="35"/>
        <v>-3.6238396926786674E-2</v>
      </c>
      <c r="AW65" s="12">
        <f t="shared" si="36"/>
        <v>2.7140882896852414E-4</v>
      </c>
      <c r="AX65" s="12">
        <f t="shared" si="37"/>
        <v>-3.6238396926786653E-2</v>
      </c>
      <c r="AY65" s="39">
        <f t="shared" si="38"/>
        <v>2.7140882896852414E-4</v>
      </c>
      <c r="AZ65" s="8"/>
      <c r="BA65" s="35"/>
      <c r="BB65" s="12">
        <f t="shared" si="39"/>
        <v>1.0000134230085023</v>
      </c>
      <c r="BC65" s="12">
        <f t="shared" si="40"/>
        <v>0.9637486666666667</v>
      </c>
      <c r="BD65" s="12">
        <f t="shared" si="41"/>
        <v>0</v>
      </c>
      <c r="BE65" s="39">
        <f t="shared" si="42"/>
        <v>0</v>
      </c>
    </row>
    <row r="66" spans="1:57">
      <c r="A66" s="157" t="s">
        <v>221</v>
      </c>
      <c r="B66" s="8" t="s">
        <v>216</v>
      </c>
      <c r="C66" s="145">
        <v>-35.666666666666664</v>
      </c>
      <c r="D66" s="146">
        <v>0.37367918280816953</v>
      </c>
      <c r="E66" s="142">
        <v>3</v>
      </c>
      <c r="F66" s="3">
        <v>1.3423008502203413E-2</v>
      </c>
      <c r="G66" s="3">
        <v>0.17086378734417915</v>
      </c>
      <c r="L66" s="3">
        <v>1</v>
      </c>
      <c r="Q66" s="44">
        <f t="shared" si="8"/>
        <v>-35.653722412134371</v>
      </c>
      <c r="R66" s="45">
        <f t="shared" si="9"/>
        <v>0.27146945113116933</v>
      </c>
      <c r="S66" s="45" t="str">
        <f t="shared" si="10"/>
        <v>n/a</v>
      </c>
      <c r="T66" s="45" t="str">
        <f t="shared" si="11"/>
        <v>n/a</v>
      </c>
      <c r="U66" s="45" t="str">
        <f t="shared" si="12"/>
        <v>n/a</v>
      </c>
      <c r="V66" s="45" t="str">
        <f t="shared" si="13"/>
        <v>n/a</v>
      </c>
      <c r="W66" s="41">
        <f t="shared" si="14"/>
        <v>-35.653722412134371</v>
      </c>
      <c r="X66" s="42">
        <f t="shared" si="15"/>
        <v>0.27146945113116933</v>
      </c>
      <c r="Y66" s="142">
        <v>3</v>
      </c>
      <c r="Z66" s="166">
        <v>-20.3</v>
      </c>
      <c r="AA66" s="43">
        <f t="shared" si="16"/>
        <v>-35.653722412134378</v>
      </c>
      <c r="AB66" s="42">
        <f t="shared" si="17"/>
        <v>0.27146945113116933</v>
      </c>
      <c r="AC66" s="8"/>
      <c r="AD66" s="35">
        <f t="shared" si="18"/>
        <v>-3.5666666666666666E-2</v>
      </c>
      <c r="AE66" s="12">
        <f t="shared" si="19"/>
        <v>3.7367918280816951E-4</v>
      </c>
      <c r="AF66" s="12">
        <f t="shared" si="20"/>
        <v>4.2165180505801406E-4</v>
      </c>
      <c r="AG66" s="12">
        <f t="shared" si="21"/>
        <v>1.3423008502203412E-5</v>
      </c>
      <c r="AH66" s="12">
        <f t="shared" si="22"/>
        <v>1.7086378734417916E-4</v>
      </c>
      <c r="AI66" s="12">
        <f t="shared" si="23"/>
        <v>0</v>
      </c>
      <c r="AJ66" s="12">
        <f t="shared" si="24"/>
        <v>0</v>
      </c>
      <c r="AK66" s="12">
        <f t="shared" si="25"/>
        <v>0</v>
      </c>
      <c r="AL66" s="12">
        <f t="shared" si="26"/>
        <v>0</v>
      </c>
      <c r="AM66" s="12">
        <f t="shared" si="27"/>
        <v>0</v>
      </c>
      <c r="AN66" s="39">
        <f t="shared" si="28"/>
        <v>0</v>
      </c>
      <c r="AO66" s="8"/>
      <c r="AP66" s="35">
        <f t="shared" si="29"/>
        <v>-3.5653722412134374E-2</v>
      </c>
      <c r="AQ66" s="12">
        <f t="shared" si="30"/>
        <v>2.7146945113116935E-4</v>
      </c>
      <c r="AR66" s="12">
        <f t="shared" si="31"/>
        <v>1.3423008502203412E-5</v>
      </c>
      <c r="AS66" s="12">
        <f t="shared" si="32"/>
        <v>1.7086378734417916E-4</v>
      </c>
      <c r="AT66" s="12">
        <f t="shared" si="33"/>
        <v>1.3423008502203412E-5</v>
      </c>
      <c r="AU66" s="12">
        <f t="shared" si="34"/>
        <v>1.7086378734417916E-4</v>
      </c>
      <c r="AV66" s="12">
        <f t="shared" si="35"/>
        <v>-3.5653722412134374E-2</v>
      </c>
      <c r="AW66" s="12">
        <f t="shared" si="36"/>
        <v>2.7146945113116935E-4</v>
      </c>
      <c r="AX66" s="12">
        <f t="shared" si="37"/>
        <v>-3.5653722412134381E-2</v>
      </c>
      <c r="AY66" s="39">
        <f t="shared" si="38"/>
        <v>2.7146945113116935E-4</v>
      </c>
      <c r="AZ66" s="8"/>
      <c r="BA66" s="35"/>
      <c r="BB66" s="12">
        <f t="shared" si="39"/>
        <v>1.0000134230085023</v>
      </c>
      <c r="BC66" s="12">
        <f t="shared" si="40"/>
        <v>0.96433333333333338</v>
      </c>
      <c r="BD66" s="12">
        <f t="shared" si="41"/>
        <v>0</v>
      </c>
      <c r="BE66" s="39">
        <f t="shared" si="42"/>
        <v>0</v>
      </c>
    </row>
    <row r="67" spans="1:57">
      <c r="A67" s="157" t="s">
        <v>349</v>
      </c>
      <c r="B67" s="8" t="s">
        <v>399</v>
      </c>
      <c r="C67" s="145">
        <v>-33.784666666666659</v>
      </c>
      <c r="D67" s="146">
        <v>0.37367918280816953</v>
      </c>
      <c r="E67" s="142">
        <v>3</v>
      </c>
      <c r="F67" s="3">
        <v>1.3423008502203413E-2</v>
      </c>
      <c r="G67" s="3">
        <v>0.17086378734417915</v>
      </c>
      <c r="L67" s="3">
        <v>1</v>
      </c>
      <c r="Q67" s="44">
        <f t="shared" si="8"/>
        <v>-33.771697150032367</v>
      </c>
      <c r="R67" s="45">
        <f t="shared" si="9"/>
        <v>0.27166474710121225</v>
      </c>
      <c r="S67" s="45" t="str">
        <f t="shared" si="10"/>
        <v>n/a</v>
      </c>
      <c r="T67" s="45" t="str">
        <f t="shared" si="11"/>
        <v>n/a</v>
      </c>
      <c r="U67" s="45" t="str">
        <f t="shared" si="12"/>
        <v>n/a</v>
      </c>
      <c r="V67" s="45" t="str">
        <f t="shared" si="13"/>
        <v>n/a</v>
      </c>
      <c r="W67" s="41">
        <f t="shared" si="14"/>
        <v>-33.771697150032367</v>
      </c>
      <c r="X67" s="42">
        <f t="shared" si="15"/>
        <v>0.27166474710121225</v>
      </c>
      <c r="Y67" s="142">
        <v>3</v>
      </c>
      <c r="Z67" s="166">
        <v>-18.399999999999999</v>
      </c>
      <c r="AA67" s="43">
        <f t="shared" si="16"/>
        <v>-33.771697150032367</v>
      </c>
      <c r="AB67" s="42">
        <f t="shared" si="17"/>
        <v>0.27166474710121225</v>
      </c>
      <c r="AC67" s="8"/>
      <c r="AD67" s="35">
        <f t="shared" si="18"/>
        <v>-3.3784666666666657E-2</v>
      </c>
      <c r="AE67" s="12">
        <f t="shared" si="19"/>
        <v>3.7367918280816951E-4</v>
      </c>
      <c r="AF67" s="12">
        <f t="shared" si="20"/>
        <v>4.2165180505801406E-4</v>
      </c>
      <c r="AG67" s="12">
        <f t="shared" si="21"/>
        <v>1.3423008502203412E-5</v>
      </c>
      <c r="AH67" s="12">
        <f t="shared" si="22"/>
        <v>1.7086378734417916E-4</v>
      </c>
      <c r="AI67" s="12">
        <f t="shared" si="23"/>
        <v>0</v>
      </c>
      <c r="AJ67" s="12">
        <f t="shared" si="24"/>
        <v>0</v>
      </c>
      <c r="AK67" s="12">
        <f t="shared" si="25"/>
        <v>0</v>
      </c>
      <c r="AL67" s="12">
        <f t="shared" si="26"/>
        <v>0</v>
      </c>
      <c r="AM67" s="12">
        <f t="shared" si="27"/>
        <v>0</v>
      </c>
      <c r="AN67" s="39">
        <f t="shared" si="28"/>
        <v>0</v>
      </c>
      <c r="AO67" s="8"/>
      <c r="AP67" s="35">
        <f t="shared" si="29"/>
        <v>-3.3771697150032365E-2</v>
      </c>
      <c r="AQ67" s="12">
        <f t="shared" si="30"/>
        <v>2.7166474710121224E-4</v>
      </c>
      <c r="AR67" s="12">
        <f t="shared" si="31"/>
        <v>1.3423008502203412E-5</v>
      </c>
      <c r="AS67" s="12">
        <f t="shared" si="32"/>
        <v>1.7086378734417916E-4</v>
      </c>
      <c r="AT67" s="12">
        <f t="shared" si="33"/>
        <v>1.3423008502203412E-5</v>
      </c>
      <c r="AU67" s="12">
        <f t="shared" si="34"/>
        <v>1.7086378734417916E-4</v>
      </c>
      <c r="AV67" s="12">
        <f t="shared" si="35"/>
        <v>-3.3771697150032365E-2</v>
      </c>
      <c r="AW67" s="12">
        <f t="shared" si="36"/>
        <v>2.7166474710121224E-4</v>
      </c>
      <c r="AX67" s="12">
        <f t="shared" si="37"/>
        <v>-3.3771697150032365E-2</v>
      </c>
      <c r="AY67" s="39">
        <f t="shared" si="38"/>
        <v>2.7166474710121224E-4</v>
      </c>
      <c r="AZ67" s="8"/>
      <c r="BA67" s="35"/>
      <c r="BB67" s="12">
        <f t="shared" si="39"/>
        <v>1.0000134230085023</v>
      </c>
      <c r="BC67" s="12">
        <f t="shared" si="40"/>
        <v>0.96621533333333331</v>
      </c>
      <c r="BD67" s="12">
        <f t="shared" si="41"/>
        <v>0</v>
      </c>
      <c r="BE67" s="39">
        <f t="shared" si="42"/>
        <v>0</v>
      </c>
    </row>
    <row r="68" spans="1:57">
      <c r="A68" s="157" t="s">
        <v>349</v>
      </c>
      <c r="B68" s="8" t="s">
        <v>400</v>
      </c>
      <c r="C68" s="145">
        <v>-33.586000000000006</v>
      </c>
      <c r="D68" s="146">
        <v>0.37367918280816953</v>
      </c>
      <c r="E68" s="142">
        <v>3</v>
      </c>
      <c r="F68" s="3">
        <v>1.3423008502203413E-2</v>
      </c>
      <c r="G68" s="3">
        <v>0.17086378734417915</v>
      </c>
      <c r="L68" s="3">
        <v>1</v>
      </c>
      <c r="Q68" s="44">
        <f t="shared" si="8"/>
        <v>-33.573027816661352</v>
      </c>
      <c r="R68" s="45">
        <f t="shared" si="9"/>
        <v>0.2716853768461655</v>
      </c>
      <c r="S68" s="45" t="str">
        <f t="shared" si="10"/>
        <v>n/a</v>
      </c>
      <c r="T68" s="45" t="str">
        <f t="shared" si="11"/>
        <v>n/a</v>
      </c>
      <c r="U68" s="45" t="str">
        <f t="shared" si="12"/>
        <v>n/a</v>
      </c>
      <c r="V68" s="45" t="str">
        <f t="shared" si="13"/>
        <v>n/a</v>
      </c>
      <c r="W68" s="41">
        <f t="shared" si="14"/>
        <v>-33.573027816661352</v>
      </c>
      <c r="X68" s="42">
        <f t="shared" si="15"/>
        <v>0.2716853768461655</v>
      </c>
      <c r="Y68" s="142">
        <v>3</v>
      </c>
      <c r="Z68" s="166">
        <v>-15.7</v>
      </c>
      <c r="AA68" s="43">
        <f t="shared" si="16"/>
        <v>-33.57302781666138</v>
      </c>
      <c r="AB68" s="42">
        <f t="shared" si="17"/>
        <v>0.2716853768461655</v>
      </c>
      <c r="AC68" s="8"/>
      <c r="AD68" s="35">
        <f t="shared" si="18"/>
        <v>-3.3586000000000005E-2</v>
      </c>
      <c r="AE68" s="12">
        <f t="shared" si="19"/>
        <v>3.7367918280816951E-4</v>
      </c>
      <c r="AF68" s="12">
        <f t="shared" si="20"/>
        <v>4.2165180505801406E-4</v>
      </c>
      <c r="AG68" s="12">
        <f t="shared" si="21"/>
        <v>1.3423008502203412E-5</v>
      </c>
      <c r="AH68" s="12">
        <f t="shared" si="22"/>
        <v>1.7086378734417916E-4</v>
      </c>
      <c r="AI68" s="12">
        <f t="shared" si="23"/>
        <v>0</v>
      </c>
      <c r="AJ68" s="12">
        <f t="shared" si="24"/>
        <v>0</v>
      </c>
      <c r="AK68" s="12">
        <f t="shared" si="25"/>
        <v>0</v>
      </c>
      <c r="AL68" s="12">
        <f t="shared" si="26"/>
        <v>0</v>
      </c>
      <c r="AM68" s="12">
        <f t="shared" si="27"/>
        <v>0</v>
      </c>
      <c r="AN68" s="39">
        <f t="shared" si="28"/>
        <v>0</v>
      </c>
      <c r="AO68" s="8"/>
      <c r="AP68" s="35">
        <f t="shared" si="29"/>
        <v>-3.3573027816661355E-2</v>
      </c>
      <c r="AQ68" s="12">
        <f t="shared" si="30"/>
        <v>2.7168537684616552E-4</v>
      </c>
      <c r="AR68" s="12">
        <f t="shared" si="31"/>
        <v>1.3423008502203412E-5</v>
      </c>
      <c r="AS68" s="12">
        <f t="shared" si="32"/>
        <v>1.7086378734417916E-4</v>
      </c>
      <c r="AT68" s="12">
        <f t="shared" si="33"/>
        <v>1.3423008502203412E-5</v>
      </c>
      <c r="AU68" s="12">
        <f t="shared" si="34"/>
        <v>1.7086378734417916E-4</v>
      </c>
      <c r="AV68" s="12">
        <f t="shared" si="35"/>
        <v>-3.3573027816661355E-2</v>
      </c>
      <c r="AW68" s="12">
        <f t="shared" si="36"/>
        <v>2.7168537684616552E-4</v>
      </c>
      <c r="AX68" s="12">
        <f t="shared" si="37"/>
        <v>-3.3573027816661383E-2</v>
      </c>
      <c r="AY68" s="39">
        <f t="shared" si="38"/>
        <v>2.7168537684616552E-4</v>
      </c>
      <c r="AZ68" s="8"/>
      <c r="BA68" s="35"/>
      <c r="BB68" s="12">
        <f t="shared" si="39"/>
        <v>1.0000134230085023</v>
      </c>
      <c r="BC68" s="12">
        <f t="shared" si="40"/>
        <v>0.966414</v>
      </c>
      <c r="BD68" s="12">
        <f t="shared" si="41"/>
        <v>0</v>
      </c>
      <c r="BE68" s="39">
        <f t="shared" si="42"/>
        <v>0</v>
      </c>
    </row>
    <row r="69" spans="1:57">
      <c r="A69" s="157" t="s">
        <v>349</v>
      </c>
      <c r="B69" s="8" t="s">
        <v>215</v>
      </c>
      <c r="C69" s="145">
        <v>-35.460666666666668</v>
      </c>
      <c r="D69" s="146">
        <v>0.37367918280816953</v>
      </c>
      <c r="E69" s="142">
        <v>3</v>
      </c>
      <c r="F69" s="3">
        <v>1.3423008502203413E-2</v>
      </c>
      <c r="G69" s="3">
        <v>0.17086378734417915</v>
      </c>
      <c r="L69" s="3">
        <v>1</v>
      </c>
      <c r="Q69" s="44">
        <f t="shared" si="8"/>
        <v>-35.447719646994628</v>
      </c>
      <c r="R69" s="45">
        <f t="shared" si="9"/>
        <v>0.27149081612573178</v>
      </c>
      <c r="S69" s="45" t="str">
        <f t="shared" si="10"/>
        <v>n/a</v>
      </c>
      <c r="T69" s="45" t="str">
        <f t="shared" si="11"/>
        <v>n/a</v>
      </c>
      <c r="U69" s="45" t="str">
        <f t="shared" si="12"/>
        <v>n/a</v>
      </c>
      <c r="V69" s="45" t="str">
        <f t="shared" si="13"/>
        <v>n/a</v>
      </c>
      <c r="W69" s="41">
        <f t="shared" si="14"/>
        <v>-35.447719646994628</v>
      </c>
      <c r="X69" s="42">
        <f t="shared" si="15"/>
        <v>0.27149081612573178</v>
      </c>
      <c r="Y69" s="142">
        <v>3</v>
      </c>
      <c r="Z69" s="166">
        <v>-19.8</v>
      </c>
      <c r="AA69" s="43">
        <f t="shared" si="16"/>
        <v>-35.44771964699467</v>
      </c>
      <c r="AB69" s="42">
        <f t="shared" si="17"/>
        <v>0.27149081612573178</v>
      </c>
      <c r="AC69" s="8"/>
      <c r="AD69" s="35">
        <f t="shared" si="18"/>
        <v>-3.5460666666666668E-2</v>
      </c>
      <c r="AE69" s="12">
        <f t="shared" si="19"/>
        <v>3.7367918280816951E-4</v>
      </c>
      <c r="AF69" s="12">
        <f t="shared" si="20"/>
        <v>4.2165180505801406E-4</v>
      </c>
      <c r="AG69" s="12">
        <f t="shared" si="21"/>
        <v>1.3423008502203412E-5</v>
      </c>
      <c r="AH69" s="12">
        <f t="shared" si="22"/>
        <v>1.7086378734417916E-4</v>
      </c>
      <c r="AI69" s="12">
        <f t="shared" si="23"/>
        <v>0</v>
      </c>
      <c r="AJ69" s="12">
        <f t="shared" si="24"/>
        <v>0</v>
      </c>
      <c r="AK69" s="12">
        <f t="shared" si="25"/>
        <v>0</v>
      </c>
      <c r="AL69" s="12">
        <f t="shared" si="26"/>
        <v>0</v>
      </c>
      <c r="AM69" s="12">
        <f t="shared" si="27"/>
        <v>0</v>
      </c>
      <c r="AN69" s="39">
        <f t="shared" si="28"/>
        <v>0</v>
      </c>
      <c r="AO69" s="8"/>
      <c r="AP69" s="35">
        <f t="shared" si="29"/>
        <v>-3.5447719646994627E-2</v>
      </c>
      <c r="AQ69" s="12">
        <f t="shared" si="30"/>
        <v>2.7149081612573176E-4</v>
      </c>
      <c r="AR69" s="12">
        <f t="shared" si="31"/>
        <v>1.3423008502203412E-5</v>
      </c>
      <c r="AS69" s="12">
        <f t="shared" si="32"/>
        <v>1.7086378734417916E-4</v>
      </c>
      <c r="AT69" s="12">
        <f t="shared" si="33"/>
        <v>1.3423008502203412E-5</v>
      </c>
      <c r="AU69" s="12">
        <f t="shared" si="34"/>
        <v>1.7086378734417916E-4</v>
      </c>
      <c r="AV69" s="12">
        <f t="shared" si="35"/>
        <v>-3.5447719646994627E-2</v>
      </c>
      <c r="AW69" s="12">
        <f t="shared" si="36"/>
        <v>2.7149081612573176E-4</v>
      </c>
      <c r="AX69" s="12">
        <f t="shared" si="37"/>
        <v>-3.5447719646994669E-2</v>
      </c>
      <c r="AY69" s="39">
        <f t="shared" si="38"/>
        <v>2.7149081612573176E-4</v>
      </c>
      <c r="AZ69" s="8"/>
      <c r="BA69" s="35"/>
      <c r="BB69" s="12">
        <f t="shared" si="39"/>
        <v>1.0000134230085023</v>
      </c>
      <c r="BC69" s="12">
        <f t="shared" si="40"/>
        <v>0.9645393333333333</v>
      </c>
      <c r="BD69" s="12">
        <f t="shared" si="41"/>
        <v>0</v>
      </c>
      <c r="BE69" s="39">
        <f t="shared" si="42"/>
        <v>0</v>
      </c>
    </row>
    <row r="70" spans="1:57">
      <c r="A70" s="157" t="s">
        <v>349</v>
      </c>
      <c r="B70" s="8" t="s">
        <v>216</v>
      </c>
      <c r="C70" s="145">
        <v>-34.80533333333333</v>
      </c>
      <c r="D70" s="146">
        <v>0.37367918280816953</v>
      </c>
      <c r="E70" s="142">
        <v>3</v>
      </c>
      <c r="F70" s="3">
        <v>1.3423008502203413E-2</v>
      </c>
      <c r="G70" s="3">
        <v>0.17086378734417915</v>
      </c>
      <c r="L70" s="3">
        <v>1</v>
      </c>
      <c r="Q70" s="44">
        <f t="shared" si="8"/>
        <v>-34.792377517116378</v>
      </c>
      <c r="R70" s="45">
        <f t="shared" si="9"/>
        <v>0.27155880224502793</v>
      </c>
      <c r="S70" s="45" t="str">
        <f t="shared" si="10"/>
        <v>n/a</v>
      </c>
      <c r="T70" s="45" t="str">
        <f t="shared" si="11"/>
        <v>n/a</v>
      </c>
      <c r="U70" s="45" t="str">
        <f t="shared" si="12"/>
        <v>n/a</v>
      </c>
      <c r="V70" s="45" t="str">
        <f t="shared" si="13"/>
        <v>n/a</v>
      </c>
      <c r="W70" s="41">
        <f t="shared" si="14"/>
        <v>-34.792377517116378</v>
      </c>
      <c r="X70" s="42">
        <f t="shared" si="15"/>
        <v>0.27155880224502793</v>
      </c>
      <c r="Y70" s="142">
        <v>3</v>
      </c>
      <c r="Z70" s="166">
        <v>-18.8</v>
      </c>
      <c r="AA70" s="43">
        <f t="shared" si="16"/>
        <v>-34.792377517116392</v>
      </c>
      <c r="AB70" s="42">
        <f t="shared" si="17"/>
        <v>0.27155880224502793</v>
      </c>
      <c r="AC70" s="8"/>
      <c r="AD70" s="35">
        <f t="shared" si="18"/>
        <v>-3.4805333333333327E-2</v>
      </c>
      <c r="AE70" s="12">
        <f t="shared" si="19"/>
        <v>3.7367918280816951E-4</v>
      </c>
      <c r="AF70" s="12">
        <f t="shared" si="20"/>
        <v>4.2165180505801406E-4</v>
      </c>
      <c r="AG70" s="12">
        <f t="shared" si="21"/>
        <v>1.3423008502203412E-5</v>
      </c>
      <c r="AH70" s="12">
        <f t="shared" si="22"/>
        <v>1.7086378734417916E-4</v>
      </c>
      <c r="AI70" s="12">
        <f t="shared" si="23"/>
        <v>0</v>
      </c>
      <c r="AJ70" s="12">
        <f t="shared" si="24"/>
        <v>0</v>
      </c>
      <c r="AK70" s="12">
        <f t="shared" si="25"/>
        <v>0</v>
      </c>
      <c r="AL70" s="12">
        <f t="shared" si="26"/>
        <v>0</v>
      </c>
      <c r="AM70" s="12">
        <f t="shared" si="27"/>
        <v>0</v>
      </c>
      <c r="AN70" s="39">
        <f t="shared" si="28"/>
        <v>0</v>
      </c>
      <c r="AO70" s="8"/>
      <c r="AP70" s="35">
        <f t="shared" si="29"/>
        <v>-3.4792377517116377E-2</v>
      </c>
      <c r="AQ70" s="12">
        <f t="shared" si="30"/>
        <v>2.7155880224502793E-4</v>
      </c>
      <c r="AR70" s="12">
        <f t="shared" si="31"/>
        <v>1.3423008502203412E-5</v>
      </c>
      <c r="AS70" s="12">
        <f t="shared" si="32"/>
        <v>1.7086378734417916E-4</v>
      </c>
      <c r="AT70" s="12">
        <f t="shared" si="33"/>
        <v>1.3423008502203412E-5</v>
      </c>
      <c r="AU70" s="12">
        <f t="shared" si="34"/>
        <v>1.7086378734417916E-4</v>
      </c>
      <c r="AV70" s="12">
        <f t="shared" si="35"/>
        <v>-3.4792377517116377E-2</v>
      </c>
      <c r="AW70" s="12">
        <f t="shared" si="36"/>
        <v>2.7155880224502793E-4</v>
      </c>
      <c r="AX70" s="12">
        <f t="shared" si="37"/>
        <v>-3.4792377517116391E-2</v>
      </c>
      <c r="AY70" s="39">
        <f t="shared" si="38"/>
        <v>2.7155880224502793E-4</v>
      </c>
      <c r="AZ70" s="8"/>
      <c r="BA70" s="35"/>
      <c r="BB70" s="12">
        <f t="shared" si="39"/>
        <v>1.0000134230085023</v>
      </c>
      <c r="BC70" s="12">
        <f t="shared" si="40"/>
        <v>0.96519466666666665</v>
      </c>
      <c r="BD70" s="12">
        <f t="shared" si="41"/>
        <v>0</v>
      </c>
      <c r="BE70" s="39">
        <f t="shared" si="42"/>
        <v>0</v>
      </c>
    </row>
    <row r="71" spans="1:57">
      <c r="A71" s="157" t="s">
        <v>287</v>
      </c>
      <c r="B71" s="8" t="s">
        <v>399</v>
      </c>
      <c r="C71" s="145">
        <v>-36.087249999999997</v>
      </c>
      <c r="D71" s="146">
        <v>0.37367918280816953</v>
      </c>
      <c r="E71" s="142">
        <v>4</v>
      </c>
      <c r="F71" s="3">
        <v>1.3423008502203413E-2</v>
      </c>
      <c r="G71" s="3">
        <v>0.17086378734417915</v>
      </c>
      <c r="L71" s="3">
        <v>1</v>
      </c>
      <c r="Q71" s="44">
        <f t="shared" si="8"/>
        <v>-36.074311390961356</v>
      </c>
      <c r="R71" s="45">
        <f t="shared" si="9"/>
        <v>0.24906892592251142</v>
      </c>
      <c r="S71" s="45" t="str">
        <f t="shared" si="10"/>
        <v>n/a</v>
      </c>
      <c r="T71" s="45" t="str">
        <f t="shared" si="11"/>
        <v>n/a</v>
      </c>
      <c r="U71" s="45" t="str">
        <f t="shared" si="12"/>
        <v>n/a</v>
      </c>
      <c r="V71" s="45" t="str">
        <f t="shared" si="13"/>
        <v>n/a</v>
      </c>
      <c r="W71" s="41">
        <f t="shared" si="14"/>
        <v>-36.074311390961356</v>
      </c>
      <c r="X71" s="42">
        <f t="shared" si="15"/>
        <v>0.24906892592251142</v>
      </c>
      <c r="Y71" s="142">
        <v>4</v>
      </c>
      <c r="Z71" s="166">
        <v>-19.8</v>
      </c>
      <c r="AA71" s="43">
        <f t="shared" si="16"/>
        <v>-36.074311390961398</v>
      </c>
      <c r="AB71" s="42">
        <f t="shared" si="17"/>
        <v>0.24906892592251142</v>
      </c>
      <c r="AC71" s="8"/>
      <c r="AD71" s="35">
        <f t="shared" si="18"/>
        <v>-3.6087249999999994E-2</v>
      </c>
      <c r="AE71" s="12">
        <f t="shared" si="19"/>
        <v>3.7367918280816951E-4</v>
      </c>
      <c r="AF71" s="12">
        <f t="shared" si="20"/>
        <v>4.0559208822344957E-4</v>
      </c>
      <c r="AG71" s="12">
        <f t="shared" si="21"/>
        <v>1.3423008502203412E-5</v>
      </c>
      <c r="AH71" s="12">
        <f t="shared" si="22"/>
        <v>1.7086378734417916E-4</v>
      </c>
      <c r="AI71" s="12">
        <f t="shared" si="23"/>
        <v>0</v>
      </c>
      <c r="AJ71" s="12">
        <f t="shared" si="24"/>
        <v>0</v>
      </c>
      <c r="AK71" s="12">
        <f t="shared" si="25"/>
        <v>0</v>
      </c>
      <c r="AL71" s="12">
        <f t="shared" si="26"/>
        <v>0</v>
      </c>
      <c r="AM71" s="12">
        <f t="shared" si="27"/>
        <v>0</v>
      </c>
      <c r="AN71" s="39">
        <f t="shared" si="28"/>
        <v>0</v>
      </c>
      <c r="AO71" s="8"/>
      <c r="AP71" s="35">
        <f t="shared" si="29"/>
        <v>-3.6074311390961358E-2</v>
      </c>
      <c r="AQ71" s="12">
        <f t="shared" si="30"/>
        <v>2.4906892592251143E-4</v>
      </c>
      <c r="AR71" s="12">
        <f t="shared" si="31"/>
        <v>1.3423008502203412E-5</v>
      </c>
      <c r="AS71" s="12">
        <f t="shared" si="32"/>
        <v>1.7086378734417916E-4</v>
      </c>
      <c r="AT71" s="12">
        <f t="shared" si="33"/>
        <v>1.3423008502203412E-5</v>
      </c>
      <c r="AU71" s="12">
        <f t="shared" si="34"/>
        <v>1.7086378734417916E-4</v>
      </c>
      <c r="AV71" s="12">
        <f t="shared" si="35"/>
        <v>-3.6074311390961358E-2</v>
      </c>
      <c r="AW71" s="12">
        <f t="shared" si="36"/>
        <v>2.4906892592251143E-4</v>
      </c>
      <c r="AX71" s="12">
        <f t="shared" si="37"/>
        <v>-3.60743113909614E-2</v>
      </c>
      <c r="AY71" s="39">
        <f t="shared" si="38"/>
        <v>2.4906892592251143E-4</v>
      </c>
      <c r="AZ71" s="8"/>
      <c r="BA71" s="35"/>
      <c r="BB71" s="12">
        <f t="shared" si="39"/>
        <v>1.0000134230085023</v>
      </c>
      <c r="BC71" s="12">
        <f t="shared" si="40"/>
        <v>0.96391274999999998</v>
      </c>
      <c r="BD71" s="12">
        <f t="shared" si="41"/>
        <v>0</v>
      </c>
      <c r="BE71" s="39">
        <f t="shared" si="42"/>
        <v>0</v>
      </c>
    </row>
    <row r="72" spans="1:57">
      <c r="A72" s="157" t="s">
        <v>287</v>
      </c>
      <c r="B72" s="8" t="s">
        <v>400</v>
      </c>
      <c r="C72" s="145">
        <v>-36.832000000000001</v>
      </c>
      <c r="D72" s="146">
        <v>0.37367918280816953</v>
      </c>
      <c r="E72" s="142">
        <v>4</v>
      </c>
      <c r="F72" s="3">
        <v>1.3423008502203413E-2</v>
      </c>
      <c r="G72" s="3">
        <v>0.17086378734417915</v>
      </c>
      <c r="L72" s="3">
        <v>1</v>
      </c>
      <c r="Q72" s="44">
        <f t="shared" si="8"/>
        <v>-36.819071387746952</v>
      </c>
      <c r="R72" s="45">
        <f t="shared" si="9"/>
        <v>0.24898479913798788</v>
      </c>
      <c r="S72" s="45" t="str">
        <f t="shared" si="10"/>
        <v>n/a</v>
      </c>
      <c r="T72" s="45" t="str">
        <f t="shared" si="11"/>
        <v>n/a</v>
      </c>
      <c r="U72" s="45" t="str">
        <f t="shared" si="12"/>
        <v>n/a</v>
      </c>
      <c r="V72" s="45" t="str">
        <f t="shared" si="13"/>
        <v>n/a</v>
      </c>
      <c r="W72" s="41">
        <f t="shared" si="14"/>
        <v>-36.819071387746952</v>
      </c>
      <c r="X72" s="42">
        <f t="shared" si="15"/>
        <v>0.24898479913798788</v>
      </c>
      <c r="Y72" s="142">
        <v>4</v>
      </c>
      <c r="Z72" s="166">
        <v>-19.7</v>
      </c>
      <c r="AA72" s="43">
        <f t="shared" si="16"/>
        <v>-36.81907138774698</v>
      </c>
      <c r="AB72" s="42">
        <f t="shared" si="17"/>
        <v>0.24898479913798788</v>
      </c>
      <c r="AC72" s="8"/>
      <c r="AD72" s="35">
        <f t="shared" si="18"/>
        <v>-3.6832000000000004E-2</v>
      </c>
      <c r="AE72" s="12">
        <f t="shared" si="19"/>
        <v>3.7367918280816951E-4</v>
      </c>
      <c r="AF72" s="12">
        <f t="shared" si="20"/>
        <v>4.0559208822344957E-4</v>
      </c>
      <c r="AG72" s="12">
        <f t="shared" si="21"/>
        <v>1.3423008502203412E-5</v>
      </c>
      <c r="AH72" s="12">
        <f t="shared" si="22"/>
        <v>1.7086378734417916E-4</v>
      </c>
      <c r="AI72" s="12">
        <f t="shared" si="23"/>
        <v>0</v>
      </c>
      <c r="AJ72" s="12">
        <f t="shared" si="24"/>
        <v>0</v>
      </c>
      <c r="AK72" s="12">
        <f t="shared" si="25"/>
        <v>0</v>
      </c>
      <c r="AL72" s="12">
        <f t="shared" si="26"/>
        <v>0</v>
      </c>
      <c r="AM72" s="12">
        <f t="shared" si="27"/>
        <v>0</v>
      </c>
      <c r="AN72" s="39">
        <f t="shared" si="28"/>
        <v>0</v>
      </c>
      <c r="AO72" s="8"/>
      <c r="AP72" s="35">
        <f t="shared" si="29"/>
        <v>-3.6819071387746954E-2</v>
      </c>
      <c r="AQ72" s="12">
        <f t="shared" si="30"/>
        <v>2.4898479913798788E-4</v>
      </c>
      <c r="AR72" s="12">
        <f t="shared" si="31"/>
        <v>1.3423008502203412E-5</v>
      </c>
      <c r="AS72" s="12">
        <f t="shared" si="32"/>
        <v>1.7086378734417916E-4</v>
      </c>
      <c r="AT72" s="12">
        <f t="shared" si="33"/>
        <v>1.3423008502203412E-5</v>
      </c>
      <c r="AU72" s="12">
        <f t="shared" si="34"/>
        <v>1.7086378734417916E-4</v>
      </c>
      <c r="AV72" s="12">
        <f t="shared" si="35"/>
        <v>-3.6819071387746954E-2</v>
      </c>
      <c r="AW72" s="12">
        <f t="shared" si="36"/>
        <v>2.4898479913798788E-4</v>
      </c>
      <c r="AX72" s="12">
        <f t="shared" si="37"/>
        <v>-3.6819071387746982E-2</v>
      </c>
      <c r="AY72" s="39">
        <f t="shared" si="38"/>
        <v>2.4898479913798788E-4</v>
      </c>
      <c r="AZ72" s="8"/>
      <c r="BA72" s="35"/>
      <c r="BB72" s="12">
        <f t="shared" si="39"/>
        <v>1.0000134230085023</v>
      </c>
      <c r="BC72" s="12">
        <f t="shared" si="40"/>
        <v>0.96316800000000002</v>
      </c>
      <c r="BD72" s="12">
        <f t="shared" si="41"/>
        <v>0</v>
      </c>
      <c r="BE72" s="39">
        <f t="shared" si="42"/>
        <v>0</v>
      </c>
    </row>
    <row r="73" spans="1:57">
      <c r="A73" s="157" t="s">
        <v>287</v>
      </c>
      <c r="B73" s="8" t="s">
        <v>215</v>
      </c>
      <c r="C73" s="3">
        <v>-38.677999999999997</v>
      </c>
      <c r="D73" s="8">
        <v>0.37367918280816953</v>
      </c>
      <c r="E73" s="3">
        <v>4</v>
      </c>
      <c r="F73" s="3">
        <v>1.3423008502203413E-2</v>
      </c>
      <c r="G73" s="3">
        <v>0.17086378734417915</v>
      </c>
      <c r="L73" s="3">
        <v>1</v>
      </c>
      <c r="Q73" s="44">
        <f t="shared" si="8"/>
        <v>-38.665096166620643</v>
      </c>
      <c r="R73" s="45">
        <f t="shared" si="9"/>
        <v>0.24877643338317817</v>
      </c>
      <c r="S73" s="45" t="str">
        <f t="shared" si="10"/>
        <v>n/a</v>
      </c>
      <c r="T73" s="45" t="str">
        <f t="shared" si="11"/>
        <v>n/a</v>
      </c>
      <c r="U73" s="45" t="str">
        <f t="shared" si="12"/>
        <v>n/a</v>
      </c>
      <c r="V73" s="45" t="str">
        <f t="shared" si="13"/>
        <v>n/a</v>
      </c>
      <c r="W73" s="41">
        <f t="shared" si="14"/>
        <v>-38.665096166620643</v>
      </c>
      <c r="X73" s="42">
        <f t="shared" si="15"/>
        <v>0.24877643338317817</v>
      </c>
      <c r="Y73" s="3">
        <v>4</v>
      </c>
      <c r="Z73" s="166">
        <v>-22.6</v>
      </c>
      <c r="AA73" s="43">
        <f t="shared" si="16"/>
        <v>-38.665096166620614</v>
      </c>
      <c r="AB73" s="42">
        <f t="shared" si="17"/>
        <v>0.24877643338317817</v>
      </c>
      <c r="AC73" s="8"/>
      <c r="AD73" s="35">
        <f t="shared" si="18"/>
        <v>-3.8677999999999997E-2</v>
      </c>
      <c r="AE73" s="12">
        <f t="shared" si="19"/>
        <v>3.7367918280816951E-4</v>
      </c>
      <c r="AF73" s="12">
        <f t="shared" si="20"/>
        <v>4.0559208822344957E-4</v>
      </c>
      <c r="AG73" s="12">
        <f t="shared" si="21"/>
        <v>1.3423008502203412E-5</v>
      </c>
      <c r="AH73" s="12">
        <f t="shared" si="22"/>
        <v>1.7086378734417916E-4</v>
      </c>
      <c r="AI73" s="12">
        <f t="shared" si="23"/>
        <v>0</v>
      </c>
      <c r="AJ73" s="12">
        <f t="shared" si="24"/>
        <v>0</v>
      </c>
      <c r="AK73" s="12">
        <f t="shared" si="25"/>
        <v>0</v>
      </c>
      <c r="AL73" s="12">
        <f t="shared" si="26"/>
        <v>0</v>
      </c>
      <c r="AM73" s="12">
        <f t="shared" si="27"/>
        <v>0</v>
      </c>
      <c r="AN73" s="39">
        <f t="shared" si="28"/>
        <v>0</v>
      </c>
      <c r="AO73" s="8"/>
      <c r="AP73" s="35">
        <f t="shared" si="29"/>
        <v>-3.8665096166620644E-2</v>
      </c>
      <c r="AQ73" s="12">
        <f t="shared" si="30"/>
        <v>2.4877643338317817E-4</v>
      </c>
      <c r="AR73" s="12">
        <f t="shared" si="31"/>
        <v>1.3423008502203412E-5</v>
      </c>
      <c r="AS73" s="12">
        <f t="shared" si="32"/>
        <v>1.7086378734417916E-4</v>
      </c>
      <c r="AT73" s="12">
        <f t="shared" si="33"/>
        <v>1.3423008502203412E-5</v>
      </c>
      <c r="AU73" s="12">
        <f t="shared" si="34"/>
        <v>1.7086378734417916E-4</v>
      </c>
      <c r="AV73" s="12">
        <f t="shared" si="35"/>
        <v>-3.8665096166620644E-2</v>
      </c>
      <c r="AW73" s="12">
        <f t="shared" si="36"/>
        <v>2.4877643338317817E-4</v>
      </c>
      <c r="AX73" s="12">
        <f t="shared" si="37"/>
        <v>-3.8665096166620616E-2</v>
      </c>
      <c r="AY73" s="39">
        <f t="shared" si="38"/>
        <v>2.4877643338317817E-4</v>
      </c>
      <c r="AZ73" s="8"/>
      <c r="BA73" s="35"/>
      <c r="BB73" s="12">
        <f t="shared" si="39"/>
        <v>1.0000134230085023</v>
      </c>
      <c r="BC73" s="12">
        <f t="shared" si="40"/>
        <v>0.96132200000000001</v>
      </c>
      <c r="BD73" s="12">
        <f t="shared" si="41"/>
        <v>0</v>
      </c>
      <c r="BE73" s="39">
        <f t="shared" si="42"/>
        <v>0</v>
      </c>
    </row>
    <row r="74" spans="1:57">
      <c r="A74" s="157" t="s">
        <v>287</v>
      </c>
      <c r="B74" s="8" t="s">
        <v>216</v>
      </c>
      <c r="C74" s="3">
        <v>-38.357750000000003</v>
      </c>
      <c r="D74" s="8">
        <v>0.37367918280816953</v>
      </c>
      <c r="E74" s="3">
        <v>4</v>
      </c>
      <c r="F74" s="3">
        <v>1.3423008502203413E-2</v>
      </c>
      <c r="G74" s="3">
        <v>0.17086378734417915</v>
      </c>
      <c r="L74" s="3">
        <v>1</v>
      </c>
      <c r="Q74" s="44">
        <f t="shared" si="8"/>
        <v>-38.344841867902169</v>
      </c>
      <c r="R74" s="45">
        <f t="shared" si="9"/>
        <v>0.24881256518639211</v>
      </c>
      <c r="S74" s="45" t="str">
        <f t="shared" si="10"/>
        <v>n/a</v>
      </c>
      <c r="T74" s="45" t="str">
        <f t="shared" si="11"/>
        <v>n/a</v>
      </c>
      <c r="U74" s="45" t="str">
        <f t="shared" si="12"/>
        <v>n/a</v>
      </c>
      <c r="V74" s="45" t="str">
        <f t="shared" si="13"/>
        <v>n/a</v>
      </c>
      <c r="W74" s="41">
        <f t="shared" si="14"/>
        <v>-38.344841867902169</v>
      </c>
      <c r="X74" s="42">
        <f t="shared" si="15"/>
        <v>0.24881256518639211</v>
      </c>
      <c r="Y74" s="3">
        <v>4</v>
      </c>
      <c r="Z74" s="166">
        <v>-21.8</v>
      </c>
      <c r="AA74" s="43">
        <f t="shared" si="16"/>
        <v>-38.344841867902211</v>
      </c>
      <c r="AB74" s="42">
        <f t="shared" si="17"/>
        <v>0.24881256518639211</v>
      </c>
      <c r="AC74" s="8"/>
      <c r="AD74" s="35">
        <f t="shared" si="18"/>
        <v>-3.8357750000000003E-2</v>
      </c>
      <c r="AE74" s="12">
        <f t="shared" si="19"/>
        <v>3.7367918280816951E-4</v>
      </c>
      <c r="AF74" s="12">
        <f t="shared" si="20"/>
        <v>4.0559208822344957E-4</v>
      </c>
      <c r="AG74" s="12">
        <f t="shared" si="21"/>
        <v>1.3423008502203412E-5</v>
      </c>
      <c r="AH74" s="12">
        <f t="shared" si="22"/>
        <v>1.7086378734417916E-4</v>
      </c>
      <c r="AI74" s="12">
        <f t="shared" si="23"/>
        <v>0</v>
      </c>
      <c r="AJ74" s="12">
        <f t="shared" si="24"/>
        <v>0</v>
      </c>
      <c r="AK74" s="12">
        <f t="shared" si="25"/>
        <v>0</v>
      </c>
      <c r="AL74" s="12">
        <f t="shared" si="26"/>
        <v>0</v>
      </c>
      <c r="AM74" s="12">
        <f t="shared" si="27"/>
        <v>0</v>
      </c>
      <c r="AN74" s="39">
        <f t="shared" si="28"/>
        <v>0</v>
      </c>
      <c r="AO74" s="8"/>
      <c r="AP74" s="35">
        <f t="shared" si="29"/>
        <v>-3.8344841867902171E-2</v>
      </c>
      <c r="AQ74" s="12">
        <f t="shared" si="30"/>
        <v>2.488125651863921E-4</v>
      </c>
      <c r="AR74" s="12">
        <f t="shared" si="31"/>
        <v>1.3423008502203412E-5</v>
      </c>
      <c r="AS74" s="12">
        <f t="shared" si="32"/>
        <v>1.7086378734417916E-4</v>
      </c>
      <c r="AT74" s="12">
        <f t="shared" si="33"/>
        <v>1.3423008502203412E-5</v>
      </c>
      <c r="AU74" s="12">
        <f t="shared" si="34"/>
        <v>1.7086378734417916E-4</v>
      </c>
      <c r="AV74" s="12">
        <f t="shared" si="35"/>
        <v>-3.8344841867902171E-2</v>
      </c>
      <c r="AW74" s="12">
        <f t="shared" si="36"/>
        <v>2.488125651863921E-4</v>
      </c>
      <c r="AX74" s="12">
        <f t="shared" si="37"/>
        <v>-3.8344841867902213E-2</v>
      </c>
      <c r="AY74" s="39">
        <f t="shared" si="38"/>
        <v>2.488125651863921E-4</v>
      </c>
      <c r="AZ74" s="8"/>
      <c r="BA74" s="35"/>
      <c r="BB74" s="12">
        <f t="shared" si="39"/>
        <v>1.0000134230085023</v>
      </c>
      <c r="BC74" s="12">
        <f t="shared" si="40"/>
        <v>0.96164225000000003</v>
      </c>
      <c r="BD74" s="12">
        <f t="shared" si="41"/>
        <v>0</v>
      </c>
      <c r="BE74" s="39">
        <f t="shared" si="42"/>
        <v>0</v>
      </c>
    </row>
    <row r="75" spans="1:57">
      <c r="A75" s="157" t="s">
        <v>222</v>
      </c>
      <c r="B75" s="8" t="s">
        <v>399</v>
      </c>
      <c r="C75" s="3">
        <v>-34.481000000000002</v>
      </c>
      <c r="D75" s="8">
        <v>0.37367918280816953</v>
      </c>
      <c r="E75" s="3">
        <v>3</v>
      </c>
      <c r="F75" s="3">
        <v>1.3423008502203413E-2</v>
      </c>
      <c r="G75" s="3">
        <v>0.17086378734417915</v>
      </c>
      <c r="L75" s="3">
        <v>1</v>
      </c>
      <c r="Q75" s="44">
        <f t="shared" si="8"/>
        <v>-34.468039830253964</v>
      </c>
      <c r="R75" s="45">
        <f t="shared" si="9"/>
        <v>0.27159246027712552</v>
      </c>
      <c r="S75" s="45" t="str">
        <f t="shared" si="10"/>
        <v>n/a</v>
      </c>
      <c r="T75" s="45" t="str">
        <f t="shared" si="11"/>
        <v>n/a</v>
      </c>
      <c r="U75" s="45" t="str">
        <f t="shared" si="12"/>
        <v>n/a</v>
      </c>
      <c r="V75" s="45" t="str">
        <f t="shared" si="13"/>
        <v>n/a</v>
      </c>
      <c r="W75" s="41">
        <f t="shared" si="14"/>
        <v>-34.468039830253964</v>
      </c>
      <c r="X75" s="42">
        <f t="shared" si="15"/>
        <v>0.27159246027712552</v>
      </c>
      <c r="Y75" s="3">
        <v>3</v>
      </c>
      <c r="Z75" s="166">
        <v>-20.9</v>
      </c>
      <c r="AA75" s="43">
        <f t="shared" si="16"/>
        <v>-34.468039830253929</v>
      </c>
      <c r="AB75" s="42">
        <f t="shared" si="17"/>
        <v>0.27159246027712552</v>
      </c>
      <c r="AC75" s="8"/>
      <c r="AD75" s="35">
        <f t="shared" si="18"/>
        <v>-3.4481000000000005E-2</v>
      </c>
      <c r="AE75" s="12">
        <f t="shared" si="19"/>
        <v>3.7367918280816951E-4</v>
      </c>
      <c r="AF75" s="12">
        <f t="shared" si="20"/>
        <v>4.2165180505801406E-4</v>
      </c>
      <c r="AG75" s="12">
        <f t="shared" si="21"/>
        <v>1.3423008502203412E-5</v>
      </c>
      <c r="AH75" s="12">
        <f t="shared" si="22"/>
        <v>1.7086378734417916E-4</v>
      </c>
      <c r="AI75" s="12">
        <f t="shared" si="23"/>
        <v>0</v>
      </c>
      <c r="AJ75" s="12">
        <f t="shared" si="24"/>
        <v>0</v>
      </c>
      <c r="AK75" s="12">
        <f t="shared" si="25"/>
        <v>0</v>
      </c>
      <c r="AL75" s="12">
        <f t="shared" si="26"/>
        <v>0</v>
      </c>
      <c r="AM75" s="12">
        <f t="shared" si="27"/>
        <v>0</v>
      </c>
      <c r="AN75" s="39">
        <f t="shared" si="28"/>
        <v>0</v>
      </c>
      <c r="AO75" s="8"/>
      <c r="AP75" s="35">
        <f t="shared" si="29"/>
        <v>-3.4468039830253962E-2</v>
      </c>
      <c r="AQ75" s="12">
        <f t="shared" si="30"/>
        <v>2.7159246027712552E-4</v>
      </c>
      <c r="AR75" s="12">
        <f t="shared" si="31"/>
        <v>1.3423008502203412E-5</v>
      </c>
      <c r="AS75" s="12">
        <f t="shared" si="32"/>
        <v>1.7086378734417916E-4</v>
      </c>
      <c r="AT75" s="12">
        <f t="shared" si="33"/>
        <v>1.3423008502203412E-5</v>
      </c>
      <c r="AU75" s="12">
        <f t="shared" si="34"/>
        <v>1.7086378734417916E-4</v>
      </c>
      <c r="AV75" s="12">
        <f t="shared" si="35"/>
        <v>-3.4468039830253962E-2</v>
      </c>
      <c r="AW75" s="12">
        <f t="shared" si="36"/>
        <v>2.7159246027712552E-4</v>
      </c>
      <c r="AX75" s="12">
        <f t="shared" si="37"/>
        <v>-3.4468039830253927E-2</v>
      </c>
      <c r="AY75" s="39">
        <f t="shared" si="38"/>
        <v>2.7159246027712552E-4</v>
      </c>
      <c r="AZ75" s="8"/>
      <c r="BA75" s="35"/>
      <c r="BB75" s="12">
        <f t="shared" si="39"/>
        <v>1.0000134230085023</v>
      </c>
      <c r="BC75" s="12">
        <f t="shared" si="40"/>
        <v>0.96551900000000002</v>
      </c>
      <c r="BD75" s="12">
        <f t="shared" si="41"/>
        <v>0</v>
      </c>
      <c r="BE75" s="39">
        <f t="shared" si="42"/>
        <v>0</v>
      </c>
    </row>
    <row r="76" spans="1:57">
      <c r="A76" s="157" t="s">
        <v>222</v>
      </c>
      <c r="B76" s="8" t="s">
        <v>400</v>
      </c>
      <c r="C76" s="3">
        <v>-31.873666666666669</v>
      </c>
      <c r="D76" s="8">
        <v>0.37367918280816953</v>
      </c>
      <c r="E76" s="3">
        <v>3</v>
      </c>
      <c r="F76" s="3">
        <v>1.3423008502203413E-2</v>
      </c>
      <c r="G76" s="3">
        <v>0.17086378734417915</v>
      </c>
      <c r="L76" s="3">
        <v>1</v>
      </c>
      <c r="Q76" s="44">
        <f t="shared" ref="Q76:Q139" si="43">IF($C76="","n/a",AP76*1000)</f>
        <v>-31.860671498663123</v>
      </c>
      <c r="R76" s="45">
        <f t="shared" ref="R76:R139" si="44">IF($C76="","n/a",AQ76*1000)</f>
        <v>0.27186329805301424</v>
      </c>
      <c r="S76" s="45" t="str">
        <f t="shared" ref="S76:S139" si="45">IF($L76=1,"n/a",AR76*1000)</f>
        <v>n/a</v>
      </c>
      <c r="T76" s="45" t="str">
        <f t="shared" ref="T76:T139" si="46">IF($L76=1,"n/a",AS76*1000)</f>
        <v>n/a</v>
      </c>
      <c r="U76" s="45" t="str">
        <f t="shared" ref="U76:U139" si="47">IF($L76=1,"n/a",AT76*1000)</f>
        <v>n/a</v>
      </c>
      <c r="V76" s="45" t="str">
        <f t="shared" ref="V76:V139" si="48">IF($L76=1,"n/a",AU76*1000)</f>
        <v>n/a</v>
      </c>
      <c r="W76" s="41">
        <f t="shared" ref="W76:W139" si="49">IF($C76="","n/a",AV76*1000)</f>
        <v>-31.860671498663123</v>
      </c>
      <c r="X76" s="42">
        <f t="shared" ref="X76:X139" si="50">IF($C76="","n/a",AW76*1000)</f>
        <v>0.27186329805301424</v>
      </c>
      <c r="Y76" s="3">
        <v>3</v>
      </c>
      <c r="Z76" s="166">
        <v>-21.1</v>
      </c>
      <c r="AA76" s="43">
        <f t="shared" ref="AA76:AA139" si="51">IF($C76="","n/a",AX76*1000)</f>
        <v>-31.860671498663116</v>
      </c>
      <c r="AB76" s="42">
        <f t="shared" ref="AB76:AB139" si="52">IF($C76="","n/a",AY76*1000)</f>
        <v>0.27186329805301424</v>
      </c>
      <c r="AC76" s="8"/>
      <c r="AD76" s="35">
        <f t="shared" ref="AD76:AD139" si="53">C76/1000</f>
        <v>-3.1873666666666668E-2</v>
      </c>
      <c r="AE76" s="12">
        <f t="shared" ref="AE76:AE139" si="54">D76/1000</f>
        <v>3.7367918280816951E-4</v>
      </c>
      <c r="AF76" s="12">
        <f t="shared" ref="AF76:AF139" si="55">AE76/IF(E76&lt;200,IF(E76&gt;1,SQRT(2/(E76-1))*EXP(_xlfn.GAMMALN.PRECISE(E76/2))/EXP(_xlfn.GAMMALN.PRECISE((E76-1)/2)),1),1)</f>
        <v>4.2165180505801406E-4</v>
      </c>
      <c r="AG76" s="12">
        <f t="shared" ref="AG76:AG139" si="56">F76/1000</f>
        <v>1.3423008502203412E-5</v>
      </c>
      <c r="AH76" s="12">
        <f t="shared" ref="AH76:AH139" si="57">G76/1000</f>
        <v>1.7086378734417916E-4</v>
      </c>
      <c r="AI76" s="12">
        <f t="shared" ref="AI76:AI139" si="58">H76/1000</f>
        <v>0</v>
      </c>
      <c r="AJ76" s="12">
        <f t="shared" ref="AJ76:AJ139" si="59">I76/1000</f>
        <v>0</v>
      </c>
      <c r="AK76" s="12">
        <f t="shared" ref="AK76:AK139" si="60">J76/1000</f>
        <v>0</v>
      </c>
      <c r="AL76" s="12">
        <f t="shared" ref="AL76:AL139" si="61">K76/1000</f>
        <v>0</v>
      </c>
      <c r="AM76" s="12">
        <f t="shared" ref="AM76:AM139" si="62">N76/1000</f>
        <v>0</v>
      </c>
      <c r="AN76" s="39">
        <f t="shared" ref="AN76:AN139" si="63">O76/1000</f>
        <v>0</v>
      </c>
      <c r="AO76" s="8"/>
      <c r="AP76" s="35">
        <f t="shared" ref="AP76:AP139" si="64">(AD76+AG76+AD76*AG76)</f>
        <v>-3.1860671498663125E-2</v>
      </c>
      <c r="AQ76" s="12">
        <f t="shared" ref="AQ76:AQ139" si="65">SQRT(((1+AG76)*AE76/SQRT(E76))^2+((1+AD76)*AH76)^2)</f>
        <v>2.7186329805301424E-4</v>
      </c>
      <c r="AR76" s="12">
        <f t="shared" ref="AR76:AR139" si="66">(AI76+AG76+AI76*AG76)</f>
        <v>1.3423008502203412E-5</v>
      </c>
      <c r="AS76" s="12">
        <f t="shared" ref="AS76:AS139" si="67">SQRT((AJ76*(1+AG76))^2 + (AH76*(1+AI76))^2)</f>
        <v>1.7086378734417916E-4</v>
      </c>
      <c r="AT76" s="12">
        <f t="shared" ref="AT76:AT139" si="68">(1/(1-M76))*(AI76+AG76+AI76*AG76)-(M76/(1-M76))*(AK76)</f>
        <v>1.3423008502203412E-5</v>
      </c>
      <c r="AU76" s="12">
        <f t="shared" ref="AU76:AU139" si="69">SQRT((AS76*(1/(1-M76)))^2 + (AL76*(-M76/(1-M76)))^2)</f>
        <v>1.7086378734417916E-4</v>
      </c>
      <c r="AV76" s="12">
        <f t="shared" ref="AV76:AV139" si="70">(1/L76)*(AD76+AG76+AD76*AG76) - ((1-L76)/L76)*((1/(1-M76))*(AI76+AG76+AI76*AG76)-(M76/(1-M76))*(AK76))</f>
        <v>-3.1860671498663125E-2</v>
      </c>
      <c r="AW76" s="12">
        <f t="shared" ref="AW76:AW139" si="71">SQRT((BB76*AE76/SQRT(E76))^2 + (BC76*AH76)^2 + (BD76*AJ76)^2 + (BE76*AL76)^2)</f>
        <v>2.7186329805301424E-4</v>
      </c>
      <c r="AX76" s="12">
        <f t="shared" ref="AX76:AX139" si="72">(AV76+1)/(AM76+1)-1</f>
        <v>-3.1860671498663118E-2</v>
      </c>
      <c r="AY76" s="39">
        <f t="shared" ref="AY76:AY139" si="73">SQRT((1/(AM76+1))^2*AW76^2+((-(AV76+1))/(AM76+1)^2)^2*AN76^2)</f>
        <v>2.7186329805301424E-4</v>
      </c>
      <c r="AZ76" s="8"/>
      <c r="BA76" s="35"/>
      <c r="BB76" s="12">
        <f t="shared" ref="BB76:BB139" si="74">(1/L76)*(1+AG76)</f>
        <v>1.0000134230085023</v>
      </c>
      <c r="BC76" s="12">
        <f t="shared" ref="BC76:BC139" si="75">(1/L76)*(1+AD76) - ((1-L76)/(L76*(1-M76)))*(1+AI76)</f>
        <v>0.96812633333333331</v>
      </c>
      <c r="BD76" s="12">
        <f t="shared" ref="BD76:BD139" si="76">-((1-L76)/(L76*(1-M76))) * (1+AG76)</f>
        <v>0</v>
      </c>
      <c r="BE76" s="39">
        <f t="shared" ref="BE76:BE139" si="77">((1-L76)*M76)/(L76*(1-M76))</f>
        <v>0</v>
      </c>
    </row>
    <row r="77" spans="1:57">
      <c r="A77" s="157" t="s">
        <v>222</v>
      </c>
      <c r="B77" s="8" t="s">
        <v>215</v>
      </c>
      <c r="C77" s="3">
        <v>-35.900666666666666</v>
      </c>
      <c r="D77" s="8">
        <v>0.37367918280816953</v>
      </c>
      <c r="E77" s="3">
        <v>3</v>
      </c>
      <c r="F77" s="3">
        <v>1.3423008502203413E-2</v>
      </c>
      <c r="G77" s="3">
        <v>0.17086378734417915</v>
      </c>
      <c r="L77" s="3">
        <v>1</v>
      </c>
      <c r="Q77" s="44">
        <f t="shared" si="43"/>
        <v>-35.887725553118358</v>
      </c>
      <c r="R77" s="45">
        <f t="shared" si="44"/>
        <v>0.27144518565354553</v>
      </c>
      <c r="S77" s="45" t="str">
        <f t="shared" si="45"/>
        <v>n/a</v>
      </c>
      <c r="T77" s="45" t="str">
        <f t="shared" si="46"/>
        <v>n/a</v>
      </c>
      <c r="U77" s="45" t="str">
        <f t="shared" si="47"/>
        <v>n/a</v>
      </c>
      <c r="V77" s="45" t="str">
        <f t="shared" si="48"/>
        <v>n/a</v>
      </c>
      <c r="W77" s="41">
        <f t="shared" si="49"/>
        <v>-35.887725553118358</v>
      </c>
      <c r="X77" s="42">
        <f t="shared" si="50"/>
        <v>0.27144518565354553</v>
      </c>
      <c r="Y77" s="3">
        <v>3</v>
      </c>
      <c r="Z77" s="166">
        <v>-23.1</v>
      </c>
      <c r="AA77" s="43">
        <f t="shared" si="51"/>
        <v>-35.887725553118365</v>
      </c>
      <c r="AB77" s="42">
        <f t="shared" si="52"/>
        <v>0.27144518565354553</v>
      </c>
      <c r="AC77" s="8"/>
      <c r="AD77" s="35">
        <f t="shared" si="53"/>
        <v>-3.5900666666666664E-2</v>
      </c>
      <c r="AE77" s="12">
        <f t="shared" si="54"/>
        <v>3.7367918280816951E-4</v>
      </c>
      <c r="AF77" s="12">
        <f t="shared" si="55"/>
        <v>4.2165180505801406E-4</v>
      </c>
      <c r="AG77" s="12">
        <f t="shared" si="56"/>
        <v>1.3423008502203412E-5</v>
      </c>
      <c r="AH77" s="12">
        <f t="shared" si="57"/>
        <v>1.7086378734417916E-4</v>
      </c>
      <c r="AI77" s="12">
        <f t="shared" si="58"/>
        <v>0</v>
      </c>
      <c r="AJ77" s="12">
        <f t="shared" si="59"/>
        <v>0</v>
      </c>
      <c r="AK77" s="12">
        <f t="shared" si="60"/>
        <v>0</v>
      </c>
      <c r="AL77" s="12">
        <f t="shared" si="61"/>
        <v>0</v>
      </c>
      <c r="AM77" s="12">
        <f t="shared" si="62"/>
        <v>0</v>
      </c>
      <c r="AN77" s="39">
        <f t="shared" si="63"/>
        <v>0</v>
      </c>
      <c r="AO77" s="8"/>
      <c r="AP77" s="35">
        <f t="shared" si="64"/>
        <v>-3.5887725553118359E-2</v>
      </c>
      <c r="AQ77" s="12">
        <f t="shared" si="65"/>
        <v>2.7144518565354553E-4</v>
      </c>
      <c r="AR77" s="12">
        <f t="shared" si="66"/>
        <v>1.3423008502203412E-5</v>
      </c>
      <c r="AS77" s="12">
        <f t="shared" si="67"/>
        <v>1.7086378734417916E-4</v>
      </c>
      <c r="AT77" s="12">
        <f t="shared" si="68"/>
        <v>1.3423008502203412E-5</v>
      </c>
      <c r="AU77" s="12">
        <f t="shared" si="69"/>
        <v>1.7086378734417916E-4</v>
      </c>
      <c r="AV77" s="12">
        <f t="shared" si="70"/>
        <v>-3.5887725553118359E-2</v>
      </c>
      <c r="AW77" s="12">
        <f t="shared" si="71"/>
        <v>2.7144518565354553E-4</v>
      </c>
      <c r="AX77" s="12">
        <f t="shared" si="72"/>
        <v>-3.5887725553118366E-2</v>
      </c>
      <c r="AY77" s="39">
        <f t="shared" si="73"/>
        <v>2.7144518565354553E-4</v>
      </c>
      <c r="AZ77" s="8"/>
      <c r="BA77" s="35"/>
      <c r="BB77" s="12">
        <f t="shared" si="74"/>
        <v>1.0000134230085023</v>
      </c>
      <c r="BC77" s="12">
        <f t="shared" si="75"/>
        <v>0.96409933333333331</v>
      </c>
      <c r="BD77" s="12">
        <f t="shared" si="76"/>
        <v>0</v>
      </c>
      <c r="BE77" s="39">
        <f t="shared" si="77"/>
        <v>0</v>
      </c>
    </row>
    <row r="78" spans="1:57">
      <c r="A78" s="157" t="s">
        <v>222</v>
      </c>
      <c r="B78" s="8" t="s">
        <v>216</v>
      </c>
      <c r="C78" s="3">
        <v>-34.945999999999998</v>
      </c>
      <c r="D78" s="8">
        <v>0.37367918280816953</v>
      </c>
      <c r="E78" s="3">
        <v>3</v>
      </c>
      <c r="F78" s="3">
        <v>1.3423008502203413E-2</v>
      </c>
      <c r="G78" s="3">
        <v>0.17086378734417915</v>
      </c>
      <c r="L78" s="3">
        <v>1</v>
      </c>
      <c r="Q78" s="44">
        <f t="shared" si="43"/>
        <v>-34.933046071952909</v>
      </c>
      <c r="R78" s="45">
        <f t="shared" si="44"/>
        <v>0.2715442066331637</v>
      </c>
      <c r="S78" s="45" t="str">
        <f t="shared" si="45"/>
        <v>n/a</v>
      </c>
      <c r="T78" s="45" t="str">
        <f t="shared" si="46"/>
        <v>n/a</v>
      </c>
      <c r="U78" s="45" t="str">
        <f t="shared" si="47"/>
        <v>n/a</v>
      </c>
      <c r="V78" s="45" t="str">
        <f t="shared" si="48"/>
        <v>n/a</v>
      </c>
      <c r="W78" s="41">
        <f t="shared" si="49"/>
        <v>-34.933046071952909</v>
      </c>
      <c r="X78" s="42">
        <f t="shared" si="50"/>
        <v>0.2715442066331637</v>
      </c>
      <c r="Y78" s="3">
        <v>3</v>
      </c>
      <c r="Z78" s="166">
        <v>-22.6</v>
      </c>
      <c r="AA78" s="43">
        <f t="shared" si="51"/>
        <v>-34.933046071952909</v>
      </c>
      <c r="AB78" s="42">
        <f t="shared" si="52"/>
        <v>0.2715442066331637</v>
      </c>
      <c r="AC78" s="8"/>
      <c r="AD78" s="35">
        <f t="shared" si="53"/>
        <v>-3.4945999999999998E-2</v>
      </c>
      <c r="AE78" s="12">
        <f t="shared" si="54"/>
        <v>3.7367918280816951E-4</v>
      </c>
      <c r="AF78" s="12">
        <f t="shared" si="55"/>
        <v>4.2165180505801406E-4</v>
      </c>
      <c r="AG78" s="12">
        <f t="shared" si="56"/>
        <v>1.3423008502203412E-5</v>
      </c>
      <c r="AH78" s="12">
        <f t="shared" si="57"/>
        <v>1.7086378734417916E-4</v>
      </c>
      <c r="AI78" s="12">
        <f t="shared" si="58"/>
        <v>0</v>
      </c>
      <c r="AJ78" s="12">
        <f t="shared" si="59"/>
        <v>0</v>
      </c>
      <c r="AK78" s="12">
        <f t="shared" si="60"/>
        <v>0</v>
      </c>
      <c r="AL78" s="12">
        <f t="shared" si="61"/>
        <v>0</v>
      </c>
      <c r="AM78" s="12">
        <f t="shared" si="62"/>
        <v>0</v>
      </c>
      <c r="AN78" s="39">
        <f t="shared" si="63"/>
        <v>0</v>
      </c>
      <c r="AO78" s="8"/>
      <c r="AP78" s="35">
        <f t="shared" si="64"/>
        <v>-3.4933046071952911E-2</v>
      </c>
      <c r="AQ78" s="12">
        <f t="shared" si="65"/>
        <v>2.7154420663316368E-4</v>
      </c>
      <c r="AR78" s="12">
        <f t="shared" si="66"/>
        <v>1.3423008502203412E-5</v>
      </c>
      <c r="AS78" s="12">
        <f t="shared" si="67"/>
        <v>1.7086378734417916E-4</v>
      </c>
      <c r="AT78" s="12">
        <f t="shared" si="68"/>
        <v>1.3423008502203412E-5</v>
      </c>
      <c r="AU78" s="12">
        <f t="shared" si="69"/>
        <v>1.7086378734417916E-4</v>
      </c>
      <c r="AV78" s="12">
        <f t="shared" si="70"/>
        <v>-3.4933046071952911E-2</v>
      </c>
      <c r="AW78" s="12">
        <f t="shared" si="71"/>
        <v>2.7154420663316368E-4</v>
      </c>
      <c r="AX78" s="12">
        <f t="shared" si="72"/>
        <v>-3.4933046071952911E-2</v>
      </c>
      <c r="AY78" s="39">
        <f t="shared" si="73"/>
        <v>2.7154420663316368E-4</v>
      </c>
      <c r="AZ78" s="8"/>
      <c r="BA78" s="35"/>
      <c r="BB78" s="12">
        <f t="shared" si="74"/>
        <v>1.0000134230085023</v>
      </c>
      <c r="BC78" s="12">
        <f t="shared" si="75"/>
        <v>0.96505399999999997</v>
      </c>
      <c r="BD78" s="12">
        <f t="shared" si="76"/>
        <v>0</v>
      </c>
      <c r="BE78" s="39">
        <f t="shared" si="77"/>
        <v>0</v>
      </c>
    </row>
    <row r="79" spans="1:57">
      <c r="A79" s="157" t="s">
        <v>350</v>
      </c>
      <c r="B79" s="8" t="s">
        <v>399</v>
      </c>
      <c r="C79" s="3">
        <v>-35.876000000000005</v>
      </c>
      <c r="D79" s="8">
        <v>0.37367918280816953</v>
      </c>
      <c r="E79" s="3">
        <v>3</v>
      </c>
      <c r="F79" s="3">
        <v>1.3423008502203413E-2</v>
      </c>
      <c r="G79" s="3">
        <v>0.17086378734417915</v>
      </c>
      <c r="L79" s="3">
        <v>1</v>
      </c>
      <c r="Q79" s="44">
        <f t="shared" si="43"/>
        <v>-35.863058555350825</v>
      </c>
      <c r="R79" s="45">
        <f t="shared" si="44"/>
        <v>0.27144774337750094</v>
      </c>
      <c r="S79" s="45" t="str">
        <f t="shared" si="45"/>
        <v>n/a</v>
      </c>
      <c r="T79" s="45" t="str">
        <f t="shared" si="46"/>
        <v>n/a</v>
      </c>
      <c r="U79" s="45" t="str">
        <f t="shared" si="47"/>
        <v>n/a</v>
      </c>
      <c r="V79" s="45" t="str">
        <f t="shared" si="48"/>
        <v>n/a</v>
      </c>
      <c r="W79" s="41">
        <f t="shared" si="49"/>
        <v>-35.863058555350825</v>
      </c>
      <c r="X79" s="42">
        <f t="shared" si="50"/>
        <v>0.27144774337750094</v>
      </c>
      <c r="Y79" s="3">
        <v>3</v>
      </c>
      <c r="Z79" s="166">
        <v>-16</v>
      </c>
      <c r="AA79" s="43">
        <f t="shared" si="51"/>
        <v>-35.863058555350769</v>
      </c>
      <c r="AB79" s="42">
        <f t="shared" si="52"/>
        <v>0.27144774337750094</v>
      </c>
      <c r="AC79" s="8"/>
      <c r="AD79" s="35">
        <f t="shared" si="53"/>
        <v>-3.5876000000000005E-2</v>
      </c>
      <c r="AE79" s="12">
        <f t="shared" si="54"/>
        <v>3.7367918280816951E-4</v>
      </c>
      <c r="AF79" s="12">
        <f t="shared" si="55"/>
        <v>4.2165180505801406E-4</v>
      </c>
      <c r="AG79" s="12">
        <f t="shared" si="56"/>
        <v>1.3423008502203412E-5</v>
      </c>
      <c r="AH79" s="12">
        <f t="shared" si="57"/>
        <v>1.7086378734417916E-4</v>
      </c>
      <c r="AI79" s="12">
        <f t="shared" si="58"/>
        <v>0</v>
      </c>
      <c r="AJ79" s="12">
        <f t="shared" si="59"/>
        <v>0</v>
      </c>
      <c r="AK79" s="12">
        <f t="shared" si="60"/>
        <v>0</v>
      </c>
      <c r="AL79" s="12">
        <f t="shared" si="61"/>
        <v>0</v>
      </c>
      <c r="AM79" s="12">
        <f t="shared" si="62"/>
        <v>0</v>
      </c>
      <c r="AN79" s="39">
        <f t="shared" si="63"/>
        <v>0</v>
      </c>
      <c r="AO79" s="8"/>
      <c r="AP79" s="35">
        <f t="shared" si="64"/>
        <v>-3.5863058555350824E-2</v>
      </c>
      <c r="AQ79" s="12">
        <f t="shared" si="65"/>
        <v>2.7144774337750096E-4</v>
      </c>
      <c r="AR79" s="12">
        <f t="shared" si="66"/>
        <v>1.3423008502203412E-5</v>
      </c>
      <c r="AS79" s="12">
        <f t="shared" si="67"/>
        <v>1.7086378734417916E-4</v>
      </c>
      <c r="AT79" s="12">
        <f t="shared" si="68"/>
        <v>1.3423008502203412E-5</v>
      </c>
      <c r="AU79" s="12">
        <f t="shared" si="69"/>
        <v>1.7086378734417916E-4</v>
      </c>
      <c r="AV79" s="12">
        <f t="shared" si="70"/>
        <v>-3.5863058555350824E-2</v>
      </c>
      <c r="AW79" s="12">
        <f t="shared" si="71"/>
        <v>2.7144774337750096E-4</v>
      </c>
      <c r="AX79" s="12">
        <f t="shared" si="72"/>
        <v>-3.5863058555350769E-2</v>
      </c>
      <c r="AY79" s="39">
        <f t="shared" si="73"/>
        <v>2.7144774337750096E-4</v>
      </c>
      <c r="AZ79" s="8"/>
      <c r="BA79" s="35"/>
      <c r="BB79" s="12">
        <f t="shared" si="74"/>
        <v>1.0000134230085023</v>
      </c>
      <c r="BC79" s="12">
        <f t="shared" si="75"/>
        <v>0.96412399999999998</v>
      </c>
      <c r="BD79" s="12">
        <f t="shared" si="76"/>
        <v>0</v>
      </c>
      <c r="BE79" s="39">
        <f t="shared" si="77"/>
        <v>0</v>
      </c>
    </row>
    <row r="80" spans="1:57">
      <c r="A80" s="157" t="s">
        <v>350</v>
      </c>
      <c r="B80" s="8" t="s">
        <v>400</v>
      </c>
      <c r="C80" s="3">
        <v>-35.806000000000004</v>
      </c>
      <c r="D80" s="8">
        <v>0.37367918280816953</v>
      </c>
      <c r="E80" s="3">
        <v>3</v>
      </c>
      <c r="F80" s="3">
        <v>1.3423008502203413E-2</v>
      </c>
      <c r="G80" s="3">
        <v>0.17086378734417915</v>
      </c>
      <c r="L80" s="3">
        <v>1</v>
      </c>
      <c r="Q80" s="44">
        <f t="shared" si="43"/>
        <v>-35.793057615740231</v>
      </c>
      <c r="R80" s="45">
        <f t="shared" si="44"/>
        <v>0.27145500200842643</v>
      </c>
      <c r="S80" s="45" t="str">
        <f t="shared" si="45"/>
        <v>n/a</v>
      </c>
      <c r="T80" s="45" t="str">
        <f t="shared" si="46"/>
        <v>n/a</v>
      </c>
      <c r="U80" s="45" t="str">
        <f t="shared" si="47"/>
        <v>n/a</v>
      </c>
      <c r="V80" s="45" t="str">
        <f t="shared" si="48"/>
        <v>n/a</v>
      </c>
      <c r="W80" s="41">
        <f t="shared" si="49"/>
        <v>-35.793057615740231</v>
      </c>
      <c r="X80" s="42">
        <f t="shared" si="50"/>
        <v>0.27145500200842643</v>
      </c>
      <c r="Y80" s="3">
        <v>3</v>
      </c>
      <c r="Z80" s="166">
        <v>-12.3</v>
      </c>
      <c r="AA80" s="43">
        <f t="shared" si="51"/>
        <v>-35.793057615740253</v>
      </c>
      <c r="AB80" s="42">
        <f t="shared" si="52"/>
        <v>0.27145500200842643</v>
      </c>
      <c r="AC80" s="8"/>
      <c r="AD80" s="35">
        <f t="shared" si="53"/>
        <v>-3.5806000000000004E-2</v>
      </c>
      <c r="AE80" s="12">
        <f t="shared" si="54"/>
        <v>3.7367918280816951E-4</v>
      </c>
      <c r="AF80" s="12">
        <f t="shared" si="55"/>
        <v>4.2165180505801406E-4</v>
      </c>
      <c r="AG80" s="12">
        <f t="shared" si="56"/>
        <v>1.3423008502203412E-5</v>
      </c>
      <c r="AH80" s="12">
        <f t="shared" si="57"/>
        <v>1.7086378734417916E-4</v>
      </c>
      <c r="AI80" s="12">
        <f t="shared" si="58"/>
        <v>0</v>
      </c>
      <c r="AJ80" s="12">
        <f t="shared" si="59"/>
        <v>0</v>
      </c>
      <c r="AK80" s="12">
        <f t="shared" si="60"/>
        <v>0</v>
      </c>
      <c r="AL80" s="12">
        <f t="shared" si="61"/>
        <v>0</v>
      </c>
      <c r="AM80" s="12">
        <f t="shared" si="62"/>
        <v>0</v>
      </c>
      <c r="AN80" s="39">
        <f t="shared" si="63"/>
        <v>0</v>
      </c>
      <c r="AO80" s="8"/>
      <c r="AP80" s="35">
        <f t="shared" si="64"/>
        <v>-3.5793057615740233E-2</v>
      </c>
      <c r="AQ80" s="12">
        <f t="shared" si="65"/>
        <v>2.7145500200842645E-4</v>
      </c>
      <c r="AR80" s="12">
        <f t="shared" si="66"/>
        <v>1.3423008502203412E-5</v>
      </c>
      <c r="AS80" s="12">
        <f t="shared" si="67"/>
        <v>1.7086378734417916E-4</v>
      </c>
      <c r="AT80" s="12">
        <f t="shared" si="68"/>
        <v>1.3423008502203412E-5</v>
      </c>
      <c r="AU80" s="12">
        <f t="shared" si="69"/>
        <v>1.7086378734417916E-4</v>
      </c>
      <c r="AV80" s="12">
        <f t="shared" si="70"/>
        <v>-3.5793057615740233E-2</v>
      </c>
      <c r="AW80" s="12">
        <f t="shared" si="71"/>
        <v>2.7145500200842645E-4</v>
      </c>
      <c r="AX80" s="12">
        <f t="shared" si="72"/>
        <v>-3.5793057615740254E-2</v>
      </c>
      <c r="AY80" s="39">
        <f t="shared" si="73"/>
        <v>2.7145500200842645E-4</v>
      </c>
      <c r="AZ80" s="8"/>
      <c r="BA80" s="35"/>
      <c r="BB80" s="12">
        <f t="shared" si="74"/>
        <v>1.0000134230085023</v>
      </c>
      <c r="BC80" s="12">
        <f t="shared" si="75"/>
        <v>0.964194</v>
      </c>
      <c r="BD80" s="12">
        <f t="shared" si="76"/>
        <v>0</v>
      </c>
      <c r="BE80" s="39">
        <f t="shared" si="77"/>
        <v>0</v>
      </c>
    </row>
    <row r="81" spans="1:57">
      <c r="A81" s="157" t="s">
        <v>350</v>
      </c>
      <c r="B81" s="8" t="s">
        <v>215</v>
      </c>
      <c r="C81" s="3">
        <v>-38.606999999999999</v>
      </c>
      <c r="D81" s="8">
        <v>0.37367918280816953</v>
      </c>
      <c r="E81" s="3">
        <v>3</v>
      </c>
      <c r="F81" s="3">
        <v>1.3423008502203413E-2</v>
      </c>
      <c r="G81" s="3">
        <v>0.17086378734417915</v>
      </c>
      <c r="L81" s="3">
        <v>1</v>
      </c>
      <c r="Q81" s="44">
        <f t="shared" si="43"/>
        <v>-38.594095213587046</v>
      </c>
      <c r="R81" s="45">
        <f t="shared" si="44"/>
        <v>0.27116481319795382</v>
      </c>
      <c r="S81" s="45" t="str">
        <f t="shared" si="45"/>
        <v>n/a</v>
      </c>
      <c r="T81" s="45" t="str">
        <f t="shared" si="46"/>
        <v>n/a</v>
      </c>
      <c r="U81" s="45" t="str">
        <f t="shared" si="47"/>
        <v>n/a</v>
      </c>
      <c r="V81" s="45" t="str">
        <f t="shared" si="48"/>
        <v>n/a</v>
      </c>
      <c r="W81" s="41">
        <f t="shared" si="49"/>
        <v>-38.594095213587046</v>
      </c>
      <c r="X81" s="42">
        <f t="shared" si="50"/>
        <v>0.27116481319795382</v>
      </c>
      <c r="Y81" s="3">
        <v>3</v>
      </c>
      <c r="Z81" s="166">
        <v>-18.100000000000001</v>
      </c>
      <c r="AA81" s="43">
        <f t="shared" si="51"/>
        <v>-38.594095213587032</v>
      </c>
      <c r="AB81" s="42">
        <f t="shared" si="52"/>
        <v>0.27116481319795382</v>
      </c>
      <c r="AC81" s="8"/>
      <c r="AD81" s="35">
        <f t="shared" si="53"/>
        <v>-3.8607000000000002E-2</v>
      </c>
      <c r="AE81" s="12">
        <f t="shared" si="54"/>
        <v>3.7367918280816951E-4</v>
      </c>
      <c r="AF81" s="12">
        <f t="shared" si="55"/>
        <v>4.2165180505801406E-4</v>
      </c>
      <c r="AG81" s="12">
        <f t="shared" si="56"/>
        <v>1.3423008502203412E-5</v>
      </c>
      <c r="AH81" s="12">
        <f t="shared" si="57"/>
        <v>1.7086378734417916E-4</v>
      </c>
      <c r="AI81" s="12">
        <f t="shared" si="58"/>
        <v>0</v>
      </c>
      <c r="AJ81" s="12">
        <f t="shared" si="59"/>
        <v>0</v>
      </c>
      <c r="AK81" s="12">
        <f t="shared" si="60"/>
        <v>0</v>
      </c>
      <c r="AL81" s="12">
        <f t="shared" si="61"/>
        <v>0</v>
      </c>
      <c r="AM81" s="12">
        <f t="shared" si="62"/>
        <v>0</v>
      </c>
      <c r="AN81" s="39">
        <f t="shared" si="63"/>
        <v>0</v>
      </c>
      <c r="AO81" s="8"/>
      <c r="AP81" s="35">
        <f t="shared" si="64"/>
        <v>-3.8594095213587046E-2</v>
      </c>
      <c r="AQ81" s="12">
        <f t="shared" si="65"/>
        <v>2.7116481319795381E-4</v>
      </c>
      <c r="AR81" s="12">
        <f t="shared" si="66"/>
        <v>1.3423008502203412E-5</v>
      </c>
      <c r="AS81" s="12">
        <f t="shared" si="67"/>
        <v>1.7086378734417916E-4</v>
      </c>
      <c r="AT81" s="12">
        <f t="shared" si="68"/>
        <v>1.3423008502203412E-5</v>
      </c>
      <c r="AU81" s="12">
        <f t="shared" si="69"/>
        <v>1.7086378734417916E-4</v>
      </c>
      <c r="AV81" s="12">
        <f t="shared" si="70"/>
        <v>-3.8594095213587046E-2</v>
      </c>
      <c r="AW81" s="12">
        <f t="shared" si="71"/>
        <v>2.7116481319795381E-4</v>
      </c>
      <c r="AX81" s="12">
        <f t="shared" si="72"/>
        <v>-3.8594095213587032E-2</v>
      </c>
      <c r="AY81" s="39">
        <f t="shared" si="73"/>
        <v>2.7116481319795381E-4</v>
      </c>
      <c r="AZ81" s="8"/>
      <c r="BA81" s="35"/>
      <c r="BB81" s="12">
        <f t="shared" si="74"/>
        <v>1.0000134230085023</v>
      </c>
      <c r="BC81" s="12">
        <f t="shared" si="75"/>
        <v>0.96139299999999994</v>
      </c>
      <c r="BD81" s="12">
        <f t="shared" si="76"/>
        <v>0</v>
      </c>
      <c r="BE81" s="39">
        <f t="shared" si="77"/>
        <v>0</v>
      </c>
    </row>
    <row r="82" spans="1:57">
      <c r="A82" s="157" t="s">
        <v>350</v>
      </c>
      <c r="B82" s="8" t="s">
        <v>216</v>
      </c>
      <c r="C82" s="3">
        <v>-37.881</v>
      </c>
      <c r="D82" s="8">
        <v>0.37367918280816953</v>
      </c>
      <c r="E82" s="3">
        <v>3</v>
      </c>
      <c r="F82" s="3">
        <v>1.3423008502203413E-2</v>
      </c>
      <c r="G82" s="3">
        <v>0.17086378734417915</v>
      </c>
      <c r="L82" s="3">
        <v>1</v>
      </c>
      <c r="Q82" s="44">
        <f t="shared" si="43"/>
        <v>-37.868085468482867</v>
      </c>
      <c r="R82" s="45">
        <f t="shared" si="44"/>
        <v>0.27123997688260781</v>
      </c>
      <c r="S82" s="45" t="str">
        <f t="shared" si="45"/>
        <v>n/a</v>
      </c>
      <c r="T82" s="45" t="str">
        <f t="shared" si="46"/>
        <v>n/a</v>
      </c>
      <c r="U82" s="45" t="str">
        <f t="shared" si="47"/>
        <v>n/a</v>
      </c>
      <c r="V82" s="45" t="str">
        <f t="shared" si="48"/>
        <v>n/a</v>
      </c>
      <c r="W82" s="41">
        <f t="shared" si="49"/>
        <v>-37.868085468482867</v>
      </c>
      <c r="X82" s="42">
        <f t="shared" si="50"/>
        <v>0.27123997688260781</v>
      </c>
      <c r="Y82" s="3">
        <v>3</v>
      </c>
      <c r="Z82" s="166">
        <v>-17</v>
      </c>
      <c r="AA82" s="43">
        <f t="shared" si="51"/>
        <v>-37.86808546848286</v>
      </c>
      <c r="AB82" s="42">
        <f t="shared" si="52"/>
        <v>0.27123997688260781</v>
      </c>
      <c r="AC82" s="8"/>
      <c r="AD82" s="35">
        <f t="shared" si="53"/>
        <v>-3.7880999999999998E-2</v>
      </c>
      <c r="AE82" s="12">
        <f t="shared" si="54"/>
        <v>3.7367918280816951E-4</v>
      </c>
      <c r="AF82" s="12">
        <f t="shared" si="55"/>
        <v>4.2165180505801406E-4</v>
      </c>
      <c r="AG82" s="12">
        <f t="shared" si="56"/>
        <v>1.3423008502203412E-5</v>
      </c>
      <c r="AH82" s="12">
        <f t="shared" si="57"/>
        <v>1.7086378734417916E-4</v>
      </c>
      <c r="AI82" s="12">
        <f t="shared" si="58"/>
        <v>0</v>
      </c>
      <c r="AJ82" s="12">
        <f t="shared" si="59"/>
        <v>0</v>
      </c>
      <c r="AK82" s="12">
        <f t="shared" si="60"/>
        <v>0</v>
      </c>
      <c r="AL82" s="12">
        <f t="shared" si="61"/>
        <v>0</v>
      </c>
      <c r="AM82" s="12">
        <f t="shared" si="62"/>
        <v>0</v>
      </c>
      <c r="AN82" s="39">
        <f t="shared" si="63"/>
        <v>0</v>
      </c>
      <c r="AO82" s="8"/>
      <c r="AP82" s="35">
        <f t="shared" si="64"/>
        <v>-3.7868085468482866E-2</v>
      </c>
      <c r="AQ82" s="12">
        <f t="shared" si="65"/>
        <v>2.7123997688260779E-4</v>
      </c>
      <c r="AR82" s="12">
        <f t="shared" si="66"/>
        <v>1.3423008502203412E-5</v>
      </c>
      <c r="AS82" s="12">
        <f t="shared" si="67"/>
        <v>1.7086378734417916E-4</v>
      </c>
      <c r="AT82" s="12">
        <f t="shared" si="68"/>
        <v>1.3423008502203412E-5</v>
      </c>
      <c r="AU82" s="12">
        <f t="shared" si="69"/>
        <v>1.7086378734417916E-4</v>
      </c>
      <c r="AV82" s="12">
        <f t="shared" si="70"/>
        <v>-3.7868085468482866E-2</v>
      </c>
      <c r="AW82" s="12">
        <f t="shared" si="71"/>
        <v>2.7123997688260779E-4</v>
      </c>
      <c r="AX82" s="12">
        <f t="shared" si="72"/>
        <v>-3.7868085468482859E-2</v>
      </c>
      <c r="AY82" s="39">
        <f t="shared" si="73"/>
        <v>2.7123997688260779E-4</v>
      </c>
      <c r="AZ82" s="8"/>
      <c r="BA82" s="35"/>
      <c r="BB82" s="12">
        <f t="shared" si="74"/>
        <v>1.0000134230085023</v>
      </c>
      <c r="BC82" s="12">
        <f t="shared" si="75"/>
        <v>0.96211899999999995</v>
      </c>
      <c r="BD82" s="12">
        <f t="shared" si="76"/>
        <v>0</v>
      </c>
      <c r="BE82" s="39">
        <f t="shared" si="77"/>
        <v>0</v>
      </c>
    </row>
    <row r="83" spans="1:57">
      <c r="A83" s="157" t="s">
        <v>288</v>
      </c>
      <c r="B83" s="8" t="s">
        <v>399</v>
      </c>
      <c r="C83" s="3">
        <v>-36.957999999999998</v>
      </c>
      <c r="D83" s="8">
        <v>0.37367918280816953</v>
      </c>
      <c r="E83" s="3">
        <v>3</v>
      </c>
      <c r="F83" s="3">
        <v>1.3423008502203413E-2</v>
      </c>
      <c r="G83" s="3">
        <v>0.17086378734417915</v>
      </c>
      <c r="L83" s="3">
        <v>1</v>
      </c>
      <c r="Q83" s="44">
        <f t="shared" si="43"/>
        <v>-36.945073079046011</v>
      </c>
      <c r="R83" s="45">
        <f t="shared" si="44"/>
        <v>0.27133558804148511</v>
      </c>
      <c r="S83" s="45" t="str">
        <f t="shared" si="45"/>
        <v>n/a</v>
      </c>
      <c r="T83" s="45" t="str">
        <f t="shared" si="46"/>
        <v>n/a</v>
      </c>
      <c r="U83" s="45" t="str">
        <f t="shared" si="47"/>
        <v>n/a</v>
      </c>
      <c r="V83" s="45" t="str">
        <f t="shared" si="48"/>
        <v>n/a</v>
      </c>
      <c r="W83" s="41">
        <f t="shared" si="49"/>
        <v>-36.945073079046011</v>
      </c>
      <c r="X83" s="42">
        <f t="shared" si="50"/>
        <v>0.27133558804148511</v>
      </c>
      <c r="Y83" s="3">
        <v>3</v>
      </c>
      <c r="Z83" s="166">
        <v>-20.7</v>
      </c>
      <c r="AA83" s="43">
        <f t="shared" si="51"/>
        <v>-36.94507307904604</v>
      </c>
      <c r="AB83" s="42">
        <f t="shared" si="52"/>
        <v>0.27133558804148511</v>
      </c>
      <c r="AC83" s="8"/>
      <c r="AD83" s="35">
        <f t="shared" si="53"/>
        <v>-3.6957999999999998E-2</v>
      </c>
      <c r="AE83" s="12">
        <f t="shared" si="54"/>
        <v>3.7367918280816951E-4</v>
      </c>
      <c r="AF83" s="12">
        <f t="shared" si="55"/>
        <v>4.2165180505801406E-4</v>
      </c>
      <c r="AG83" s="12">
        <f t="shared" si="56"/>
        <v>1.3423008502203412E-5</v>
      </c>
      <c r="AH83" s="12">
        <f t="shared" si="57"/>
        <v>1.7086378734417916E-4</v>
      </c>
      <c r="AI83" s="12">
        <f t="shared" si="58"/>
        <v>0</v>
      </c>
      <c r="AJ83" s="12">
        <f t="shared" si="59"/>
        <v>0</v>
      </c>
      <c r="AK83" s="12">
        <f t="shared" si="60"/>
        <v>0</v>
      </c>
      <c r="AL83" s="12">
        <f t="shared" si="61"/>
        <v>0</v>
      </c>
      <c r="AM83" s="12">
        <f t="shared" si="62"/>
        <v>0</v>
      </c>
      <c r="AN83" s="39">
        <f t="shared" si="63"/>
        <v>0</v>
      </c>
      <c r="AO83" s="8"/>
      <c r="AP83" s="35">
        <f t="shared" si="64"/>
        <v>-3.6945073079046015E-2</v>
      </c>
      <c r="AQ83" s="12">
        <f t="shared" si="65"/>
        <v>2.7133558804148512E-4</v>
      </c>
      <c r="AR83" s="12">
        <f t="shared" si="66"/>
        <v>1.3423008502203412E-5</v>
      </c>
      <c r="AS83" s="12">
        <f t="shared" si="67"/>
        <v>1.7086378734417916E-4</v>
      </c>
      <c r="AT83" s="12">
        <f t="shared" si="68"/>
        <v>1.3423008502203412E-5</v>
      </c>
      <c r="AU83" s="12">
        <f t="shared" si="69"/>
        <v>1.7086378734417916E-4</v>
      </c>
      <c r="AV83" s="12">
        <f t="shared" si="70"/>
        <v>-3.6945073079046015E-2</v>
      </c>
      <c r="AW83" s="12">
        <f t="shared" si="71"/>
        <v>2.7133558804148512E-4</v>
      </c>
      <c r="AX83" s="12">
        <f t="shared" si="72"/>
        <v>-3.6945073079046042E-2</v>
      </c>
      <c r="AY83" s="39">
        <f t="shared" si="73"/>
        <v>2.7133558804148512E-4</v>
      </c>
      <c r="AZ83" s="8"/>
      <c r="BA83" s="35"/>
      <c r="BB83" s="12">
        <f t="shared" si="74"/>
        <v>1.0000134230085023</v>
      </c>
      <c r="BC83" s="12">
        <f t="shared" si="75"/>
        <v>0.96304199999999995</v>
      </c>
      <c r="BD83" s="12">
        <f t="shared" si="76"/>
        <v>0</v>
      </c>
      <c r="BE83" s="39">
        <f t="shared" si="77"/>
        <v>0</v>
      </c>
    </row>
    <row r="84" spans="1:57">
      <c r="A84" s="157" t="s">
        <v>288</v>
      </c>
      <c r="B84" s="8" t="s">
        <v>400</v>
      </c>
      <c r="C84" s="3">
        <v>-37.120333333333328</v>
      </c>
      <c r="D84" s="8">
        <v>0.37367918280816953</v>
      </c>
      <c r="E84" s="3">
        <v>3</v>
      </c>
      <c r="F84" s="3">
        <v>1.3423008502203413E-2</v>
      </c>
      <c r="G84" s="3">
        <v>0.17086378734417915</v>
      </c>
      <c r="L84" s="3">
        <v>1</v>
      </c>
      <c r="Q84" s="44">
        <f t="shared" si="43"/>
        <v>-37.107408591381059</v>
      </c>
      <c r="R84" s="45">
        <f t="shared" si="44"/>
        <v>0.271318768153891</v>
      </c>
      <c r="S84" s="45" t="str">
        <f t="shared" si="45"/>
        <v>n/a</v>
      </c>
      <c r="T84" s="45" t="str">
        <f t="shared" si="46"/>
        <v>n/a</v>
      </c>
      <c r="U84" s="45" t="str">
        <f t="shared" si="47"/>
        <v>n/a</v>
      </c>
      <c r="V84" s="45" t="str">
        <f t="shared" si="48"/>
        <v>n/a</v>
      </c>
      <c r="W84" s="41">
        <f t="shared" si="49"/>
        <v>-37.107408591381059</v>
      </c>
      <c r="X84" s="42">
        <f t="shared" si="50"/>
        <v>0.271318768153891</v>
      </c>
      <c r="Y84" s="3">
        <v>3</v>
      </c>
      <c r="Z84" s="166">
        <v>-20</v>
      </c>
      <c r="AA84" s="43">
        <f t="shared" si="51"/>
        <v>-37.107408591381066</v>
      </c>
      <c r="AB84" s="42">
        <f t="shared" si="52"/>
        <v>0.271318768153891</v>
      </c>
      <c r="AC84" s="8"/>
      <c r="AD84" s="35">
        <f t="shared" si="53"/>
        <v>-3.7120333333333325E-2</v>
      </c>
      <c r="AE84" s="12">
        <f t="shared" si="54"/>
        <v>3.7367918280816951E-4</v>
      </c>
      <c r="AF84" s="12">
        <f t="shared" si="55"/>
        <v>4.2165180505801406E-4</v>
      </c>
      <c r="AG84" s="12">
        <f t="shared" si="56"/>
        <v>1.3423008502203412E-5</v>
      </c>
      <c r="AH84" s="12">
        <f t="shared" si="57"/>
        <v>1.7086378734417916E-4</v>
      </c>
      <c r="AI84" s="12">
        <f t="shared" si="58"/>
        <v>0</v>
      </c>
      <c r="AJ84" s="12">
        <f t="shared" si="59"/>
        <v>0</v>
      </c>
      <c r="AK84" s="12">
        <f t="shared" si="60"/>
        <v>0</v>
      </c>
      <c r="AL84" s="12">
        <f t="shared" si="61"/>
        <v>0</v>
      </c>
      <c r="AM84" s="12">
        <f t="shared" si="62"/>
        <v>0</v>
      </c>
      <c r="AN84" s="39">
        <f t="shared" si="63"/>
        <v>0</v>
      </c>
      <c r="AO84" s="8"/>
      <c r="AP84" s="35">
        <f t="shared" si="64"/>
        <v>-3.7107408591381057E-2</v>
      </c>
      <c r="AQ84" s="12">
        <f t="shared" si="65"/>
        <v>2.7131876815389102E-4</v>
      </c>
      <c r="AR84" s="12">
        <f t="shared" si="66"/>
        <v>1.3423008502203412E-5</v>
      </c>
      <c r="AS84" s="12">
        <f t="shared" si="67"/>
        <v>1.7086378734417916E-4</v>
      </c>
      <c r="AT84" s="12">
        <f t="shared" si="68"/>
        <v>1.3423008502203412E-5</v>
      </c>
      <c r="AU84" s="12">
        <f t="shared" si="69"/>
        <v>1.7086378734417916E-4</v>
      </c>
      <c r="AV84" s="12">
        <f t="shared" si="70"/>
        <v>-3.7107408591381057E-2</v>
      </c>
      <c r="AW84" s="12">
        <f t="shared" si="71"/>
        <v>2.7131876815389102E-4</v>
      </c>
      <c r="AX84" s="12">
        <f t="shared" si="72"/>
        <v>-3.7107408591381064E-2</v>
      </c>
      <c r="AY84" s="39">
        <f t="shared" si="73"/>
        <v>2.7131876815389102E-4</v>
      </c>
      <c r="AZ84" s="8"/>
      <c r="BA84" s="35"/>
      <c r="BB84" s="12">
        <f t="shared" si="74"/>
        <v>1.0000134230085023</v>
      </c>
      <c r="BC84" s="12">
        <f t="shared" si="75"/>
        <v>0.96287966666666669</v>
      </c>
      <c r="BD84" s="12">
        <f t="shared" si="76"/>
        <v>0</v>
      </c>
      <c r="BE84" s="39">
        <f t="shared" si="77"/>
        <v>0</v>
      </c>
    </row>
    <row r="85" spans="1:57">
      <c r="A85" s="157" t="s">
        <v>288</v>
      </c>
      <c r="B85" s="8" t="s">
        <v>215</v>
      </c>
      <c r="C85" s="3">
        <v>-39.134999999999998</v>
      </c>
      <c r="D85" s="8">
        <v>0.37367918280816953</v>
      </c>
      <c r="E85" s="3">
        <v>3</v>
      </c>
      <c r="F85" s="3">
        <v>1.3423008502203413E-2</v>
      </c>
      <c r="G85" s="3">
        <v>0.17086378734417915</v>
      </c>
      <c r="L85" s="3">
        <v>1</v>
      </c>
      <c r="Q85" s="44">
        <f t="shared" si="43"/>
        <v>-39.122102300935524</v>
      </c>
      <c r="R85" s="45">
        <f t="shared" si="44"/>
        <v>0.27111017126094966</v>
      </c>
      <c r="S85" s="45" t="str">
        <f t="shared" si="45"/>
        <v>n/a</v>
      </c>
      <c r="T85" s="45" t="str">
        <f t="shared" si="46"/>
        <v>n/a</v>
      </c>
      <c r="U85" s="45" t="str">
        <f t="shared" si="47"/>
        <v>n/a</v>
      </c>
      <c r="V85" s="45" t="str">
        <f t="shared" si="48"/>
        <v>n/a</v>
      </c>
      <c r="W85" s="41">
        <f t="shared" si="49"/>
        <v>-39.122102300935524</v>
      </c>
      <c r="X85" s="42">
        <f t="shared" si="50"/>
        <v>0.27111017126094966</v>
      </c>
      <c r="Y85" s="3">
        <v>3</v>
      </c>
      <c r="Z85" s="166">
        <v>-17.3</v>
      </c>
      <c r="AA85" s="43">
        <f t="shared" si="51"/>
        <v>-39.122102300935488</v>
      </c>
      <c r="AB85" s="42">
        <f t="shared" si="52"/>
        <v>0.27111017126094966</v>
      </c>
      <c r="AC85" s="8"/>
      <c r="AD85" s="35">
        <f t="shared" si="53"/>
        <v>-3.9134999999999996E-2</v>
      </c>
      <c r="AE85" s="12">
        <f t="shared" si="54"/>
        <v>3.7367918280816951E-4</v>
      </c>
      <c r="AF85" s="12">
        <f t="shared" si="55"/>
        <v>4.2165180505801406E-4</v>
      </c>
      <c r="AG85" s="12">
        <f t="shared" si="56"/>
        <v>1.3423008502203412E-5</v>
      </c>
      <c r="AH85" s="12">
        <f t="shared" si="57"/>
        <v>1.7086378734417916E-4</v>
      </c>
      <c r="AI85" s="12">
        <f t="shared" si="58"/>
        <v>0</v>
      </c>
      <c r="AJ85" s="12">
        <f t="shared" si="59"/>
        <v>0</v>
      </c>
      <c r="AK85" s="12">
        <f t="shared" si="60"/>
        <v>0</v>
      </c>
      <c r="AL85" s="12">
        <f t="shared" si="61"/>
        <v>0</v>
      </c>
      <c r="AM85" s="12">
        <f t="shared" si="62"/>
        <v>0</v>
      </c>
      <c r="AN85" s="39">
        <f t="shared" si="63"/>
        <v>0</v>
      </c>
      <c r="AO85" s="8"/>
      <c r="AP85" s="35">
        <f t="shared" si="64"/>
        <v>-3.9122102300935525E-2</v>
      </c>
      <c r="AQ85" s="12">
        <f t="shared" si="65"/>
        <v>2.7111017126094967E-4</v>
      </c>
      <c r="AR85" s="12">
        <f t="shared" si="66"/>
        <v>1.3423008502203412E-5</v>
      </c>
      <c r="AS85" s="12">
        <f t="shared" si="67"/>
        <v>1.7086378734417916E-4</v>
      </c>
      <c r="AT85" s="12">
        <f t="shared" si="68"/>
        <v>1.3423008502203412E-5</v>
      </c>
      <c r="AU85" s="12">
        <f t="shared" si="69"/>
        <v>1.7086378734417916E-4</v>
      </c>
      <c r="AV85" s="12">
        <f t="shared" si="70"/>
        <v>-3.9122102300935525E-2</v>
      </c>
      <c r="AW85" s="12">
        <f t="shared" si="71"/>
        <v>2.7111017126094967E-4</v>
      </c>
      <c r="AX85" s="12">
        <f t="shared" si="72"/>
        <v>-3.9122102300935491E-2</v>
      </c>
      <c r="AY85" s="39">
        <f t="shared" si="73"/>
        <v>2.7111017126094967E-4</v>
      </c>
      <c r="AZ85" s="8"/>
      <c r="BA85" s="35"/>
      <c r="BB85" s="12">
        <f t="shared" si="74"/>
        <v>1.0000134230085023</v>
      </c>
      <c r="BC85" s="12">
        <f t="shared" si="75"/>
        <v>0.96086499999999997</v>
      </c>
      <c r="BD85" s="12">
        <f t="shared" si="76"/>
        <v>0</v>
      </c>
      <c r="BE85" s="39">
        <f t="shared" si="77"/>
        <v>0</v>
      </c>
    </row>
    <row r="86" spans="1:57">
      <c r="A86" s="157" t="s">
        <v>288</v>
      </c>
      <c r="B86" s="8" t="s">
        <v>216</v>
      </c>
      <c r="C86" s="3">
        <v>-38.662666666666667</v>
      </c>
      <c r="D86" s="8">
        <v>0.37367918280816953</v>
      </c>
      <c r="E86" s="3">
        <v>3</v>
      </c>
      <c r="F86" s="3">
        <v>1.3423008502203413E-2</v>
      </c>
      <c r="G86" s="3">
        <v>0.17086378734417915</v>
      </c>
      <c r="L86" s="3">
        <v>1</v>
      </c>
      <c r="Q86" s="44">
        <f t="shared" si="43"/>
        <v>-38.649762627467844</v>
      </c>
      <c r="R86" s="45">
        <f t="shared" si="44"/>
        <v>0.27115905144098373</v>
      </c>
      <c r="S86" s="45" t="str">
        <f t="shared" si="45"/>
        <v>n/a</v>
      </c>
      <c r="T86" s="45" t="str">
        <f t="shared" si="46"/>
        <v>n/a</v>
      </c>
      <c r="U86" s="45" t="str">
        <f t="shared" si="47"/>
        <v>n/a</v>
      </c>
      <c r="V86" s="45" t="str">
        <f t="shared" si="48"/>
        <v>n/a</v>
      </c>
      <c r="W86" s="41">
        <f t="shared" si="49"/>
        <v>-38.649762627467844</v>
      </c>
      <c r="X86" s="42">
        <f t="shared" si="50"/>
        <v>0.27115905144098373</v>
      </c>
      <c r="Y86" s="3">
        <v>3</v>
      </c>
      <c r="Z86" s="166">
        <v>-20.6</v>
      </c>
      <c r="AA86" s="43">
        <f t="shared" si="51"/>
        <v>-38.649762627467886</v>
      </c>
      <c r="AB86" s="42">
        <f t="shared" si="52"/>
        <v>0.27115905144098373</v>
      </c>
      <c r="AC86" s="8"/>
      <c r="AD86" s="35">
        <f t="shared" si="53"/>
        <v>-3.8662666666666665E-2</v>
      </c>
      <c r="AE86" s="12">
        <f t="shared" si="54"/>
        <v>3.7367918280816951E-4</v>
      </c>
      <c r="AF86" s="12">
        <f t="shared" si="55"/>
        <v>4.2165180505801406E-4</v>
      </c>
      <c r="AG86" s="12">
        <f t="shared" si="56"/>
        <v>1.3423008502203412E-5</v>
      </c>
      <c r="AH86" s="12">
        <f t="shared" si="57"/>
        <v>1.7086378734417916E-4</v>
      </c>
      <c r="AI86" s="12">
        <f t="shared" si="58"/>
        <v>0</v>
      </c>
      <c r="AJ86" s="12">
        <f t="shared" si="59"/>
        <v>0</v>
      </c>
      <c r="AK86" s="12">
        <f t="shared" si="60"/>
        <v>0</v>
      </c>
      <c r="AL86" s="12">
        <f t="shared" si="61"/>
        <v>0</v>
      </c>
      <c r="AM86" s="12">
        <f t="shared" si="62"/>
        <v>0</v>
      </c>
      <c r="AN86" s="39">
        <f t="shared" si="63"/>
        <v>0</v>
      </c>
      <c r="AO86" s="8"/>
      <c r="AP86" s="35">
        <f t="shared" si="64"/>
        <v>-3.8649762627467846E-2</v>
      </c>
      <c r="AQ86" s="12">
        <f t="shared" si="65"/>
        <v>2.7115905144098373E-4</v>
      </c>
      <c r="AR86" s="12">
        <f t="shared" si="66"/>
        <v>1.3423008502203412E-5</v>
      </c>
      <c r="AS86" s="12">
        <f t="shared" si="67"/>
        <v>1.7086378734417916E-4</v>
      </c>
      <c r="AT86" s="12">
        <f t="shared" si="68"/>
        <v>1.3423008502203412E-5</v>
      </c>
      <c r="AU86" s="12">
        <f t="shared" si="69"/>
        <v>1.7086378734417916E-4</v>
      </c>
      <c r="AV86" s="12">
        <f t="shared" si="70"/>
        <v>-3.8649762627467846E-2</v>
      </c>
      <c r="AW86" s="12">
        <f t="shared" si="71"/>
        <v>2.7115905144098373E-4</v>
      </c>
      <c r="AX86" s="12">
        <f t="shared" si="72"/>
        <v>-3.8649762627467887E-2</v>
      </c>
      <c r="AY86" s="39">
        <f t="shared" si="73"/>
        <v>2.7115905144098373E-4</v>
      </c>
      <c r="AZ86" s="8"/>
      <c r="BA86" s="35"/>
      <c r="BB86" s="12">
        <f t="shared" si="74"/>
        <v>1.0000134230085023</v>
      </c>
      <c r="BC86" s="12">
        <f t="shared" si="75"/>
        <v>0.96133733333333338</v>
      </c>
      <c r="BD86" s="12">
        <f t="shared" si="76"/>
        <v>0</v>
      </c>
      <c r="BE86" s="39">
        <f t="shared" si="77"/>
        <v>0</v>
      </c>
    </row>
    <row r="87" spans="1:57">
      <c r="A87" s="157" t="s">
        <v>223</v>
      </c>
      <c r="B87" s="8" t="s">
        <v>399</v>
      </c>
      <c r="C87" s="3">
        <v>-31.227499999999999</v>
      </c>
      <c r="D87" s="8">
        <v>0.37367918280816953</v>
      </c>
      <c r="E87" s="3">
        <v>4</v>
      </c>
      <c r="F87" s="3">
        <v>1.3423008502203413E-2</v>
      </c>
      <c r="G87" s="3">
        <v>0.17086378734417915</v>
      </c>
      <c r="L87" s="3">
        <v>1</v>
      </c>
      <c r="Q87" s="44">
        <f t="shared" si="43"/>
        <v>-31.214496158495798</v>
      </c>
      <c r="R87" s="45">
        <f t="shared" si="44"/>
        <v>0.24961877874317787</v>
      </c>
      <c r="S87" s="45" t="str">
        <f t="shared" si="45"/>
        <v>n/a</v>
      </c>
      <c r="T87" s="45" t="str">
        <f t="shared" si="46"/>
        <v>n/a</v>
      </c>
      <c r="U87" s="45" t="str">
        <f t="shared" si="47"/>
        <v>n/a</v>
      </c>
      <c r="V87" s="45" t="str">
        <f t="shared" si="48"/>
        <v>n/a</v>
      </c>
      <c r="W87" s="41">
        <f t="shared" si="49"/>
        <v>-31.214496158495798</v>
      </c>
      <c r="X87" s="42">
        <f t="shared" si="50"/>
        <v>0.24961877874317787</v>
      </c>
      <c r="Y87" s="3">
        <v>4</v>
      </c>
      <c r="Z87" s="166">
        <v>-18.600000000000001</v>
      </c>
      <c r="AA87" s="43">
        <f t="shared" si="51"/>
        <v>-31.214496158495809</v>
      </c>
      <c r="AB87" s="42">
        <f t="shared" si="52"/>
        <v>0.24961877874317787</v>
      </c>
      <c r="AC87" s="8"/>
      <c r="AD87" s="35">
        <f t="shared" si="53"/>
        <v>-3.1227499999999998E-2</v>
      </c>
      <c r="AE87" s="12">
        <f t="shared" si="54"/>
        <v>3.7367918280816951E-4</v>
      </c>
      <c r="AF87" s="12">
        <f t="shared" si="55"/>
        <v>4.0559208822344957E-4</v>
      </c>
      <c r="AG87" s="12">
        <f t="shared" si="56"/>
        <v>1.3423008502203412E-5</v>
      </c>
      <c r="AH87" s="12">
        <f t="shared" si="57"/>
        <v>1.7086378734417916E-4</v>
      </c>
      <c r="AI87" s="12">
        <f t="shared" si="58"/>
        <v>0</v>
      </c>
      <c r="AJ87" s="12">
        <f t="shared" si="59"/>
        <v>0</v>
      </c>
      <c r="AK87" s="12">
        <f t="shared" si="60"/>
        <v>0</v>
      </c>
      <c r="AL87" s="12">
        <f t="shared" si="61"/>
        <v>0</v>
      </c>
      <c r="AM87" s="12">
        <f t="shared" si="62"/>
        <v>0</v>
      </c>
      <c r="AN87" s="39">
        <f t="shared" si="63"/>
        <v>0</v>
      </c>
      <c r="AO87" s="8"/>
      <c r="AP87" s="35">
        <f t="shared" si="64"/>
        <v>-3.1214496158495798E-2</v>
      </c>
      <c r="AQ87" s="12">
        <f t="shared" si="65"/>
        <v>2.4961877874317786E-4</v>
      </c>
      <c r="AR87" s="12">
        <f t="shared" si="66"/>
        <v>1.3423008502203412E-5</v>
      </c>
      <c r="AS87" s="12">
        <f t="shared" si="67"/>
        <v>1.7086378734417916E-4</v>
      </c>
      <c r="AT87" s="12">
        <f t="shared" si="68"/>
        <v>1.3423008502203412E-5</v>
      </c>
      <c r="AU87" s="12">
        <f t="shared" si="69"/>
        <v>1.7086378734417916E-4</v>
      </c>
      <c r="AV87" s="12">
        <f t="shared" si="70"/>
        <v>-3.1214496158495798E-2</v>
      </c>
      <c r="AW87" s="12">
        <f t="shared" si="71"/>
        <v>2.4961877874317786E-4</v>
      </c>
      <c r="AX87" s="12">
        <f t="shared" si="72"/>
        <v>-3.1214496158495808E-2</v>
      </c>
      <c r="AY87" s="39">
        <f t="shared" si="73"/>
        <v>2.4961877874317786E-4</v>
      </c>
      <c r="AZ87" s="8"/>
      <c r="BA87" s="35"/>
      <c r="BB87" s="12">
        <f t="shared" si="74"/>
        <v>1.0000134230085023</v>
      </c>
      <c r="BC87" s="12">
        <f t="shared" si="75"/>
        <v>0.96877250000000004</v>
      </c>
      <c r="BD87" s="12">
        <f t="shared" si="76"/>
        <v>0</v>
      </c>
      <c r="BE87" s="39">
        <f t="shared" si="77"/>
        <v>0</v>
      </c>
    </row>
    <row r="88" spans="1:57">
      <c r="A88" s="157" t="s">
        <v>223</v>
      </c>
      <c r="B88" s="8" t="s">
        <v>400</v>
      </c>
      <c r="C88" s="3">
        <v>-31.5685</v>
      </c>
      <c r="D88" s="8">
        <v>0.37367918280816953</v>
      </c>
      <c r="E88" s="3">
        <v>4</v>
      </c>
      <c r="F88" s="3">
        <v>1.3423008502203413E-2</v>
      </c>
      <c r="G88" s="3">
        <v>0.17086378734417915</v>
      </c>
      <c r="L88" s="3">
        <v>1</v>
      </c>
      <c r="Q88" s="44">
        <f t="shared" si="43"/>
        <v>-31.555500735741695</v>
      </c>
      <c r="R88" s="45">
        <f t="shared" si="44"/>
        <v>0.24958014594616054</v>
      </c>
      <c r="S88" s="45" t="str">
        <f t="shared" si="45"/>
        <v>n/a</v>
      </c>
      <c r="T88" s="45" t="str">
        <f t="shared" si="46"/>
        <v>n/a</v>
      </c>
      <c r="U88" s="45" t="str">
        <f t="shared" si="47"/>
        <v>n/a</v>
      </c>
      <c r="V88" s="45" t="str">
        <f t="shared" si="48"/>
        <v>n/a</v>
      </c>
      <c r="W88" s="41">
        <f t="shared" si="49"/>
        <v>-31.555500735741695</v>
      </c>
      <c r="X88" s="42">
        <f t="shared" si="50"/>
        <v>0.24958014594616054</v>
      </c>
      <c r="Y88" s="3">
        <v>4</v>
      </c>
      <c r="Z88" s="166">
        <v>-19.5</v>
      </c>
      <c r="AA88" s="43">
        <f t="shared" si="51"/>
        <v>-31.555500735741649</v>
      </c>
      <c r="AB88" s="42">
        <f t="shared" si="52"/>
        <v>0.24958014594616054</v>
      </c>
      <c r="AC88" s="8"/>
      <c r="AD88" s="35">
        <f t="shared" si="53"/>
        <v>-3.1568499999999999E-2</v>
      </c>
      <c r="AE88" s="12">
        <f t="shared" si="54"/>
        <v>3.7367918280816951E-4</v>
      </c>
      <c r="AF88" s="12">
        <f t="shared" si="55"/>
        <v>4.0559208822344957E-4</v>
      </c>
      <c r="AG88" s="12">
        <f t="shared" si="56"/>
        <v>1.3423008502203412E-5</v>
      </c>
      <c r="AH88" s="12">
        <f t="shared" si="57"/>
        <v>1.7086378734417916E-4</v>
      </c>
      <c r="AI88" s="12">
        <f t="shared" si="58"/>
        <v>0</v>
      </c>
      <c r="AJ88" s="12">
        <f t="shared" si="59"/>
        <v>0</v>
      </c>
      <c r="AK88" s="12">
        <f t="shared" si="60"/>
        <v>0</v>
      </c>
      <c r="AL88" s="12">
        <f t="shared" si="61"/>
        <v>0</v>
      </c>
      <c r="AM88" s="12">
        <f t="shared" si="62"/>
        <v>0</v>
      </c>
      <c r="AN88" s="39">
        <f t="shared" si="63"/>
        <v>0</v>
      </c>
      <c r="AO88" s="8"/>
      <c r="AP88" s="35">
        <f t="shared" si="64"/>
        <v>-3.1555500735741697E-2</v>
      </c>
      <c r="AQ88" s="12">
        <f t="shared" si="65"/>
        <v>2.4958014594616054E-4</v>
      </c>
      <c r="AR88" s="12">
        <f t="shared" si="66"/>
        <v>1.3423008502203412E-5</v>
      </c>
      <c r="AS88" s="12">
        <f t="shared" si="67"/>
        <v>1.7086378734417916E-4</v>
      </c>
      <c r="AT88" s="12">
        <f t="shared" si="68"/>
        <v>1.3423008502203412E-5</v>
      </c>
      <c r="AU88" s="12">
        <f t="shared" si="69"/>
        <v>1.7086378734417916E-4</v>
      </c>
      <c r="AV88" s="12">
        <f t="shared" si="70"/>
        <v>-3.1555500735741697E-2</v>
      </c>
      <c r="AW88" s="12">
        <f t="shared" si="71"/>
        <v>2.4958014594616054E-4</v>
      </c>
      <c r="AX88" s="12">
        <f t="shared" si="72"/>
        <v>-3.1555500735741648E-2</v>
      </c>
      <c r="AY88" s="39">
        <f t="shared" si="73"/>
        <v>2.4958014594616054E-4</v>
      </c>
      <c r="AZ88" s="8"/>
      <c r="BA88" s="35"/>
      <c r="BB88" s="12">
        <f t="shared" si="74"/>
        <v>1.0000134230085023</v>
      </c>
      <c r="BC88" s="12">
        <f t="shared" si="75"/>
        <v>0.9684315</v>
      </c>
      <c r="BD88" s="12">
        <f t="shared" si="76"/>
        <v>0</v>
      </c>
      <c r="BE88" s="39">
        <f t="shared" si="77"/>
        <v>0</v>
      </c>
    </row>
    <row r="89" spans="1:57">
      <c r="A89" s="157" t="s">
        <v>223</v>
      </c>
      <c r="B89" s="8" t="s">
        <v>215</v>
      </c>
      <c r="C89" s="3">
        <v>-32.189500000000002</v>
      </c>
      <c r="D89" s="8">
        <v>0.37367918280816953</v>
      </c>
      <c r="E89" s="3">
        <v>4</v>
      </c>
      <c r="F89" s="3">
        <v>1.3423008502203413E-2</v>
      </c>
      <c r="G89" s="3">
        <v>0.17086378734417915</v>
      </c>
      <c r="L89" s="3">
        <v>1</v>
      </c>
      <c r="Q89" s="44">
        <f t="shared" si="43"/>
        <v>-32.176509071429976</v>
      </c>
      <c r="R89" s="45">
        <f t="shared" si="44"/>
        <v>0.24950981078882542</v>
      </c>
      <c r="S89" s="45" t="str">
        <f t="shared" si="45"/>
        <v>n/a</v>
      </c>
      <c r="T89" s="45" t="str">
        <f t="shared" si="46"/>
        <v>n/a</v>
      </c>
      <c r="U89" s="45" t="str">
        <f t="shared" si="47"/>
        <v>n/a</v>
      </c>
      <c r="V89" s="45" t="str">
        <f t="shared" si="48"/>
        <v>n/a</v>
      </c>
      <c r="W89" s="41">
        <f t="shared" si="49"/>
        <v>-32.176509071429976</v>
      </c>
      <c r="X89" s="42">
        <f t="shared" si="50"/>
        <v>0.24950981078882542</v>
      </c>
      <c r="Y89" s="3">
        <v>4</v>
      </c>
      <c r="Z89" s="166">
        <v>-19.3</v>
      </c>
      <c r="AA89" s="43">
        <f t="shared" si="51"/>
        <v>-32.17650907142999</v>
      </c>
      <c r="AB89" s="42">
        <f t="shared" si="52"/>
        <v>0.24950981078882542</v>
      </c>
      <c r="AC89" s="8"/>
      <c r="AD89" s="35">
        <f t="shared" si="53"/>
        <v>-3.2189500000000003E-2</v>
      </c>
      <c r="AE89" s="12">
        <f t="shared" si="54"/>
        <v>3.7367918280816951E-4</v>
      </c>
      <c r="AF89" s="12">
        <f t="shared" si="55"/>
        <v>4.0559208822344957E-4</v>
      </c>
      <c r="AG89" s="12">
        <f t="shared" si="56"/>
        <v>1.3423008502203412E-5</v>
      </c>
      <c r="AH89" s="12">
        <f t="shared" si="57"/>
        <v>1.7086378734417916E-4</v>
      </c>
      <c r="AI89" s="12">
        <f t="shared" si="58"/>
        <v>0</v>
      </c>
      <c r="AJ89" s="12">
        <f t="shared" si="59"/>
        <v>0</v>
      </c>
      <c r="AK89" s="12">
        <f t="shared" si="60"/>
        <v>0</v>
      </c>
      <c r="AL89" s="12">
        <f t="shared" si="61"/>
        <v>0</v>
      </c>
      <c r="AM89" s="12">
        <f t="shared" si="62"/>
        <v>0</v>
      </c>
      <c r="AN89" s="39">
        <f t="shared" si="63"/>
        <v>0</v>
      </c>
      <c r="AO89" s="8"/>
      <c r="AP89" s="35">
        <f t="shared" si="64"/>
        <v>-3.2176509071429979E-2</v>
      </c>
      <c r="AQ89" s="12">
        <f t="shared" si="65"/>
        <v>2.4950981078882543E-4</v>
      </c>
      <c r="AR89" s="12">
        <f t="shared" si="66"/>
        <v>1.3423008502203412E-5</v>
      </c>
      <c r="AS89" s="12">
        <f t="shared" si="67"/>
        <v>1.7086378734417916E-4</v>
      </c>
      <c r="AT89" s="12">
        <f t="shared" si="68"/>
        <v>1.3423008502203412E-5</v>
      </c>
      <c r="AU89" s="12">
        <f t="shared" si="69"/>
        <v>1.7086378734417916E-4</v>
      </c>
      <c r="AV89" s="12">
        <f t="shared" si="70"/>
        <v>-3.2176509071429979E-2</v>
      </c>
      <c r="AW89" s="12">
        <f t="shared" si="71"/>
        <v>2.4950981078882543E-4</v>
      </c>
      <c r="AX89" s="12">
        <f t="shared" si="72"/>
        <v>-3.2176509071429993E-2</v>
      </c>
      <c r="AY89" s="39">
        <f t="shared" si="73"/>
        <v>2.4950981078882543E-4</v>
      </c>
      <c r="AZ89" s="8"/>
      <c r="BA89" s="35"/>
      <c r="BB89" s="12">
        <f t="shared" si="74"/>
        <v>1.0000134230085023</v>
      </c>
      <c r="BC89" s="12">
        <f t="shared" si="75"/>
        <v>0.96781050000000002</v>
      </c>
      <c r="BD89" s="12">
        <f t="shared" si="76"/>
        <v>0</v>
      </c>
      <c r="BE89" s="39">
        <f t="shared" si="77"/>
        <v>0</v>
      </c>
    </row>
    <row r="90" spans="1:57">
      <c r="A90" s="157" t="s">
        <v>223</v>
      </c>
      <c r="B90" s="8" t="s">
        <v>216</v>
      </c>
      <c r="C90" s="3">
        <v>-31.888750000000002</v>
      </c>
      <c r="D90" s="8">
        <v>0.37367918280816953</v>
      </c>
      <c r="E90" s="3">
        <v>4</v>
      </c>
      <c r="F90" s="3">
        <v>1.3423008502203413E-2</v>
      </c>
      <c r="G90" s="3">
        <v>0.17086378734417915</v>
      </c>
      <c r="L90" s="3">
        <v>1</v>
      </c>
      <c r="Q90" s="44">
        <f t="shared" si="43"/>
        <v>-31.87575503446017</v>
      </c>
      <c r="R90" s="45">
        <f t="shared" si="44"/>
        <v>0.24954387091312544</v>
      </c>
      <c r="S90" s="45" t="str">
        <f t="shared" si="45"/>
        <v>n/a</v>
      </c>
      <c r="T90" s="45" t="str">
        <f t="shared" si="46"/>
        <v>n/a</v>
      </c>
      <c r="U90" s="45" t="str">
        <f t="shared" si="47"/>
        <v>n/a</v>
      </c>
      <c r="V90" s="45" t="str">
        <f t="shared" si="48"/>
        <v>n/a</v>
      </c>
      <c r="W90" s="41">
        <f t="shared" si="49"/>
        <v>-31.87575503446017</v>
      </c>
      <c r="X90" s="42">
        <f t="shared" si="50"/>
        <v>0.24954387091312544</v>
      </c>
      <c r="Y90" s="3">
        <v>4</v>
      </c>
      <c r="Z90" s="166">
        <v>-21.5</v>
      </c>
      <c r="AA90" s="43">
        <f t="shared" si="51"/>
        <v>-31.875755034460163</v>
      </c>
      <c r="AB90" s="42">
        <f t="shared" si="52"/>
        <v>0.24954387091312544</v>
      </c>
      <c r="AC90" s="8"/>
      <c r="AD90" s="35">
        <f t="shared" si="53"/>
        <v>-3.188875E-2</v>
      </c>
      <c r="AE90" s="12">
        <f t="shared" si="54"/>
        <v>3.7367918280816951E-4</v>
      </c>
      <c r="AF90" s="12">
        <f t="shared" si="55"/>
        <v>4.0559208822344957E-4</v>
      </c>
      <c r="AG90" s="12">
        <f t="shared" si="56"/>
        <v>1.3423008502203412E-5</v>
      </c>
      <c r="AH90" s="12">
        <f t="shared" si="57"/>
        <v>1.7086378734417916E-4</v>
      </c>
      <c r="AI90" s="12">
        <f t="shared" si="58"/>
        <v>0</v>
      </c>
      <c r="AJ90" s="12">
        <f t="shared" si="59"/>
        <v>0</v>
      </c>
      <c r="AK90" s="12">
        <f t="shared" si="60"/>
        <v>0</v>
      </c>
      <c r="AL90" s="12">
        <f t="shared" si="61"/>
        <v>0</v>
      </c>
      <c r="AM90" s="12">
        <f t="shared" si="62"/>
        <v>0</v>
      </c>
      <c r="AN90" s="39">
        <f t="shared" si="63"/>
        <v>0</v>
      </c>
      <c r="AO90" s="8"/>
      <c r="AP90" s="35">
        <f t="shared" si="64"/>
        <v>-3.187575503446017E-2</v>
      </c>
      <c r="AQ90" s="12">
        <f t="shared" si="65"/>
        <v>2.4954387091312544E-4</v>
      </c>
      <c r="AR90" s="12">
        <f t="shared" si="66"/>
        <v>1.3423008502203412E-5</v>
      </c>
      <c r="AS90" s="12">
        <f t="shared" si="67"/>
        <v>1.7086378734417916E-4</v>
      </c>
      <c r="AT90" s="12">
        <f t="shared" si="68"/>
        <v>1.3423008502203412E-5</v>
      </c>
      <c r="AU90" s="12">
        <f t="shared" si="69"/>
        <v>1.7086378734417916E-4</v>
      </c>
      <c r="AV90" s="12">
        <f t="shared" si="70"/>
        <v>-3.187575503446017E-2</v>
      </c>
      <c r="AW90" s="12">
        <f t="shared" si="71"/>
        <v>2.4954387091312544E-4</v>
      </c>
      <c r="AX90" s="12">
        <f t="shared" si="72"/>
        <v>-3.1875755034460163E-2</v>
      </c>
      <c r="AY90" s="39">
        <f t="shared" si="73"/>
        <v>2.4954387091312544E-4</v>
      </c>
      <c r="AZ90" s="8"/>
      <c r="BA90" s="35"/>
      <c r="BB90" s="12">
        <f t="shared" si="74"/>
        <v>1.0000134230085023</v>
      </c>
      <c r="BC90" s="12">
        <f t="shared" si="75"/>
        <v>0.96811124999999998</v>
      </c>
      <c r="BD90" s="12">
        <f t="shared" si="76"/>
        <v>0</v>
      </c>
      <c r="BE90" s="39">
        <f t="shared" si="77"/>
        <v>0</v>
      </c>
    </row>
    <row r="91" spans="1:57">
      <c r="A91" s="157" t="s">
        <v>289</v>
      </c>
      <c r="B91" s="8" t="s">
        <v>399</v>
      </c>
      <c r="C91" s="3">
        <v>-33.139333333333333</v>
      </c>
      <c r="D91" s="8">
        <v>0.37367918280816953</v>
      </c>
      <c r="E91" s="3">
        <v>3</v>
      </c>
      <c r="F91" s="3">
        <v>1.3423008502203413E-2</v>
      </c>
      <c r="G91" s="3">
        <v>0.17086378734417915</v>
      </c>
      <c r="L91" s="3">
        <v>1</v>
      </c>
      <c r="Q91" s="44">
        <f t="shared" si="43"/>
        <v>-33.126355154384214</v>
      </c>
      <c r="R91" s="45">
        <f t="shared" si="44"/>
        <v>0.27173176892395279</v>
      </c>
      <c r="S91" s="45" t="str">
        <f t="shared" si="45"/>
        <v>n/a</v>
      </c>
      <c r="T91" s="45" t="str">
        <f t="shared" si="46"/>
        <v>n/a</v>
      </c>
      <c r="U91" s="45" t="str">
        <f t="shared" si="47"/>
        <v>n/a</v>
      </c>
      <c r="V91" s="45" t="str">
        <f t="shared" si="48"/>
        <v>n/a</v>
      </c>
      <c r="W91" s="41">
        <f t="shared" si="49"/>
        <v>-33.126355154384214</v>
      </c>
      <c r="X91" s="42">
        <f t="shared" si="50"/>
        <v>0.27173176892395279</v>
      </c>
      <c r="Y91" s="3">
        <v>3</v>
      </c>
      <c r="Z91" s="166">
        <v>-20.8</v>
      </c>
      <c r="AA91" s="43">
        <f t="shared" si="51"/>
        <v>-33.126355154384221</v>
      </c>
      <c r="AB91" s="42">
        <f t="shared" si="52"/>
        <v>0.27173176892395279</v>
      </c>
      <c r="AC91" s="8"/>
      <c r="AD91" s="35">
        <f t="shared" si="53"/>
        <v>-3.3139333333333333E-2</v>
      </c>
      <c r="AE91" s="12">
        <f t="shared" si="54"/>
        <v>3.7367918280816951E-4</v>
      </c>
      <c r="AF91" s="12">
        <f t="shared" si="55"/>
        <v>4.2165180505801406E-4</v>
      </c>
      <c r="AG91" s="12">
        <f t="shared" si="56"/>
        <v>1.3423008502203412E-5</v>
      </c>
      <c r="AH91" s="12">
        <f t="shared" si="57"/>
        <v>1.7086378734417916E-4</v>
      </c>
      <c r="AI91" s="12">
        <f t="shared" si="58"/>
        <v>0</v>
      </c>
      <c r="AJ91" s="12">
        <f t="shared" si="59"/>
        <v>0</v>
      </c>
      <c r="AK91" s="12">
        <f t="shared" si="60"/>
        <v>0</v>
      </c>
      <c r="AL91" s="12">
        <f t="shared" si="61"/>
        <v>0</v>
      </c>
      <c r="AM91" s="12">
        <f t="shared" si="62"/>
        <v>0</v>
      </c>
      <c r="AN91" s="39">
        <f t="shared" si="63"/>
        <v>0</v>
      </c>
      <c r="AO91" s="8"/>
      <c r="AP91" s="35">
        <f t="shared" si="64"/>
        <v>-3.3126355154384217E-2</v>
      </c>
      <c r="AQ91" s="12">
        <f t="shared" si="65"/>
        <v>2.7173176892395277E-4</v>
      </c>
      <c r="AR91" s="12">
        <f t="shared" si="66"/>
        <v>1.3423008502203412E-5</v>
      </c>
      <c r="AS91" s="12">
        <f t="shared" si="67"/>
        <v>1.7086378734417916E-4</v>
      </c>
      <c r="AT91" s="12">
        <f t="shared" si="68"/>
        <v>1.3423008502203412E-5</v>
      </c>
      <c r="AU91" s="12">
        <f t="shared" si="69"/>
        <v>1.7086378734417916E-4</v>
      </c>
      <c r="AV91" s="12">
        <f t="shared" si="70"/>
        <v>-3.3126355154384217E-2</v>
      </c>
      <c r="AW91" s="12">
        <f t="shared" si="71"/>
        <v>2.7173176892395277E-4</v>
      </c>
      <c r="AX91" s="12">
        <f t="shared" si="72"/>
        <v>-3.3126355154384224E-2</v>
      </c>
      <c r="AY91" s="39">
        <f t="shared" si="73"/>
        <v>2.7173176892395277E-4</v>
      </c>
      <c r="AZ91" s="8"/>
      <c r="BA91" s="35"/>
      <c r="BB91" s="12">
        <f t="shared" si="74"/>
        <v>1.0000134230085023</v>
      </c>
      <c r="BC91" s="12">
        <f t="shared" si="75"/>
        <v>0.9668606666666667</v>
      </c>
      <c r="BD91" s="12">
        <f t="shared" si="76"/>
        <v>0</v>
      </c>
      <c r="BE91" s="39">
        <f t="shared" si="77"/>
        <v>0</v>
      </c>
    </row>
    <row r="92" spans="1:57">
      <c r="A92" s="157" t="s">
        <v>289</v>
      </c>
      <c r="B92" s="8" t="s">
        <v>400</v>
      </c>
      <c r="C92" s="3">
        <v>-32.967333333333329</v>
      </c>
      <c r="D92" s="8">
        <v>0.37367918280816953</v>
      </c>
      <c r="E92" s="3">
        <v>3</v>
      </c>
      <c r="F92" s="3">
        <v>1.3423008502203413E-2</v>
      </c>
      <c r="G92" s="3">
        <v>0.17086378734417915</v>
      </c>
      <c r="L92" s="3">
        <v>1</v>
      </c>
      <c r="Q92" s="44">
        <f t="shared" si="43"/>
        <v>-32.954352845626751</v>
      </c>
      <c r="R92" s="45">
        <f t="shared" si="44"/>
        <v>0.27174963693985521</v>
      </c>
      <c r="S92" s="45" t="str">
        <f t="shared" si="45"/>
        <v>n/a</v>
      </c>
      <c r="T92" s="45" t="str">
        <f t="shared" si="46"/>
        <v>n/a</v>
      </c>
      <c r="U92" s="45" t="str">
        <f t="shared" si="47"/>
        <v>n/a</v>
      </c>
      <c r="V92" s="45" t="str">
        <f t="shared" si="48"/>
        <v>n/a</v>
      </c>
      <c r="W92" s="41">
        <f t="shared" si="49"/>
        <v>-32.954352845626751</v>
      </c>
      <c r="X92" s="42">
        <f t="shared" si="50"/>
        <v>0.27174963693985521</v>
      </c>
      <c r="Y92" s="3">
        <v>3</v>
      </c>
      <c r="Z92" s="166">
        <v>-20.3</v>
      </c>
      <c r="AA92" s="43">
        <f t="shared" si="51"/>
        <v>-32.954352845626758</v>
      </c>
      <c r="AB92" s="42">
        <f t="shared" si="52"/>
        <v>0.27174963693985521</v>
      </c>
      <c r="AC92" s="8"/>
      <c r="AD92" s="35">
        <f t="shared" si="53"/>
        <v>-3.2967333333333328E-2</v>
      </c>
      <c r="AE92" s="12">
        <f t="shared" si="54"/>
        <v>3.7367918280816951E-4</v>
      </c>
      <c r="AF92" s="12">
        <f t="shared" si="55"/>
        <v>4.2165180505801406E-4</v>
      </c>
      <c r="AG92" s="12">
        <f t="shared" si="56"/>
        <v>1.3423008502203412E-5</v>
      </c>
      <c r="AH92" s="12">
        <f t="shared" si="57"/>
        <v>1.7086378734417916E-4</v>
      </c>
      <c r="AI92" s="12">
        <f t="shared" si="58"/>
        <v>0</v>
      </c>
      <c r="AJ92" s="12">
        <f t="shared" si="59"/>
        <v>0</v>
      </c>
      <c r="AK92" s="12">
        <f t="shared" si="60"/>
        <v>0</v>
      </c>
      <c r="AL92" s="12">
        <f t="shared" si="61"/>
        <v>0</v>
      </c>
      <c r="AM92" s="12">
        <f t="shared" si="62"/>
        <v>0</v>
      </c>
      <c r="AN92" s="39">
        <f t="shared" si="63"/>
        <v>0</v>
      </c>
      <c r="AO92" s="8"/>
      <c r="AP92" s="35">
        <f t="shared" si="64"/>
        <v>-3.2954352845626748E-2</v>
      </c>
      <c r="AQ92" s="12">
        <f t="shared" si="65"/>
        <v>2.7174963693985519E-4</v>
      </c>
      <c r="AR92" s="12">
        <f t="shared" si="66"/>
        <v>1.3423008502203412E-5</v>
      </c>
      <c r="AS92" s="12">
        <f t="shared" si="67"/>
        <v>1.7086378734417916E-4</v>
      </c>
      <c r="AT92" s="12">
        <f t="shared" si="68"/>
        <v>1.3423008502203412E-5</v>
      </c>
      <c r="AU92" s="12">
        <f t="shared" si="69"/>
        <v>1.7086378734417916E-4</v>
      </c>
      <c r="AV92" s="12">
        <f t="shared" si="70"/>
        <v>-3.2954352845626748E-2</v>
      </c>
      <c r="AW92" s="12">
        <f t="shared" si="71"/>
        <v>2.7174963693985519E-4</v>
      </c>
      <c r="AX92" s="12">
        <f t="shared" si="72"/>
        <v>-3.2954352845626755E-2</v>
      </c>
      <c r="AY92" s="39">
        <f t="shared" si="73"/>
        <v>2.7174963693985519E-4</v>
      </c>
      <c r="AZ92" s="8"/>
      <c r="BA92" s="35"/>
      <c r="BB92" s="12">
        <f t="shared" si="74"/>
        <v>1.0000134230085023</v>
      </c>
      <c r="BC92" s="12">
        <f t="shared" si="75"/>
        <v>0.96703266666666665</v>
      </c>
      <c r="BD92" s="12">
        <f t="shared" si="76"/>
        <v>0</v>
      </c>
      <c r="BE92" s="39">
        <f t="shared" si="77"/>
        <v>0</v>
      </c>
    </row>
    <row r="93" spans="1:57">
      <c r="A93" s="157" t="s">
        <v>289</v>
      </c>
      <c r="B93" s="8" t="s">
        <v>215</v>
      </c>
      <c r="C93" s="3">
        <v>-35.06066666666667</v>
      </c>
      <c r="D93" s="8">
        <v>0.37367918280816953</v>
      </c>
      <c r="E93" s="3">
        <v>3</v>
      </c>
      <c r="F93" s="3">
        <v>1.3423008502203413E-2</v>
      </c>
      <c r="G93" s="3">
        <v>0.17086378734417915</v>
      </c>
      <c r="L93" s="3">
        <v>1</v>
      </c>
      <c r="Q93" s="44">
        <f t="shared" si="43"/>
        <v>-35.047714277791229</v>
      </c>
      <c r="R93" s="45">
        <f t="shared" si="44"/>
        <v>0.27153230978194226</v>
      </c>
      <c r="S93" s="45" t="str">
        <f t="shared" si="45"/>
        <v>n/a</v>
      </c>
      <c r="T93" s="45" t="str">
        <f t="shared" si="46"/>
        <v>n/a</v>
      </c>
      <c r="U93" s="45" t="str">
        <f t="shared" si="47"/>
        <v>n/a</v>
      </c>
      <c r="V93" s="45" t="str">
        <f t="shared" si="48"/>
        <v>n/a</v>
      </c>
      <c r="W93" s="41">
        <f t="shared" si="49"/>
        <v>-35.047714277791229</v>
      </c>
      <c r="X93" s="42">
        <f t="shared" si="50"/>
        <v>0.27153230978194226</v>
      </c>
      <c r="Y93" s="3">
        <v>3</v>
      </c>
      <c r="Z93" s="166">
        <v>-20.3</v>
      </c>
      <c r="AA93" s="43">
        <f t="shared" si="51"/>
        <v>-35.047714277791187</v>
      </c>
      <c r="AB93" s="42">
        <f t="shared" si="52"/>
        <v>0.27153230978194226</v>
      </c>
      <c r="AC93" s="8"/>
      <c r="AD93" s="35">
        <f t="shared" si="53"/>
        <v>-3.5060666666666671E-2</v>
      </c>
      <c r="AE93" s="12">
        <f t="shared" si="54"/>
        <v>3.7367918280816951E-4</v>
      </c>
      <c r="AF93" s="12">
        <f t="shared" si="55"/>
        <v>4.2165180505801406E-4</v>
      </c>
      <c r="AG93" s="12">
        <f t="shared" si="56"/>
        <v>1.3423008502203412E-5</v>
      </c>
      <c r="AH93" s="12">
        <f t="shared" si="57"/>
        <v>1.7086378734417916E-4</v>
      </c>
      <c r="AI93" s="12">
        <f t="shared" si="58"/>
        <v>0</v>
      </c>
      <c r="AJ93" s="12">
        <f t="shared" si="59"/>
        <v>0</v>
      </c>
      <c r="AK93" s="12">
        <f t="shared" si="60"/>
        <v>0</v>
      </c>
      <c r="AL93" s="12">
        <f t="shared" si="61"/>
        <v>0</v>
      </c>
      <c r="AM93" s="12">
        <f t="shared" si="62"/>
        <v>0</v>
      </c>
      <c r="AN93" s="39">
        <f t="shared" si="63"/>
        <v>0</v>
      </c>
      <c r="AO93" s="8"/>
      <c r="AP93" s="35">
        <f t="shared" si="64"/>
        <v>-3.5047714277791228E-2</v>
      </c>
      <c r="AQ93" s="12">
        <f t="shared" si="65"/>
        <v>2.7153230978194229E-4</v>
      </c>
      <c r="AR93" s="12">
        <f t="shared" si="66"/>
        <v>1.3423008502203412E-5</v>
      </c>
      <c r="AS93" s="12">
        <f t="shared" si="67"/>
        <v>1.7086378734417916E-4</v>
      </c>
      <c r="AT93" s="12">
        <f t="shared" si="68"/>
        <v>1.3423008502203412E-5</v>
      </c>
      <c r="AU93" s="12">
        <f t="shared" si="69"/>
        <v>1.7086378734417916E-4</v>
      </c>
      <c r="AV93" s="12">
        <f t="shared" si="70"/>
        <v>-3.5047714277791228E-2</v>
      </c>
      <c r="AW93" s="12">
        <f t="shared" si="71"/>
        <v>2.7153230978194229E-4</v>
      </c>
      <c r="AX93" s="12">
        <f t="shared" si="72"/>
        <v>-3.5047714277791187E-2</v>
      </c>
      <c r="AY93" s="39">
        <f t="shared" si="73"/>
        <v>2.7153230978194229E-4</v>
      </c>
      <c r="AZ93" s="8"/>
      <c r="BA93" s="35"/>
      <c r="BB93" s="12">
        <f t="shared" si="74"/>
        <v>1.0000134230085023</v>
      </c>
      <c r="BC93" s="12">
        <f t="shared" si="75"/>
        <v>0.96493933333333337</v>
      </c>
      <c r="BD93" s="12">
        <f t="shared" si="76"/>
        <v>0</v>
      </c>
      <c r="BE93" s="39">
        <f t="shared" si="77"/>
        <v>0</v>
      </c>
    </row>
    <row r="94" spans="1:57">
      <c r="A94" s="157" t="s">
        <v>289</v>
      </c>
      <c r="B94" s="8" t="s">
        <v>216</v>
      </c>
      <c r="C94" s="3">
        <v>-34.565666666666665</v>
      </c>
      <c r="D94" s="8">
        <v>0.37367918280816953</v>
      </c>
      <c r="E94" s="3">
        <v>3</v>
      </c>
      <c r="F94" s="3">
        <v>1.3423008502203413E-2</v>
      </c>
      <c r="G94" s="3">
        <v>0.17086378734417915</v>
      </c>
      <c r="L94" s="3">
        <v>1</v>
      </c>
      <c r="Q94" s="44">
        <f t="shared" si="43"/>
        <v>-34.552707633402015</v>
      </c>
      <c r="R94" s="45">
        <f t="shared" si="44"/>
        <v>0.27158367321659888</v>
      </c>
      <c r="S94" s="45" t="str">
        <f t="shared" si="45"/>
        <v>n/a</v>
      </c>
      <c r="T94" s="45" t="str">
        <f t="shared" si="46"/>
        <v>n/a</v>
      </c>
      <c r="U94" s="45" t="str">
        <f t="shared" si="47"/>
        <v>n/a</v>
      </c>
      <c r="V94" s="45" t="str">
        <f t="shared" si="48"/>
        <v>n/a</v>
      </c>
      <c r="W94" s="41">
        <f t="shared" si="49"/>
        <v>-34.552707633402015</v>
      </c>
      <c r="X94" s="42">
        <f t="shared" si="50"/>
        <v>0.27158367321659888</v>
      </c>
      <c r="Y94" s="3">
        <v>3</v>
      </c>
      <c r="Z94" s="166">
        <v>-23.9</v>
      </c>
      <c r="AA94" s="43">
        <f t="shared" si="51"/>
        <v>-34.552707633402015</v>
      </c>
      <c r="AB94" s="42">
        <f t="shared" si="52"/>
        <v>0.27158367321659888</v>
      </c>
      <c r="AC94" s="8"/>
      <c r="AD94" s="35">
        <f t="shared" si="53"/>
        <v>-3.4565666666666668E-2</v>
      </c>
      <c r="AE94" s="12">
        <f t="shared" si="54"/>
        <v>3.7367918280816951E-4</v>
      </c>
      <c r="AF94" s="12">
        <f t="shared" si="55"/>
        <v>4.2165180505801406E-4</v>
      </c>
      <c r="AG94" s="12">
        <f t="shared" si="56"/>
        <v>1.3423008502203412E-5</v>
      </c>
      <c r="AH94" s="12">
        <f t="shared" si="57"/>
        <v>1.7086378734417916E-4</v>
      </c>
      <c r="AI94" s="12">
        <f t="shared" si="58"/>
        <v>0</v>
      </c>
      <c r="AJ94" s="12">
        <f t="shared" si="59"/>
        <v>0</v>
      </c>
      <c r="AK94" s="12">
        <f t="shared" si="60"/>
        <v>0</v>
      </c>
      <c r="AL94" s="12">
        <f t="shared" si="61"/>
        <v>0</v>
      </c>
      <c r="AM94" s="12">
        <f t="shared" si="62"/>
        <v>0</v>
      </c>
      <c r="AN94" s="39">
        <f t="shared" si="63"/>
        <v>0</v>
      </c>
      <c r="AO94" s="8"/>
      <c r="AP94" s="35">
        <f t="shared" si="64"/>
        <v>-3.4552707633402013E-2</v>
      </c>
      <c r="AQ94" s="12">
        <f t="shared" si="65"/>
        <v>2.7158367321659889E-4</v>
      </c>
      <c r="AR94" s="12">
        <f t="shared" si="66"/>
        <v>1.3423008502203412E-5</v>
      </c>
      <c r="AS94" s="12">
        <f t="shared" si="67"/>
        <v>1.7086378734417916E-4</v>
      </c>
      <c r="AT94" s="12">
        <f t="shared" si="68"/>
        <v>1.3423008502203412E-5</v>
      </c>
      <c r="AU94" s="12">
        <f t="shared" si="69"/>
        <v>1.7086378734417916E-4</v>
      </c>
      <c r="AV94" s="12">
        <f t="shared" si="70"/>
        <v>-3.4552707633402013E-2</v>
      </c>
      <c r="AW94" s="12">
        <f t="shared" si="71"/>
        <v>2.7158367321659889E-4</v>
      </c>
      <c r="AX94" s="12">
        <f t="shared" si="72"/>
        <v>-3.4552707633402013E-2</v>
      </c>
      <c r="AY94" s="39">
        <f t="shared" si="73"/>
        <v>2.7158367321659889E-4</v>
      </c>
      <c r="AZ94" s="8"/>
      <c r="BA94" s="35"/>
      <c r="BB94" s="12">
        <f t="shared" si="74"/>
        <v>1.0000134230085023</v>
      </c>
      <c r="BC94" s="12">
        <f t="shared" si="75"/>
        <v>0.96543433333333328</v>
      </c>
      <c r="BD94" s="12">
        <f t="shared" si="76"/>
        <v>0</v>
      </c>
      <c r="BE94" s="39">
        <f t="shared" si="77"/>
        <v>0</v>
      </c>
    </row>
    <row r="95" spans="1:57">
      <c r="A95" s="157" t="s">
        <v>224</v>
      </c>
      <c r="B95" s="8" t="s">
        <v>399</v>
      </c>
      <c r="C95" s="3">
        <v>-33.403333333333336</v>
      </c>
      <c r="D95" s="8">
        <v>0.37367918280816953</v>
      </c>
      <c r="E95" s="3">
        <v>3</v>
      </c>
      <c r="F95" s="3">
        <v>1.3423008502203413E-2</v>
      </c>
      <c r="G95" s="3">
        <v>0.17086378734417915</v>
      </c>
      <c r="L95" s="3">
        <v>1</v>
      </c>
      <c r="Q95" s="44">
        <f t="shared" si="43"/>
        <v>-33.390358698058471</v>
      </c>
      <c r="R95" s="45">
        <f t="shared" si="44"/>
        <v>0.27170434749522659</v>
      </c>
      <c r="S95" s="45" t="str">
        <f t="shared" si="45"/>
        <v>n/a</v>
      </c>
      <c r="T95" s="45" t="str">
        <f t="shared" si="46"/>
        <v>n/a</v>
      </c>
      <c r="U95" s="45" t="str">
        <f t="shared" si="47"/>
        <v>n/a</v>
      </c>
      <c r="V95" s="45" t="str">
        <f t="shared" si="48"/>
        <v>n/a</v>
      </c>
      <c r="W95" s="41">
        <f t="shared" si="49"/>
        <v>-33.390358698058471</v>
      </c>
      <c r="X95" s="42">
        <f t="shared" si="50"/>
        <v>0.27170434749522659</v>
      </c>
      <c r="Y95" s="3">
        <v>3</v>
      </c>
      <c r="Z95" s="166">
        <v>-23.7</v>
      </c>
      <c r="AA95" s="43">
        <f t="shared" si="51"/>
        <v>-33.390358698058506</v>
      </c>
      <c r="AB95" s="42">
        <f t="shared" si="52"/>
        <v>0.27170434749522659</v>
      </c>
      <c r="AC95" s="8"/>
      <c r="AD95" s="35">
        <f t="shared" si="53"/>
        <v>-3.3403333333333333E-2</v>
      </c>
      <c r="AE95" s="12">
        <f t="shared" si="54"/>
        <v>3.7367918280816951E-4</v>
      </c>
      <c r="AF95" s="12">
        <f t="shared" si="55"/>
        <v>4.2165180505801406E-4</v>
      </c>
      <c r="AG95" s="12">
        <f t="shared" si="56"/>
        <v>1.3423008502203412E-5</v>
      </c>
      <c r="AH95" s="12">
        <f t="shared" si="57"/>
        <v>1.7086378734417916E-4</v>
      </c>
      <c r="AI95" s="12">
        <f t="shared" si="58"/>
        <v>0</v>
      </c>
      <c r="AJ95" s="12">
        <f t="shared" si="59"/>
        <v>0</v>
      </c>
      <c r="AK95" s="12">
        <f t="shared" si="60"/>
        <v>0</v>
      </c>
      <c r="AL95" s="12">
        <f t="shared" si="61"/>
        <v>0</v>
      </c>
      <c r="AM95" s="12">
        <f t="shared" si="62"/>
        <v>0</v>
      </c>
      <c r="AN95" s="39">
        <f t="shared" si="63"/>
        <v>0</v>
      </c>
      <c r="AO95" s="8"/>
      <c r="AP95" s="35">
        <f t="shared" si="64"/>
        <v>-3.3390358698058467E-2</v>
      </c>
      <c r="AQ95" s="12">
        <f t="shared" si="65"/>
        <v>2.717043474952266E-4</v>
      </c>
      <c r="AR95" s="12">
        <f t="shared" si="66"/>
        <v>1.3423008502203412E-5</v>
      </c>
      <c r="AS95" s="12">
        <f t="shared" si="67"/>
        <v>1.7086378734417916E-4</v>
      </c>
      <c r="AT95" s="12">
        <f t="shared" si="68"/>
        <v>1.3423008502203412E-5</v>
      </c>
      <c r="AU95" s="12">
        <f t="shared" si="69"/>
        <v>1.7086378734417916E-4</v>
      </c>
      <c r="AV95" s="12">
        <f t="shared" si="70"/>
        <v>-3.3390358698058467E-2</v>
      </c>
      <c r="AW95" s="12">
        <f t="shared" si="71"/>
        <v>2.717043474952266E-4</v>
      </c>
      <c r="AX95" s="12">
        <f t="shared" si="72"/>
        <v>-3.3390358698058509E-2</v>
      </c>
      <c r="AY95" s="39">
        <f t="shared" si="73"/>
        <v>2.717043474952266E-4</v>
      </c>
      <c r="AZ95" s="8"/>
      <c r="BA95" s="35"/>
      <c r="BB95" s="12">
        <f t="shared" si="74"/>
        <v>1.0000134230085023</v>
      </c>
      <c r="BC95" s="12">
        <f t="shared" si="75"/>
        <v>0.96659666666666666</v>
      </c>
      <c r="BD95" s="12">
        <f t="shared" si="76"/>
        <v>0</v>
      </c>
      <c r="BE95" s="39">
        <f t="shared" si="77"/>
        <v>0</v>
      </c>
    </row>
    <row r="96" spans="1:57">
      <c r="A96" s="157" t="s">
        <v>224</v>
      </c>
      <c r="B96" s="8" t="s">
        <v>400</v>
      </c>
      <c r="C96" s="3">
        <v>-33.119</v>
      </c>
      <c r="D96" s="8">
        <v>0.37367918280816953</v>
      </c>
      <c r="E96" s="3">
        <v>3</v>
      </c>
      <c r="F96" s="3">
        <v>1.3423008502203413E-2</v>
      </c>
      <c r="G96" s="3">
        <v>0.17086378734417915</v>
      </c>
      <c r="L96" s="3">
        <v>1</v>
      </c>
      <c r="Q96" s="44">
        <f t="shared" si="43"/>
        <v>-33.106021548116388</v>
      </c>
      <c r="R96" s="45">
        <f t="shared" si="44"/>
        <v>0.27173388112373342</v>
      </c>
      <c r="S96" s="45" t="str">
        <f t="shared" si="45"/>
        <v>n/a</v>
      </c>
      <c r="T96" s="45" t="str">
        <f t="shared" si="46"/>
        <v>n/a</v>
      </c>
      <c r="U96" s="45" t="str">
        <f t="shared" si="47"/>
        <v>n/a</v>
      </c>
      <c r="V96" s="45" t="str">
        <f t="shared" si="48"/>
        <v>n/a</v>
      </c>
      <c r="W96" s="41">
        <f t="shared" si="49"/>
        <v>-33.106021548116388</v>
      </c>
      <c r="X96" s="42">
        <f t="shared" si="50"/>
        <v>0.27173388112373342</v>
      </c>
      <c r="Y96" s="3">
        <v>3</v>
      </c>
      <c r="Z96" s="166">
        <v>-12.7</v>
      </c>
      <c r="AA96" s="43">
        <f t="shared" si="51"/>
        <v>-33.106021548116374</v>
      </c>
      <c r="AB96" s="42">
        <f t="shared" si="52"/>
        <v>0.27173388112373342</v>
      </c>
      <c r="AC96" s="8"/>
      <c r="AD96" s="35">
        <f t="shared" si="53"/>
        <v>-3.3119000000000003E-2</v>
      </c>
      <c r="AE96" s="12">
        <f t="shared" si="54"/>
        <v>3.7367918280816951E-4</v>
      </c>
      <c r="AF96" s="12">
        <f t="shared" si="55"/>
        <v>4.2165180505801406E-4</v>
      </c>
      <c r="AG96" s="12">
        <f t="shared" si="56"/>
        <v>1.3423008502203412E-5</v>
      </c>
      <c r="AH96" s="12">
        <f t="shared" si="57"/>
        <v>1.7086378734417916E-4</v>
      </c>
      <c r="AI96" s="12">
        <f t="shared" si="58"/>
        <v>0</v>
      </c>
      <c r="AJ96" s="12">
        <f t="shared" si="59"/>
        <v>0</v>
      </c>
      <c r="AK96" s="12">
        <f t="shared" si="60"/>
        <v>0</v>
      </c>
      <c r="AL96" s="12">
        <f t="shared" si="61"/>
        <v>0</v>
      </c>
      <c r="AM96" s="12">
        <f t="shared" si="62"/>
        <v>0</v>
      </c>
      <c r="AN96" s="39">
        <f t="shared" si="63"/>
        <v>0</v>
      </c>
      <c r="AO96" s="8"/>
      <c r="AP96" s="35">
        <f t="shared" si="64"/>
        <v>-3.3106021548116385E-2</v>
      </c>
      <c r="AQ96" s="12">
        <f t="shared" si="65"/>
        <v>2.7173388112373341E-4</v>
      </c>
      <c r="AR96" s="12">
        <f t="shared" si="66"/>
        <v>1.3423008502203412E-5</v>
      </c>
      <c r="AS96" s="12">
        <f t="shared" si="67"/>
        <v>1.7086378734417916E-4</v>
      </c>
      <c r="AT96" s="12">
        <f t="shared" si="68"/>
        <v>1.3423008502203412E-5</v>
      </c>
      <c r="AU96" s="12">
        <f t="shared" si="69"/>
        <v>1.7086378734417916E-4</v>
      </c>
      <c r="AV96" s="12">
        <f t="shared" si="70"/>
        <v>-3.3106021548116385E-2</v>
      </c>
      <c r="AW96" s="12">
        <f t="shared" si="71"/>
        <v>2.7173388112373341E-4</v>
      </c>
      <c r="AX96" s="12">
        <f t="shared" si="72"/>
        <v>-3.3106021548116371E-2</v>
      </c>
      <c r="AY96" s="39">
        <f t="shared" si="73"/>
        <v>2.7173388112373341E-4</v>
      </c>
      <c r="AZ96" s="8"/>
      <c r="BA96" s="35"/>
      <c r="BB96" s="12">
        <f t="shared" si="74"/>
        <v>1.0000134230085023</v>
      </c>
      <c r="BC96" s="12">
        <f t="shared" si="75"/>
        <v>0.96688099999999999</v>
      </c>
      <c r="BD96" s="12">
        <f t="shared" si="76"/>
        <v>0</v>
      </c>
      <c r="BE96" s="39">
        <f t="shared" si="77"/>
        <v>0</v>
      </c>
    </row>
    <row r="97" spans="1:57">
      <c r="A97" s="157" t="s">
        <v>224</v>
      </c>
      <c r="B97" s="8" t="s">
        <v>215</v>
      </c>
      <c r="C97" s="3">
        <v>-34.929333333333339</v>
      </c>
      <c r="D97" s="8">
        <v>0.37367918280816953</v>
      </c>
      <c r="E97" s="3">
        <v>3</v>
      </c>
      <c r="F97" s="3">
        <v>1.3423008502203413E-2</v>
      </c>
      <c r="G97" s="3">
        <v>0.17086378734417915</v>
      </c>
      <c r="L97" s="3">
        <v>1</v>
      </c>
      <c r="Q97" s="44">
        <f t="shared" si="43"/>
        <v>-34.916379181569447</v>
      </c>
      <c r="R97" s="45">
        <f t="shared" si="44"/>
        <v>0.27154593590093601</v>
      </c>
      <c r="S97" s="45" t="str">
        <f t="shared" si="45"/>
        <v>n/a</v>
      </c>
      <c r="T97" s="45" t="str">
        <f t="shared" si="46"/>
        <v>n/a</v>
      </c>
      <c r="U97" s="45" t="str">
        <f t="shared" si="47"/>
        <v>n/a</v>
      </c>
      <c r="V97" s="45" t="str">
        <f t="shared" si="48"/>
        <v>n/a</v>
      </c>
      <c r="W97" s="41">
        <f t="shared" si="49"/>
        <v>-34.916379181569447</v>
      </c>
      <c r="X97" s="42">
        <f t="shared" si="50"/>
        <v>0.27154593590093601</v>
      </c>
      <c r="Y97" s="3">
        <v>3</v>
      </c>
      <c r="Z97" s="166">
        <v>-14.4</v>
      </c>
      <c r="AA97" s="43">
        <f t="shared" si="51"/>
        <v>-34.916379181569425</v>
      </c>
      <c r="AB97" s="42">
        <f t="shared" si="52"/>
        <v>0.27154593590093601</v>
      </c>
      <c r="AC97" s="8"/>
      <c r="AD97" s="35">
        <f t="shared" si="53"/>
        <v>-3.492933333333334E-2</v>
      </c>
      <c r="AE97" s="12">
        <f t="shared" si="54"/>
        <v>3.7367918280816951E-4</v>
      </c>
      <c r="AF97" s="12">
        <f t="shared" si="55"/>
        <v>4.2165180505801406E-4</v>
      </c>
      <c r="AG97" s="12">
        <f t="shared" si="56"/>
        <v>1.3423008502203412E-5</v>
      </c>
      <c r="AH97" s="12">
        <f t="shared" si="57"/>
        <v>1.7086378734417916E-4</v>
      </c>
      <c r="AI97" s="12">
        <f t="shared" si="58"/>
        <v>0</v>
      </c>
      <c r="AJ97" s="12">
        <f t="shared" si="59"/>
        <v>0</v>
      </c>
      <c r="AK97" s="12">
        <f t="shared" si="60"/>
        <v>0</v>
      </c>
      <c r="AL97" s="12">
        <f t="shared" si="61"/>
        <v>0</v>
      </c>
      <c r="AM97" s="12">
        <f t="shared" si="62"/>
        <v>0</v>
      </c>
      <c r="AN97" s="39">
        <f t="shared" si="63"/>
        <v>0</v>
      </c>
      <c r="AO97" s="8"/>
      <c r="AP97" s="35">
        <f t="shared" si="64"/>
        <v>-3.4916379181569444E-2</v>
      </c>
      <c r="AQ97" s="12">
        <f t="shared" si="65"/>
        <v>2.71545935900936E-4</v>
      </c>
      <c r="AR97" s="12">
        <f t="shared" si="66"/>
        <v>1.3423008502203412E-5</v>
      </c>
      <c r="AS97" s="12">
        <f t="shared" si="67"/>
        <v>1.7086378734417916E-4</v>
      </c>
      <c r="AT97" s="12">
        <f t="shared" si="68"/>
        <v>1.3423008502203412E-5</v>
      </c>
      <c r="AU97" s="12">
        <f t="shared" si="69"/>
        <v>1.7086378734417916E-4</v>
      </c>
      <c r="AV97" s="12">
        <f t="shared" si="70"/>
        <v>-3.4916379181569444E-2</v>
      </c>
      <c r="AW97" s="12">
        <f t="shared" si="71"/>
        <v>2.71545935900936E-4</v>
      </c>
      <c r="AX97" s="12">
        <f t="shared" si="72"/>
        <v>-3.4916379181569424E-2</v>
      </c>
      <c r="AY97" s="39">
        <f t="shared" si="73"/>
        <v>2.71545935900936E-4</v>
      </c>
      <c r="AZ97" s="8"/>
      <c r="BA97" s="35"/>
      <c r="BB97" s="12">
        <f t="shared" si="74"/>
        <v>1.0000134230085023</v>
      </c>
      <c r="BC97" s="12">
        <f t="shared" si="75"/>
        <v>0.96507066666666663</v>
      </c>
      <c r="BD97" s="12">
        <f t="shared" si="76"/>
        <v>0</v>
      </c>
      <c r="BE97" s="39">
        <f t="shared" si="77"/>
        <v>0</v>
      </c>
    </row>
    <row r="98" spans="1:57">
      <c r="A98" s="157" t="s">
        <v>224</v>
      </c>
      <c r="B98" s="8" t="s">
        <v>216</v>
      </c>
      <c r="C98" s="3">
        <v>-34.283999999999999</v>
      </c>
      <c r="D98" s="8">
        <v>0.37367918280816953</v>
      </c>
      <c r="E98" s="3">
        <v>3</v>
      </c>
      <c r="F98" s="3">
        <v>1.3423008502203413E-2</v>
      </c>
      <c r="G98" s="3">
        <v>0.17086378734417915</v>
      </c>
      <c r="L98" s="3">
        <v>1</v>
      </c>
      <c r="Q98" s="44">
        <f t="shared" si="43"/>
        <v>-34.271037185921287</v>
      </c>
      <c r="R98" s="45">
        <f t="shared" si="44"/>
        <v>0.27161290764234053</v>
      </c>
      <c r="S98" s="45" t="str">
        <f t="shared" si="45"/>
        <v>n/a</v>
      </c>
      <c r="T98" s="45" t="str">
        <f t="shared" si="46"/>
        <v>n/a</v>
      </c>
      <c r="U98" s="45" t="str">
        <f t="shared" si="47"/>
        <v>n/a</v>
      </c>
      <c r="V98" s="45" t="str">
        <f t="shared" si="48"/>
        <v>n/a</v>
      </c>
      <c r="W98" s="41">
        <f t="shared" si="49"/>
        <v>-34.271037185921287</v>
      </c>
      <c r="X98" s="42">
        <f t="shared" si="50"/>
        <v>0.27161290764234053</v>
      </c>
      <c r="Y98" s="3">
        <v>3</v>
      </c>
      <c r="Z98" s="166">
        <v>-14</v>
      </c>
      <c r="AA98" s="43">
        <f t="shared" si="51"/>
        <v>-34.27103718592128</v>
      </c>
      <c r="AB98" s="42">
        <f t="shared" si="52"/>
        <v>0.27161290764234053</v>
      </c>
      <c r="AC98" s="8"/>
      <c r="AD98" s="35">
        <f t="shared" si="53"/>
        <v>-3.4284000000000002E-2</v>
      </c>
      <c r="AE98" s="12">
        <f t="shared" si="54"/>
        <v>3.7367918280816951E-4</v>
      </c>
      <c r="AF98" s="12">
        <f t="shared" si="55"/>
        <v>4.2165180505801406E-4</v>
      </c>
      <c r="AG98" s="12">
        <f t="shared" si="56"/>
        <v>1.3423008502203412E-5</v>
      </c>
      <c r="AH98" s="12">
        <f t="shared" si="57"/>
        <v>1.7086378734417916E-4</v>
      </c>
      <c r="AI98" s="12">
        <f t="shared" si="58"/>
        <v>0</v>
      </c>
      <c r="AJ98" s="12">
        <f t="shared" si="59"/>
        <v>0</v>
      </c>
      <c r="AK98" s="12">
        <f t="shared" si="60"/>
        <v>0</v>
      </c>
      <c r="AL98" s="12">
        <f t="shared" si="61"/>
        <v>0</v>
      </c>
      <c r="AM98" s="12">
        <f t="shared" si="62"/>
        <v>0</v>
      </c>
      <c r="AN98" s="39">
        <f t="shared" si="63"/>
        <v>0</v>
      </c>
      <c r="AO98" s="8"/>
      <c r="AP98" s="35">
        <f t="shared" si="64"/>
        <v>-3.427103718592129E-2</v>
      </c>
      <c r="AQ98" s="12">
        <f t="shared" si="65"/>
        <v>2.7161290764234053E-4</v>
      </c>
      <c r="AR98" s="12">
        <f t="shared" si="66"/>
        <v>1.3423008502203412E-5</v>
      </c>
      <c r="AS98" s="12">
        <f t="shared" si="67"/>
        <v>1.7086378734417916E-4</v>
      </c>
      <c r="AT98" s="12">
        <f t="shared" si="68"/>
        <v>1.3423008502203412E-5</v>
      </c>
      <c r="AU98" s="12">
        <f t="shared" si="69"/>
        <v>1.7086378734417916E-4</v>
      </c>
      <c r="AV98" s="12">
        <f t="shared" si="70"/>
        <v>-3.427103718592129E-2</v>
      </c>
      <c r="AW98" s="12">
        <f t="shared" si="71"/>
        <v>2.7161290764234053E-4</v>
      </c>
      <c r="AX98" s="12">
        <f t="shared" si="72"/>
        <v>-3.4271037185921283E-2</v>
      </c>
      <c r="AY98" s="39">
        <f t="shared" si="73"/>
        <v>2.7161290764234053E-4</v>
      </c>
      <c r="AZ98" s="8"/>
      <c r="BA98" s="35"/>
      <c r="BB98" s="12">
        <f t="shared" si="74"/>
        <v>1.0000134230085023</v>
      </c>
      <c r="BC98" s="12">
        <f t="shared" si="75"/>
        <v>0.96571600000000002</v>
      </c>
      <c r="BD98" s="12">
        <f t="shared" si="76"/>
        <v>0</v>
      </c>
      <c r="BE98" s="39">
        <f t="shared" si="77"/>
        <v>0</v>
      </c>
    </row>
    <row r="99" spans="1:57">
      <c r="A99" s="157" t="s">
        <v>351</v>
      </c>
      <c r="B99" s="8" t="s">
        <v>399</v>
      </c>
      <c r="C99" s="3">
        <v>-35.633333333333333</v>
      </c>
      <c r="D99" s="8">
        <v>0.37367918280816953</v>
      </c>
      <c r="E99" s="3">
        <v>3</v>
      </c>
      <c r="F99" s="3">
        <v>1.3423008502203413E-2</v>
      </c>
      <c r="G99" s="3">
        <v>0.17086378734417915</v>
      </c>
      <c r="L99" s="3">
        <v>1</v>
      </c>
      <c r="Q99" s="44">
        <f t="shared" si="43"/>
        <v>-35.620388631367426</v>
      </c>
      <c r="R99" s="45">
        <f t="shared" si="44"/>
        <v>0.2714729080545773</v>
      </c>
      <c r="S99" s="45" t="str">
        <f t="shared" si="45"/>
        <v>n/a</v>
      </c>
      <c r="T99" s="45" t="str">
        <f t="shared" si="46"/>
        <v>n/a</v>
      </c>
      <c r="U99" s="45" t="str">
        <f t="shared" si="47"/>
        <v>n/a</v>
      </c>
      <c r="V99" s="45" t="str">
        <f t="shared" si="48"/>
        <v>n/a</v>
      </c>
      <c r="W99" s="41">
        <f t="shared" si="49"/>
        <v>-35.620388631367426</v>
      </c>
      <c r="X99" s="42">
        <f t="shared" si="50"/>
        <v>0.2714729080545773</v>
      </c>
      <c r="Y99" s="3">
        <v>3</v>
      </c>
      <c r="Z99" s="166">
        <v>-19.8</v>
      </c>
      <c r="AA99" s="43">
        <f t="shared" si="51"/>
        <v>-35.620388631367405</v>
      </c>
      <c r="AB99" s="42">
        <f t="shared" si="52"/>
        <v>0.2714729080545773</v>
      </c>
      <c r="AC99" s="8"/>
      <c r="AD99" s="35">
        <f t="shared" si="53"/>
        <v>-3.5633333333333336E-2</v>
      </c>
      <c r="AE99" s="12">
        <f t="shared" si="54"/>
        <v>3.7367918280816951E-4</v>
      </c>
      <c r="AF99" s="12">
        <f t="shared" si="55"/>
        <v>4.2165180505801406E-4</v>
      </c>
      <c r="AG99" s="12">
        <f t="shared" si="56"/>
        <v>1.3423008502203412E-5</v>
      </c>
      <c r="AH99" s="12">
        <f t="shared" si="57"/>
        <v>1.7086378734417916E-4</v>
      </c>
      <c r="AI99" s="12">
        <f t="shared" si="58"/>
        <v>0</v>
      </c>
      <c r="AJ99" s="12">
        <f t="shared" si="59"/>
        <v>0</v>
      </c>
      <c r="AK99" s="12">
        <f t="shared" si="60"/>
        <v>0</v>
      </c>
      <c r="AL99" s="12">
        <f t="shared" si="61"/>
        <v>0</v>
      </c>
      <c r="AM99" s="12">
        <f t="shared" si="62"/>
        <v>0</v>
      </c>
      <c r="AN99" s="39">
        <f t="shared" si="63"/>
        <v>0</v>
      </c>
      <c r="AO99" s="8"/>
      <c r="AP99" s="35">
        <f t="shared" si="64"/>
        <v>-3.5620388631367426E-2</v>
      </c>
      <c r="AQ99" s="12">
        <f t="shared" si="65"/>
        <v>2.7147290805457731E-4</v>
      </c>
      <c r="AR99" s="12">
        <f t="shared" si="66"/>
        <v>1.3423008502203412E-5</v>
      </c>
      <c r="AS99" s="12">
        <f t="shared" si="67"/>
        <v>1.7086378734417916E-4</v>
      </c>
      <c r="AT99" s="12">
        <f t="shared" si="68"/>
        <v>1.3423008502203412E-5</v>
      </c>
      <c r="AU99" s="12">
        <f t="shared" si="69"/>
        <v>1.7086378734417916E-4</v>
      </c>
      <c r="AV99" s="12">
        <f t="shared" si="70"/>
        <v>-3.5620388631367426E-2</v>
      </c>
      <c r="AW99" s="12">
        <f t="shared" si="71"/>
        <v>2.7147290805457731E-4</v>
      </c>
      <c r="AX99" s="12">
        <f t="shared" si="72"/>
        <v>-3.5620388631367406E-2</v>
      </c>
      <c r="AY99" s="39">
        <f t="shared" si="73"/>
        <v>2.7147290805457731E-4</v>
      </c>
      <c r="AZ99" s="8"/>
      <c r="BA99" s="35"/>
      <c r="BB99" s="12">
        <f t="shared" si="74"/>
        <v>1.0000134230085023</v>
      </c>
      <c r="BC99" s="12">
        <f t="shared" si="75"/>
        <v>0.96436666666666671</v>
      </c>
      <c r="BD99" s="12">
        <f t="shared" si="76"/>
        <v>0</v>
      </c>
      <c r="BE99" s="39">
        <f t="shared" si="77"/>
        <v>0</v>
      </c>
    </row>
    <row r="100" spans="1:57">
      <c r="A100" s="157" t="s">
        <v>351</v>
      </c>
      <c r="B100" s="8" t="s">
        <v>400</v>
      </c>
      <c r="C100" s="3">
        <v>-35.43266666666667</v>
      </c>
      <c r="D100" s="8">
        <v>0.37367918280816953</v>
      </c>
      <c r="E100" s="3">
        <v>3</v>
      </c>
      <c r="F100" s="3">
        <v>1.3423008502203413E-2</v>
      </c>
      <c r="G100" s="3">
        <v>0.17086378734417915</v>
      </c>
      <c r="L100" s="3">
        <v>1</v>
      </c>
      <c r="Q100" s="44">
        <f t="shared" si="43"/>
        <v>-35.419719271150392</v>
      </c>
      <c r="R100" s="45">
        <f t="shared" si="44"/>
        <v>0.27149372032805791</v>
      </c>
      <c r="S100" s="45" t="str">
        <f t="shared" si="45"/>
        <v>n/a</v>
      </c>
      <c r="T100" s="45" t="str">
        <f t="shared" si="46"/>
        <v>n/a</v>
      </c>
      <c r="U100" s="45" t="str">
        <f t="shared" si="47"/>
        <v>n/a</v>
      </c>
      <c r="V100" s="45" t="str">
        <f t="shared" si="48"/>
        <v>n/a</v>
      </c>
      <c r="W100" s="41">
        <f t="shared" si="49"/>
        <v>-35.419719271150392</v>
      </c>
      <c r="X100" s="42">
        <f t="shared" si="50"/>
        <v>0.27149372032805791</v>
      </c>
      <c r="Y100" s="3">
        <v>3</v>
      </c>
      <c r="Z100" s="166">
        <v>-20.100000000000001</v>
      </c>
      <c r="AA100" s="43">
        <f t="shared" si="51"/>
        <v>-35.419719271150399</v>
      </c>
      <c r="AB100" s="42">
        <f t="shared" si="52"/>
        <v>0.27149372032805791</v>
      </c>
      <c r="AC100" s="8"/>
      <c r="AD100" s="35">
        <f t="shared" si="53"/>
        <v>-3.5432666666666668E-2</v>
      </c>
      <c r="AE100" s="12">
        <f t="shared" si="54"/>
        <v>3.7367918280816951E-4</v>
      </c>
      <c r="AF100" s="12">
        <f t="shared" si="55"/>
        <v>4.2165180505801406E-4</v>
      </c>
      <c r="AG100" s="12">
        <f t="shared" si="56"/>
        <v>1.3423008502203412E-5</v>
      </c>
      <c r="AH100" s="12">
        <f t="shared" si="57"/>
        <v>1.7086378734417916E-4</v>
      </c>
      <c r="AI100" s="12">
        <f t="shared" si="58"/>
        <v>0</v>
      </c>
      <c r="AJ100" s="12">
        <f t="shared" si="59"/>
        <v>0</v>
      </c>
      <c r="AK100" s="12">
        <f t="shared" si="60"/>
        <v>0</v>
      </c>
      <c r="AL100" s="12">
        <f t="shared" si="61"/>
        <v>0</v>
      </c>
      <c r="AM100" s="12">
        <f t="shared" si="62"/>
        <v>0</v>
      </c>
      <c r="AN100" s="39">
        <f t="shared" si="63"/>
        <v>0</v>
      </c>
      <c r="AO100" s="8"/>
      <c r="AP100" s="35">
        <f t="shared" si="64"/>
        <v>-3.5419719271150389E-2</v>
      </c>
      <c r="AQ100" s="12">
        <f t="shared" si="65"/>
        <v>2.7149372032805793E-4</v>
      </c>
      <c r="AR100" s="12">
        <f t="shared" si="66"/>
        <v>1.3423008502203412E-5</v>
      </c>
      <c r="AS100" s="12">
        <f t="shared" si="67"/>
        <v>1.7086378734417916E-4</v>
      </c>
      <c r="AT100" s="12">
        <f t="shared" si="68"/>
        <v>1.3423008502203412E-5</v>
      </c>
      <c r="AU100" s="12">
        <f t="shared" si="69"/>
        <v>1.7086378734417916E-4</v>
      </c>
      <c r="AV100" s="12">
        <f t="shared" si="70"/>
        <v>-3.5419719271150389E-2</v>
      </c>
      <c r="AW100" s="12">
        <f t="shared" si="71"/>
        <v>2.7149372032805793E-4</v>
      </c>
      <c r="AX100" s="12">
        <f t="shared" si="72"/>
        <v>-3.5419719271150396E-2</v>
      </c>
      <c r="AY100" s="39">
        <f t="shared" si="73"/>
        <v>2.7149372032805793E-4</v>
      </c>
      <c r="AZ100" s="8"/>
      <c r="BA100" s="35"/>
      <c r="BB100" s="12">
        <f t="shared" si="74"/>
        <v>1.0000134230085023</v>
      </c>
      <c r="BC100" s="12">
        <f t="shared" si="75"/>
        <v>0.96456733333333333</v>
      </c>
      <c r="BD100" s="12">
        <f t="shared" si="76"/>
        <v>0</v>
      </c>
      <c r="BE100" s="39">
        <f t="shared" si="77"/>
        <v>0</v>
      </c>
    </row>
    <row r="101" spans="1:57">
      <c r="A101" s="157" t="s">
        <v>351</v>
      </c>
      <c r="B101" s="8" t="s">
        <v>215</v>
      </c>
      <c r="C101" s="3">
        <v>-37.558999999999997</v>
      </c>
      <c r="D101" s="8">
        <v>0.37367918280816953</v>
      </c>
      <c r="E101" s="3">
        <v>3</v>
      </c>
      <c r="F101" s="3">
        <v>1.3423008502203413E-2</v>
      </c>
      <c r="G101" s="3">
        <v>0.17086378734417915</v>
      </c>
      <c r="L101" s="3">
        <v>1</v>
      </c>
      <c r="Q101" s="44">
        <f t="shared" si="43"/>
        <v>-37.546081146274126</v>
      </c>
      <c r="R101" s="45">
        <f t="shared" si="44"/>
        <v>0.27127332543546739</v>
      </c>
      <c r="S101" s="45" t="str">
        <f t="shared" si="45"/>
        <v>n/a</v>
      </c>
      <c r="T101" s="45" t="str">
        <f t="shared" si="46"/>
        <v>n/a</v>
      </c>
      <c r="U101" s="45" t="str">
        <f t="shared" si="47"/>
        <v>n/a</v>
      </c>
      <c r="V101" s="45" t="str">
        <f t="shared" si="48"/>
        <v>n/a</v>
      </c>
      <c r="W101" s="41">
        <f t="shared" si="49"/>
        <v>-37.546081146274126</v>
      </c>
      <c r="X101" s="42">
        <f t="shared" si="50"/>
        <v>0.27127332543546739</v>
      </c>
      <c r="Y101" s="3">
        <v>3</v>
      </c>
      <c r="Z101" s="166">
        <v>-22.9</v>
      </c>
      <c r="AA101" s="43">
        <f t="shared" si="51"/>
        <v>-37.546081146274112</v>
      </c>
      <c r="AB101" s="42">
        <f t="shared" si="52"/>
        <v>0.27127332543546739</v>
      </c>
      <c r="AC101" s="8"/>
      <c r="AD101" s="35">
        <f t="shared" si="53"/>
        <v>-3.7558999999999995E-2</v>
      </c>
      <c r="AE101" s="12">
        <f t="shared" si="54"/>
        <v>3.7367918280816951E-4</v>
      </c>
      <c r="AF101" s="12">
        <f t="shared" si="55"/>
        <v>4.2165180505801406E-4</v>
      </c>
      <c r="AG101" s="12">
        <f t="shared" si="56"/>
        <v>1.3423008502203412E-5</v>
      </c>
      <c r="AH101" s="12">
        <f t="shared" si="57"/>
        <v>1.7086378734417916E-4</v>
      </c>
      <c r="AI101" s="12">
        <f t="shared" si="58"/>
        <v>0</v>
      </c>
      <c r="AJ101" s="12">
        <f t="shared" si="59"/>
        <v>0</v>
      </c>
      <c r="AK101" s="12">
        <f t="shared" si="60"/>
        <v>0</v>
      </c>
      <c r="AL101" s="12">
        <f t="shared" si="61"/>
        <v>0</v>
      </c>
      <c r="AM101" s="12">
        <f t="shared" si="62"/>
        <v>0</v>
      </c>
      <c r="AN101" s="39">
        <f t="shared" si="63"/>
        <v>0</v>
      </c>
      <c r="AO101" s="8"/>
      <c r="AP101" s="35">
        <f t="shared" si="64"/>
        <v>-3.7546081146274127E-2</v>
      </c>
      <c r="AQ101" s="12">
        <f t="shared" si="65"/>
        <v>2.7127332543546741E-4</v>
      </c>
      <c r="AR101" s="12">
        <f t="shared" si="66"/>
        <v>1.3423008502203412E-5</v>
      </c>
      <c r="AS101" s="12">
        <f t="shared" si="67"/>
        <v>1.7086378734417916E-4</v>
      </c>
      <c r="AT101" s="12">
        <f t="shared" si="68"/>
        <v>1.3423008502203412E-5</v>
      </c>
      <c r="AU101" s="12">
        <f t="shared" si="69"/>
        <v>1.7086378734417916E-4</v>
      </c>
      <c r="AV101" s="12">
        <f t="shared" si="70"/>
        <v>-3.7546081146274127E-2</v>
      </c>
      <c r="AW101" s="12">
        <f t="shared" si="71"/>
        <v>2.7127332543546741E-4</v>
      </c>
      <c r="AX101" s="12">
        <f t="shared" si="72"/>
        <v>-3.7546081146274113E-2</v>
      </c>
      <c r="AY101" s="39">
        <f t="shared" si="73"/>
        <v>2.7127332543546741E-4</v>
      </c>
      <c r="AZ101" s="8"/>
      <c r="BA101" s="35"/>
      <c r="BB101" s="12">
        <f t="shared" si="74"/>
        <v>1.0000134230085023</v>
      </c>
      <c r="BC101" s="12">
        <f t="shared" si="75"/>
        <v>0.96244099999999999</v>
      </c>
      <c r="BD101" s="12">
        <f t="shared" si="76"/>
        <v>0</v>
      </c>
      <c r="BE101" s="39">
        <f t="shared" si="77"/>
        <v>0</v>
      </c>
    </row>
    <row r="102" spans="1:57">
      <c r="A102" s="157" t="s">
        <v>351</v>
      </c>
      <c r="B102" s="8" t="s">
        <v>216</v>
      </c>
      <c r="C102" s="3">
        <v>-36.898333333333333</v>
      </c>
      <c r="D102" s="8">
        <v>0.37367918280816953</v>
      </c>
      <c r="E102" s="3">
        <v>3</v>
      </c>
      <c r="F102" s="3">
        <v>1.3423008502203413E-2</v>
      </c>
      <c r="G102" s="3">
        <v>0.17086378734417915</v>
      </c>
      <c r="L102" s="3">
        <v>1</v>
      </c>
      <c r="Q102" s="44">
        <f t="shared" si="43"/>
        <v>-36.885405611473182</v>
      </c>
      <c r="R102" s="45">
        <f t="shared" si="44"/>
        <v>0.27134177075051091</v>
      </c>
      <c r="S102" s="45" t="str">
        <f t="shared" si="45"/>
        <v>n/a</v>
      </c>
      <c r="T102" s="45" t="str">
        <f t="shared" si="46"/>
        <v>n/a</v>
      </c>
      <c r="U102" s="45" t="str">
        <f t="shared" si="47"/>
        <v>n/a</v>
      </c>
      <c r="V102" s="45" t="str">
        <f t="shared" si="48"/>
        <v>n/a</v>
      </c>
      <c r="W102" s="41">
        <f t="shared" si="49"/>
        <v>-36.885405611473182</v>
      </c>
      <c r="X102" s="42">
        <f t="shared" si="50"/>
        <v>0.27134177075051091</v>
      </c>
      <c r="Y102" s="3">
        <v>3</v>
      </c>
      <c r="Z102" s="166">
        <v>-22.4</v>
      </c>
      <c r="AA102" s="43">
        <f t="shared" si="51"/>
        <v>-36.885405611473132</v>
      </c>
      <c r="AB102" s="42">
        <f t="shared" si="52"/>
        <v>0.27134177075051091</v>
      </c>
      <c r="AC102" s="8"/>
      <c r="AD102" s="35">
        <f t="shared" si="53"/>
        <v>-3.6898333333333332E-2</v>
      </c>
      <c r="AE102" s="12">
        <f t="shared" si="54"/>
        <v>3.7367918280816951E-4</v>
      </c>
      <c r="AF102" s="12">
        <f t="shared" si="55"/>
        <v>4.2165180505801406E-4</v>
      </c>
      <c r="AG102" s="12">
        <f t="shared" si="56"/>
        <v>1.3423008502203412E-5</v>
      </c>
      <c r="AH102" s="12">
        <f t="shared" si="57"/>
        <v>1.7086378734417916E-4</v>
      </c>
      <c r="AI102" s="12">
        <f t="shared" si="58"/>
        <v>0</v>
      </c>
      <c r="AJ102" s="12">
        <f t="shared" si="59"/>
        <v>0</v>
      </c>
      <c r="AK102" s="12">
        <f t="shared" si="60"/>
        <v>0</v>
      </c>
      <c r="AL102" s="12">
        <f t="shared" si="61"/>
        <v>0</v>
      </c>
      <c r="AM102" s="12">
        <f t="shared" si="62"/>
        <v>0</v>
      </c>
      <c r="AN102" s="39">
        <f t="shared" si="63"/>
        <v>0</v>
      </c>
      <c r="AO102" s="8"/>
      <c r="AP102" s="35">
        <f t="shared" si="64"/>
        <v>-3.6885405611473181E-2</v>
      </c>
      <c r="AQ102" s="12">
        <f t="shared" si="65"/>
        <v>2.7134177075051092E-4</v>
      </c>
      <c r="AR102" s="12">
        <f t="shared" si="66"/>
        <v>1.3423008502203412E-5</v>
      </c>
      <c r="AS102" s="12">
        <f t="shared" si="67"/>
        <v>1.7086378734417916E-4</v>
      </c>
      <c r="AT102" s="12">
        <f t="shared" si="68"/>
        <v>1.3423008502203412E-5</v>
      </c>
      <c r="AU102" s="12">
        <f t="shared" si="69"/>
        <v>1.7086378734417916E-4</v>
      </c>
      <c r="AV102" s="12">
        <f t="shared" si="70"/>
        <v>-3.6885405611473181E-2</v>
      </c>
      <c r="AW102" s="12">
        <f t="shared" si="71"/>
        <v>2.7134177075051092E-4</v>
      </c>
      <c r="AX102" s="12">
        <f t="shared" si="72"/>
        <v>-3.6885405611473132E-2</v>
      </c>
      <c r="AY102" s="39">
        <f t="shared" si="73"/>
        <v>2.7134177075051092E-4</v>
      </c>
      <c r="AZ102" s="8"/>
      <c r="BA102" s="35"/>
      <c r="BB102" s="12">
        <f t="shared" si="74"/>
        <v>1.0000134230085023</v>
      </c>
      <c r="BC102" s="12">
        <f t="shared" si="75"/>
        <v>0.96310166666666663</v>
      </c>
      <c r="BD102" s="12">
        <f t="shared" si="76"/>
        <v>0</v>
      </c>
      <c r="BE102" s="39">
        <f t="shared" si="77"/>
        <v>0</v>
      </c>
    </row>
    <row r="103" spans="1:57">
      <c r="A103" s="157" t="s">
        <v>290</v>
      </c>
      <c r="B103" s="8" t="s">
        <v>399</v>
      </c>
      <c r="C103" s="3">
        <v>-36.411000000000001</v>
      </c>
      <c r="D103" s="8">
        <v>0.37367918280816953</v>
      </c>
      <c r="E103" s="3">
        <v>3</v>
      </c>
      <c r="F103" s="3">
        <v>1.3423008502203413E-2</v>
      </c>
      <c r="G103" s="3">
        <v>0.17086378734417915</v>
      </c>
      <c r="L103" s="3">
        <v>1</v>
      </c>
      <c r="Q103" s="44">
        <f t="shared" si="43"/>
        <v>-36.398065736660364</v>
      </c>
      <c r="R103" s="45">
        <f t="shared" si="44"/>
        <v>0.2713922776955795</v>
      </c>
      <c r="S103" s="45" t="str">
        <f t="shared" si="45"/>
        <v>n/a</v>
      </c>
      <c r="T103" s="45" t="str">
        <f t="shared" si="46"/>
        <v>n/a</v>
      </c>
      <c r="U103" s="45" t="str">
        <f t="shared" si="47"/>
        <v>n/a</v>
      </c>
      <c r="V103" s="45" t="str">
        <f t="shared" si="48"/>
        <v>n/a</v>
      </c>
      <c r="W103" s="41">
        <f t="shared" si="49"/>
        <v>-36.398065736660364</v>
      </c>
      <c r="X103" s="42">
        <f t="shared" si="50"/>
        <v>0.2713922776955795</v>
      </c>
      <c r="Y103" s="3">
        <v>3</v>
      </c>
      <c r="Z103" s="166">
        <v>-19.600000000000001</v>
      </c>
      <c r="AA103" s="43">
        <f t="shared" si="51"/>
        <v>-36.398065736660378</v>
      </c>
      <c r="AB103" s="42">
        <f t="shared" si="52"/>
        <v>0.2713922776955795</v>
      </c>
      <c r="AC103" s="8"/>
      <c r="AD103" s="35">
        <f t="shared" si="53"/>
        <v>-3.6410999999999999E-2</v>
      </c>
      <c r="AE103" s="12">
        <f t="shared" si="54"/>
        <v>3.7367918280816951E-4</v>
      </c>
      <c r="AF103" s="12">
        <f t="shared" si="55"/>
        <v>4.2165180505801406E-4</v>
      </c>
      <c r="AG103" s="12">
        <f t="shared" si="56"/>
        <v>1.3423008502203412E-5</v>
      </c>
      <c r="AH103" s="12">
        <f t="shared" si="57"/>
        <v>1.7086378734417916E-4</v>
      </c>
      <c r="AI103" s="12">
        <f t="shared" si="58"/>
        <v>0</v>
      </c>
      <c r="AJ103" s="12">
        <f t="shared" si="59"/>
        <v>0</v>
      </c>
      <c r="AK103" s="12">
        <f t="shared" si="60"/>
        <v>0</v>
      </c>
      <c r="AL103" s="12">
        <f t="shared" si="61"/>
        <v>0</v>
      </c>
      <c r="AM103" s="12">
        <f t="shared" si="62"/>
        <v>0</v>
      </c>
      <c r="AN103" s="39">
        <f t="shared" si="63"/>
        <v>0</v>
      </c>
      <c r="AO103" s="8"/>
      <c r="AP103" s="35">
        <f t="shared" si="64"/>
        <v>-3.6398065736660365E-2</v>
      </c>
      <c r="AQ103" s="12">
        <f t="shared" si="65"/>
        <v>2.713922776955795E-4</v>
      </c>
      <c r="AR103" s="12">
        <f t="shared" si="66"/>
        <v>1.3423008502203412E-5</v>
      </c>
      <c r="AS103" s="12">
        <f t="shared" si="67"/>
        <v>1.7086378734417916E-4</v>
      </c>
      <c r="AT103" s="12">
        <f t="shared" si="68"/>
        <v>1.3423008502203412E-5</v>
      </c>
      <c r="AU103" s="12">
        <f t="shared" si="69"/>
        <v>1.7086378734417916E-4</v>
      </c>
      <c r="AV103" s="12">
        <f t="shared" si="70"/>
        <v>-3.6398065736660365E-2</v>
      </c>
      <c r="AW103" s="12">
        <f t="shared" si="71"/>
        <v>2.713922776955795E-4</v>
      </c>
      <c r="AX103" s="12">
        <f t="shared" si="72"/>
        <v>-3.6398065736660379E-2</v>
      </c>
      <c r="AY103" s="39">
        <f t="shared" si="73"/>
        <v>2.713922776955795E-4</v>
      </c>
      <c r="AZ103" s="8"/>
      <c r="BA103" s="35"/>
      <c r="BB103" s="12">
        <f t="shared" si="74"/>
        <v>1.0000134230085023</v>
      </c>
      <c r="BC103" s="12">
        <f t="shared" si="75"/>
        <v>0.96358900000000003</v>
      </c>
      <c r="BD103" s="12">
        <f t="shared" si="76"/>
        <v>0</v>
      </c>
      <c r="BE103" s="39">
        <f t="shared" si="77"/>
        <v>0</v>
      </c>
    </row>
    <row r="104" spans="1:57">
      <c r="A104" s="157" t="s">
        <v>290</v>
      </c>
      <c r="B104" s="8" t="s">
        <v>400</v>
      </c>
      <c r="C104" s="3">
        <v>-36.426333333333332</v>
      </c>
      <c r="D104" s="8">
        <v>0.37367918280816953</v>
      </c>
      <c r="E104" s="3">
        <v>3</v>
      </c>
      <c r="F104" s="3">
        <v>1.3423008502203413E-2</v>
      </c>
      <c r="G104" s="3">
        <v>0.17086378734417915</v>
      </c>
      <c r="L104" s="3">
        <v>1</v>
      </c>
      <c r="Q104" s="44">
        <f t="shared" si="43"/>
        <v>-36.413399275813163</v>
      </c>
      <c r="R104" s="45">
        <f t="shared" si="44"/>
        <v>0.27139068831172042</v>
      </c>
      <c r="S104" s="45" t="str">
        <f t="shared" si="45"/>
        <v>n/a</v>
      </c>
      <c r="T104" s="45" t="str">
        <f t="shared" si="46"/>
        <v>n/a</v>
      </c>
      <c r="U104" s="45" t="str">
        <f t="shared" si="47"/>
        <v>n/a</v>
      </c>
      <c r="V104" s="45" t="str">
        <f t="shared" si="48"/>
        <v>n/a</v>
      </c>
      <c r="W104" s="41">
        <f t="shared" si="49"/>
        <v>-36.413399275813163</v>
      </c>
      <c r="X104" s="42">
        <f t="shared" si="50"/>
        <v>0.27139068831172042</v>
      </c>
      <c r="Y104" s="3">
        <v>3</v>
      </c>
      <c r="Z104" s="166">
        <v>-19.600000000000001</v>
      </c>
      <c r="AA104" s="43">
        <f t="shared" si="51"/>
        <v>-36.413399275813106</v>
      </c>
      <c r="AB104" s="42">
        <f t="shared" si="52"/>
        <v>0.27139068831172042</v>
      </c>
      <c r="AC104" s="8"/>
      <c r="AD104" s="35">
        <f t="shared" si="53"/>
        <v>-3.6426333333333331E-2</v>
      </c>
      <c r="AE104" s="12">
        <f t="shared" si="54"/>
        <v>3.7367918280816951E-4</v>
      </c>
      <c r="AF104" s="12">
        <f t="shared" si="55"/>
        <v>4.2165180505801406E-4</v>
      </c>
      <c r="AG104" s="12">
        <f t="shared" si="56"/>
        <v>1.3423008502203412E-5</v>
      </c>
      <c r="AH104" s="12">
        <f t="shared" si="57"/>
        <v>1.7086378734417916E-4</v>
      </c>
      <c r="AI104" s="12">
        <f t="shared" si="58"/>
        <v>0</v>
      </c>
      <c r="AJ104" s="12">
        <f t="shared" si="59"/>
        <v>0</v>
      </c>
      <c r="AK104" s="12">
        <f t="shared" si="60"/>
        <v>0</v>
      </c>
      <c r="AL104" s="12">
        <f t="shared" si="61"/>
        <v>0</v>
      </c>
      <c r="AM104" s="12">
        <f t="shared" si="62"/>
        <v>0</v>
      </c>
      <c r="AN104" s="39">
        <f t="shared" si="63"/>
        <v>0</v>
      </c>
      <c r="AO104" s="8"/>
      <c r="AP104" s="35">
        <f t="shared" si="64"/>
        <v>-3.6413399275813163E-2</v>
      </c>
      <c r="AQ104" s="12">
        <f t="shared" si="65"/>
        <v>2.7139068831172043E-4</v>
      </c>
      <c r="AR104" s="12">
        <f t="shared" si="66"/>
        <v>1.3423008502203412E-5</v>
      </c>
      <c r="AS104" s="12">
        <f t="shared" si="67"/>
        <v>1.7086378734417916E-4</v>
      </c>
      <c r="AT104" s="12">
        <f t="shared" si="68"/>
        <v>1.3423008502203412E-5</v>
      </c>
      <c r="AU104" s="12">
        <f t="shared" si="69"/>
        <v>1.7086378734417916E-4</v>
      </c>
      <c r="AV104" s="12">
        <f t="shared" si="70"/>
        <v>-3.6413399275813163E-2</v>
      </c>
      <c r="AW104" s="12">
        <f t="shared" si="71"/>
        <v>2.7139068831172043E-4</v>
      </c>
      <c r="AX104" s="12">
        <f t="shared" si="72"/>
        <v>-3.6413399275813108E-2</v>
      </c>
      <c r="AY104" s="39">
        <f t="shared" si="73"/>
        <v>2.7139068831172043E-4</v>
      </c>
      <c r="AZ104" s="8"/>
      <c r="BA104" s="35"/>
      <c r="BB104" s="12">
        <f t="shared" si="74"/>
        <v>1.0000134230085023</v>
      </c>
      <c r="BC104" s="12">
        <f t="shared" si="75"/>
        <v>0.96357366666666666</v>
      </c>
      <c r="BD104" s="12">
        <f t="shared" si="76"/>
        <v>0</v>
      </c>
      <c r="BE104" s="39">
        <f t="shared" si="77"/>
        <v>0</v>
      </c>
    </row>
    <row r="105" spans="1:57">
      <c r="A105" s="157" t="s">
        <v>290</v>
      </c>
      <c r="B105" s="8" t="s">
        <v>215</v>
      </c>
      <c r="C105" s="3">
        <v>-39.885333333333335</v>
      </c>
      <c r="D105" s="8">
        <v>0.37367918280816953</v>
      </c>
      <c r="E105" s="3">
        <v>3</v>
      </c>
      <c r="F105" s="3">
        <v>1.3423008502203413E-2</v>
      </c>
      <c r="G105" s="3">
        <v>0.17086378734417915</v>
      </c>
      <c r="L105" s="3">
        <v>1</v>
      </c>
      <c r="Q105" s="44">
        <f t="shared" si="43"/>
        <v>-39.872445705999574</v>
      </c>
      <c r="R105" s="45">
        <f t="shared" si="44"/>
        <v>0.2710325530851434</v>
      </c>
      <c r="S105" s="45" t="str">
        <f t="shared" si="45"/>
        <v>n/a</v>
      </c>
      <c r="T105" s="45" t="str">
        <f t="shared" si="46"/>
        <v>n/a</v>
      </c>
      <c r="U105" s="45" t="str">
        <f t="shared" si="47"/>
        <v>n/a</v>
      </c>
      <c r="V105" s="45" t="str">
        <f t="shared" si="48"/>
        <v>n/a</v>
      </c>
      <c r="W105" s="41">
        <f t="shared" si="49"/>
        <v>-39.872445705999574</v>
      </c>
      <c r="X105" s="42">
        <f t="shared" si="50"/>
        <v>0.2710325530851434</v>
      </c>
      <c r="Y105" s="3">
        <v>3</v>
      </c>
      <c r="Z105" s="166">
        <v>-21.6</v>
      </c>
      <c r="AA105" s="43">
        <f t="shared" si="51"/>
        <v>-39.872445705999567</v>
      </c>
      <c r="AB105" s="42">
        <f t="shared" si="52"/>
        <v>0.2710325530851434</v>
      </c>
      <c r="AC105" s="8"/>
      <c r="AD105" s="35">
        <f t="shared" si="53"/>
        <v>-3.9885333333333335E-2</v>
      </c>
      <c r="AE105" s="12">
        <f t="shared" si="54"/>
        <v>3.7367918280816951E-4</v>
      </c>
      <c r="AF105" s="12">
        <f t="shared" si="55"/>
        <v>4.2165180505801406E-4</v>
      </c>
      <c r="AG105" s="12">
        <f t="shared" si="56"/>
        <v>1.3423008502203412E-5</v>
      </c>
      <c r="AH105" s="12">
        <f t="shared" si="57"/>
        <v>1.7086378734417916E-4</v>
      </c>
      <c r="AI105" s="12">
        <f t="shared" si="58"/>
        <v>0</v>
      </c>
      <c r="AJ105" s="12">
        <f t="shared" si="59"/>
        <v>0</v>
      </c>
      <c r="AK105" s="12">
        <f t="shared" si="60"/>
        <v>0</v>
      </c>
      <c r="AL105" s="12">
        <f t="shared" si="61"/>
        <v>0</v>
      </c>
      <c r="AM105" s="12">
        <f t="shared" si="62"/>
        <v>0</v>
      </c>
      <c r="AN105" s="39">
        <f t="shared" si="63"/>
        <v>0</v>
      </c>
      <c r="AO105" s="8"/>
      <c r="AP105" s="35">
        <f t="shared" si="64"/>
        <v>-3.9872445705999578E-2</v>
      </c>
      <c r="AQ105" s="12">
        <f t="shared" si="65"/>
        <v>2.7103255308514343E-4</v>
      </c>
      <c r="AR105" s="12">
        <f t="shared" si="66"/>
        <v>1.3423008502203412E-5</v>
      </c>
      <c r="AS105" s="12">
        <f t="shared" si="67"/>
        <v>1.7086378734417916E-4</v>
      </c>
      <c r="AT105" s="12">
        <f t="shared" si="68"/>
        <v>1.3423008502203412E-5</v>
      </c>
      <c r="AU105" s="12">
        <f t="shared" si="69"/>
        <v>1.7086378734417916E-4</v>
      </c>
      <c r="AV105" s="12">
        <f t="shared" si="70"/>
        <v>-3.9872445705999578E-2</v>
      </c>
      <c r="AW105" s="12">
        <f t="shared" si="71"/>
        <v>2.7103255308514343E-4</v>
      </c>
      <c r="AX105" s="12">
        <f t="shared" si="72"/>
        <v>-3.9872445705999571E-2</v>
      </c>
      <c r="AY105" s="39">
        <f t="shared" si="73"/>
        <v>2.7103255308514343E-4</v>
      </c>
      <c r="AZ105" s="8"/>
      <c r="BA105" s="35"/>
      <c r="BB105" s="12">
        <f t="shared" si="74"/>
        <v>1.0000134230085023</v>
      </c>
      <c r="BC105" s="12">
        <f t="shared" si="75"/>
        <v>0.96011466666666667</v>
      </c>
      <c r="BD105" s="12">
        <f t="shared" si="76"/>
        <v>0</v>
      </c>
      <c r="BE105" s="39">
        <f t="shared" si="77"/>
        <v>0</v>
      </c>
    </row>
    <row r="106" spans="1:57">
      <c r="A106" s="157" t="s">
        <v>290</v>
      </c>
      <c r="B106" s="8" t="s">
        <v>216</v>
      </c>
      <c r="C106" s="3">
        <v>-39.706666666666671</v>
      </c>
      <c r="D106" s="8">
        <v>0.37367918280816953</v>
      </c>
      <c r="E106" s="3">
        <v>3</v>
      </c>
      <c r="F106" s="3">
        <v>1.3423008502203413E-2</v>
      </c>
      <c r="G106" s="3">
        <v>0.17086378734417915</v>
      </c>
      <c r="L106" s="3">
        <v>1</v>
      </c>
      <c r="Q106" s="44">
        <f t="shared" si="43"/>
        <v>-39.693776641088725</v>
      </c>
      <c r="R106" s="45">
        <f t="shared" si="44"/>
        <v>0.27105103176078865</v>
      </c>
      <c r="S106" s="45" t="str">
        <f t="shared" si="45"/>
        <v>n/a</v>
      </c>
      <c r="T106" s="45" t="str">
        <f t="shared" si="46"/>
        <v>n/a</v>
      </c>
      <c r="U106" s="45" t="str">
        <f t="shared" si="47"/>
        <v>n/a</v>
      </c>
      <c r="V106" s="45" t="str">
        <f t="shared" si="48"/>
        <v>n/a</v>
      </c>
      <c r="W106" s="41">
        <f t="shared" si="49"/>
        <v>-39.693776641088725</v>
      </c>
      <c r="X106" s="42">
        <f t="shared" si="50"/>
        <v>0.27105103176078865</v>
      </c>
      <c r="Y106" s="3">
        <v>3</v>
      </c>
      <c r="Z106" s="166">
        <v>-21.3</v>
      </c>
      <c r="AA106" s="43">
        <f t="shared" si="51"/>
        <v>-39.693776641088753</v>
      </c>
      <c r="AB106" s="42">
        <f t="shared" si="52"/>
        <v>0.27105103176078865</v>
      </c>
      <c r="AC106" s="8"/>
      <c r="AD106" s="35">
        <f t="shared" si="53"/>
        <v>-3.9706666666666668E-2</v>
      </c>
      <c r="AE106" s="12">
        <f t="shared" si="54"/>
        <v>3.7367918280816951E-4</v>
      </c>
      <c r="AF106" s="12">
        <f t="shared" si="55"/>
        <v>4.2165180505801406E-4</v>
      </c>
      <c r="AG106" s="12">
        <f t="shared" si="56"/>
        <v>1.3423008502203412E-5</v>
      </c>
      <c r="AH106" s="12">
        <f t="shared" si="57"/>
        <v>1.7086378734417916E-4</v>
      </c>
      <c r="AI106" s="12">
        <f t="shared" si="58"/>
        <v>0</v>
      </c>
      <c r="AJ106" s="12">
        <f t="shared" si="59"/>
        <v>0</v>
      </c>
      <c r="AK106" s="12">
        <f t="shared" si="60"/>
        <v>0</v>
      </c>
      <c r="AL106" s="12">
        <f t="shared" si="61"/>
        <v>0</v>
      </c>
      <c r="AM106" s="12">
        <f t="shared" si="62"/>
        <v>0</v>
      </c>
      <c r="AN106" s="39">
        <f t="shared" si="63"/>
        <v>0</v>
      </c>
      <c r="AO106" s="8"/>
      <c r="AP106" s="35">
        <f t="shared" si="64"/>
        <v>-3.9693776641088724E-2</v>
      </c>
      <c r="AQ106" s="12">
        <f t="shared" si="65"/>
        <v>2.7105103176078868E-4</v>
      </c>
      <c r="AR106" s="12">
        <f t="shared" si="66"/>
        <v>1.3423008502203412E-5</v>
      </c>
      <c r="AS106" s="12">
        <f t="shared" si="67"/>
        <v>1.7086378734417916E-4</v>
      </c>
      <c r="AT106" s="12">
        <f t="shared" si="68"/>
        <v>1.3423008502203412E-5</v>
      </c>
      <c r="AU106" s="12">
        <f t="shared" si="69"/>
        <v>1.7086378734417916E-4</v>
      </c>
      <c r="AV106" s="12">
        <f t="shared" si="70"/>
        <v>-3.9693776641088724E-2</v>
      </c>
      <c r="AW106" s="12">
        <f t="shared" si="71"/>
        <v>2.7105103176078868E-4</v>
      </c>
      <c r="AX106" s="12">
        <f t="shared" si="72"/>
        <v>-3.9693776641088752E-2</v>
      </c>
      <c r="AY106" s="39">
        <f t="shared" si="73"/>
        <v>2.7105103176078868E-4</v>
      </c>
      <c r="AZ106" s="8"/>
      <c r="BA106" s="35"/>
      <c r="BB106" s="12">
        <f t="shared" si="74"/>
        <v>1.0000134230085023</v>
      </c>
      <c r="BC106" s="12">
        <f t="shared" si="75"/>
        <v>0.96029333333333333</v>
      </c>
      <c r="BD106" s="12">
        <f t="shared" si="76"/>
        <v>0</v>
      </c>
      <c r="BE106" s="39">
        <f t="shared" si="77"/>
        <v>0</v>
      </c>
    </row>
    <row r="107" spans="1:57">
      <c r="A107" s="157" t="s">
        <v>225</v>
      </c>
      <c r="B107" s="8" t="s">
        <v>399</v>
      </c>
      <c r="C107" s="3">
        <v>-29.079666666666668</v>
      </c>
      <c r="D107" s="8">
        <v>0.37367918280816953</v>
      </c>
      <c r="E107" s="3">
        <v>3</v>
      </c>
      <c r="F107" s="3">
        <v>1.3423008502203413E-2</v>
      </c>
      <c r="G107" s="3">
        <v>0.17086378734417915</v>
      </c>
      <c r="L107" s="3">
        <v>1</v>
      </c>
      <c r="Q107" s="44">
        <f t="shared" si="43"/>
        <v>-29.066633994777369</v>
      </c>
      <c r="R107" s="45">
        <f t="shared" si="44"/>
        <v>0.27215403617604089</v>
      </c>
      <c r="S107" s="45" t="str">
        <f t="shared" si="45"/>
        <v>n/a</v>
      </c>
      <c r="T107" s="45" t="str">
        <f t="shared" si="46"/>
        <v>n/a</v>
      </c>
      <c r="U107" s="45" t="str">
        <f t="shared" si="47"/>
        <v>n/a</v>
      </c>
      <c r="V107" s="45" t="str">
        <f t="shared" si="48"/>
        <v>n/a</v>
      </c>
      <c r="W107" s="41">
        <f t="shared" si="49"/>
        <v>-29.066633994777369</v>
      </c>
      <c r="X107" s="42">
        <f t="shared" si="50"/>
        <v>0.27215403617604089</v>
      </c>
      <c r="Y107" s="3">
        <v>3</v>
      </c>
      <c r="Z107" s="166">
        <v>-16.899999999999999</v>
      </c>
      <c r="AA107" s="43">
        <f t="shared" si="51"/>
        <v>-29.06663399477738</v>
      </c>
      <c r="AB107" s="42">
        <f t="shared" si="52"/>
        <v>0.27215403617604089</v>
      </c>
      <c r="AC107" s="8"/>
      <c r="AD107" s="35">
        <f t="shared" si="53"/>
        <v>-2.9079666666666667E-2</v>
      </c>
      <c r="AE107" s="12">
        <f t="shared" si="54"/>
        <v>3.7367918280816951E-4</v>
      </c>
      <c r="AF107" s="12">
        <f t="shared" si="55"/>
        <v>4.2165180505801406E-4</v>
      </c>
      <c r="AG107" s="12">
        <f t="shared" si="56"/>
        <v>1.3423008502203412E-5</v>
      </c>
      <c r="AH107" s="12">
        <f t="shared" si="57"/>
        <v>1.7086378734417916E-4</v>
      </c>
      <c r="AI107" s="12">
        <f t="shared" si="58"/>
        <v>0</v>
      </c>
      <c r="AJ107" s="12">
        <f t="shared" si="59"/>
        <v>0</v>
      </c>
      <c r="AK107" s="12">
        <f t="shared" si="60"/>
        <v>0</v>
      </c>
      <c r="AL107" s="12">
        <f t="shared" si="61"/>
        <v>0</v>
      </c>
      <c r="AM107" s="12">
        <f t="shared" si="62"/>
        <v>0</v>
      </c>
      <c r="AN107" s="39">
        <f t="shared" si="63"/>
        <v>0</v>
      </c>
      <c r="AO107" s="8"/>
      <c r="AP107" s="35">
        <f t="shared" si="64"/>
        <v>-2.906663399477737E-2</v>
      </c>
      <c r="AQ107" s="12">
        <f t="shared" si="65"/>
        <v>2.7215403617604088E-4</v>
      </c>
      <c r="AR107" s="12">
        <f t="shared" si="66"/>
        <v>1.3423008502203412E-5</v>
      </c>
      <c r="AS107" s="12">
        <f t="shared" si="67"/>
        <v>1.7086378734417916E-4</v>
      </c>
      <c r="AT107" s="12">
        <f t="shared" si="68"/>
        <v>1.3423008502203412E-5</v>
      </c>
      <c r="AU107" s="12">
        <f t="shared" si="69"/>
        <v>1.7086378734417916E-4</v>
      </c>
      <c r="AV107" s="12">
        <f t="shared" si="70"/>
        <v>-2.906663399477737E-2</v>
      </c>
      <c r="AW107" s="12">
        <f t="shared" si="71"/>
        <v>2.7215403617604088E-4</v>
      </c>
      <c r="AX107" s="12">
        <f t="shared" si="72"/>
        <v>-2.906663399477738E-2</v>
      </c>
      <c r="AY107" s="39">
        <f t="shared" si="73"/>
        <v>2.7215403617604088E-4</v>
      </c>
      <c r="AZ107" s="8"/>
      <c r="BA107" s="35"/>
      <c r="BB107" s="12">
        <f t="shared" si="74"/>
        <v>1.0000134230085023</v>
      </c>
      <c r="BC107" s="12">
        <f t="shared" si="75"/>
        <v>0.97092033333333339</v>
      </c>
      <c r="BD107" s="12">
        <f t="shared" si="76"/>
        <v>0</v>
      </c>
      <c r="BE107" s="39">
        <f t="shared" si="77"/>
        <v>0</v>
      </c>
    </row>
    <row r="108" spans="1:57">
      <c r="A108" s="157" t="s">
        <v>225</v>
      </c>
      <c r="B108" s="8" t="s">
        <v>400</v>
      </c>
      <c r="C108" s="3">
        <v>-29.409999999999997</v>
      </c>
      <c r="D108" s="8">
        <v>0.37367918280816953</v>
      </c>
      <c r="E108" s="3">
        <v>3</v>
      </c>
      <c r="F108" s="3">
        <v>1.3423008502203413E-2</v>
      </c>
      <c r="G108" s="3">
        <v>0.17086378734417915</v>
      </c>
      <c r="L108" s="3">
        <v>1</v>
      </c>
      <c r="Q108" s="44">
        <f t="shared" si="43"/>
        <v>-29.396971762177838</v>
      </c>
      <c r="R108" s="45">
        <f t="shared" si="44"/>
        <v>0.27211963487740437</v>
      </c>
      <c r="S108" s="45" t="str">
        <f t="shared" si="45"/>
        <v>n/a</v>
      </c>
      <c r="T108" s="45" t="str">
        <f t="shared" si="46"/>
        <v>n/a</v>
      </c>
      <c r="U108" s="45" t="str">
        <f t="shared" si="47"/>
        <v>n/a</v>
      </c>
      <c r="V108" s="45" t="str">
        <f t="shared" si="48"/>
        <v>n/a</v>
      </c>
      <c r="W108" s="41">
        <f t="shared" si="49"/>
        <v>-29.396971762177838</v>
      </c>
      <c r="X108" s="42">
        <f t="shared" si="50"/>
        <v>0.27211963487740437</v>
      </c>
      <c r="Y108" s="3">
        <v>3</v>
      </c>
      <c r="Z108" s="166">
        <v>-16.100000000000001</v>
      </c>
      <c r="AA108" s="43">
        <f t="shared" si="51"/>
        <v>-29.396971762177813</v>
      </c>
      <c r="AB108" s="42">
        <f t="shared" si="52"/>
        <v>0.27211963487740437</v>
      </c>
      <c r="AC108" s="8"/>
      <c r="AD108" s="35">
        <f t="shared" si="53"/>
        <v>-2.9409999999999995E-2</v>
      </c>
      <c r="AE108" s="12">
        <f t="shared" si="54"/>
        <v>3.7367918280816951E-4</v>
      </c>
      <c r="AF108" s="12">
        <f t="shared" si="55"/>
        <v>4.2165180505801406E-4</v>
      </c>
      <c r="AG108" s="12">
        <f t="shared" si="56"/>
        <v>1.3423008502203412E-5</v>
      </c>
      <c r="AH108" s="12">
        <f t="shared" si="57"/>
        <v>1.7086378734417916E-4</v>
      </c>
      <c r="AI108" s="12">
        <f t="shared" si="58"/>
        <v>0</v>
      </c>
      <c r="AJ108" s="12">
        <f t="shared" si="59"/>
        <v>0</v>
      </c>
      <c r="AK108" s="12">
        <f t="shared" si="60"/>
        <v>0</v>
      </c>
      <c r="AL108" s="12">
        <f t="shared" si="61"/>
        <v>0</v>
      </c>
      <c r="AM108" s="12">
        <f t="shared" si="62"/>
        <v>0</v>
      </c>
      <c r="AN108" s="39">
        <f t="shared" si="63"/>
        <v>0</v>
      </c>
      <c r="AO108" s="8"/>
      <c r="AP108" s="35">
        <f t="shared" si="64"/>
        <v>-2.9396971762177839E-2</v>
      </c>
      <c r="AQ108" s="12">
        <f t="shared" si="65"/>
        <v>2.7211963487740437E-4</v>
      </c>
      <c r="AR108" s="12">
        <f t="shared" si="66"/>
        <v>1.3423008502203412E-5</v>
      </c>
      <c r="AS108" s="12">
        <f t="shared" si="67"/>
        <v>1.7086378734417916E-4</v>
      </c>
      <c r="AT108" s="12">
        <f t="shared" si="68"/>
        <v>1.3423008502203412E-5</v>
      </c>
      <c r="AU108" s="12">
        <f t="shared" si="69"/>
        <v>1.7086378734417916E-4</v>
      </c>
      <c r="AV108" s="12">
        <f t="shared" si="70"/>
        <v>-2.9396971762177839E-2</v>
      </c>
      <c r="AW108" s="12">
        <f t="shared" si="71"/>
        <v>2.7211963487740437E-4</v>
      </c>
      <c r="AX108" s="12">
        <f t="shared" si="72"/>
        <v>-2.9396971762177815E-2</v>
      </c>
      <c r="AY108" s="39">
        <f t="shared" si="73"/>
        <v>2.7211963487740437E-4</v>
      </c>
      <c r="AZ108" s="8"/>
      <c r="BA108" s="35"/>
      <c r="BB108" s="12">
        <f t="shared" si="74"/>
        <v>1.0000134230085023</v>
      </c>
      <c r="BC108" s="12">
        <f t="shared" si="75"/>
        <v>0.97058999999999995</v>
      </c>
      <c r="BD108" s="12">
        <f t="shared" si="76"/>
        <v>0</v>
      </c>
      <c r="BE108" s="39">
        <f t="shared" si="77"/>
        <v>0</v>
      </c>
    </row>
    <row r="109" spans="1:57">
      <c r="A109" s="157" t="s">
        <v>225</v>
      </c>
      <c r="B109" s="8" t="s">
        <v>215</v>
      </c>
      <c r="C109" s="3">
        <v>-30.520666666666667</v>
      </c>
      <c r="D109" s="8">
        <v>0.37367918280816953</v>
      </c>
      <c r="E109" s="3">
        <v>3</v>
      </c>
      <c r="F109" s="3">
        <v>1.3423008502203413E-2</v>
      </c>
      <c r="G109" s="3">
        <v>0.17086378734417915</v>
      </c>
      <c r="L109" s="3">
        <v>1</v>
      </c>
      <c r="Q109" s="44">
        <f t="shared" si="43"/>
        <v>-30.507653337332624</v>
      </c>
      <c r="R109" s="45">
        <f t="shared" si="44"/>
        <v>0.27200402273812857</v>
      </c>
      <c r="S109" s="45" t="str">
        <f t="shared" si="45"/>
        <v>n/a</v>
      </c>
      <c r="T109" s="45" t="str">
        <f t="shared" si="46"/>
        <v>n/a</v>
      </c>
      <c r="U109" s="45" t="str">
        <f t="shared" si="47"/>
        <v>n/a</v>
      </c>
      <c r="V109" s="45" t="str">
        <f t="shared" si="48"/>
        <v>n/a</v>
      </c>
      <c r="W109" s="41">
        <f t="shared" si="49"/>
        <v>-30.507653337332624</v>
      </c>
      <c r="X109" s="42">
        <f t="shared" si="50"/>
        <v>0.27200402273812857</v>
      </c>
      <c r="Y109" s="3">
        <v>3</v>
      </c>
      <c r="Z109" s="166">
        <v>-21</v>
      </c>
      <c r="AA109" s="43">
        <f t="shared" si="51"/>
        <v>-30.507653337332631</v>
      </c>
      <c r="AB109" s="42">
        <f t="shared" si="52"/>
        <v>0.27200402273812857</v>
      </c>
      <c r="AC109" s="8"/>
      <c r="AD109" s="35">
        <f t="shared" si="53"/>
        <v>-3.0520666666666668E-2</v>
      </c>
      <c r="AE109" s="12">
        <f t="shared" si="54"/>
        <v>3.7367918280816951E-4</v>
      </c>
      <c r="AF109" s="12">
        <f t="shared" si="55"/>
        <v>4.2165180505801406E-4</v>
      </c>
      <c r="AG109" s="12">
        <f t="shared" si="56"/>
        <v>1.3423008502203412E-5</v>
      </c>
      <c r="AH109" s="12">
        <f t="shared" si="57"/>
        <v>1.7086378734417916E-4</v>
      </c>
      <c r="AI109" s="12">
        <f t="shared" si="58"/>
        <v>0</v>
      </c>
      <c r="AJ109" s="12">
        <f t="shared" si="59"/>
        <v>0</v>
      </c>
      <c r="AK109" s="12">
        <f t="shared" si="60"/>
        <v>0</v>
      </c>
      <c r="AL109" s="12">
        <f t="shared" si="61"/>
        <v>0</v>
      </c>
      <c r="AM109" s="12">
        <f t="shared" si="62"/>
        <v>0</v>
      </c>
      <c r="AN109" s="39">
        <f t="shared" si="63"/>
        <v>0</v>
      </c>
      <c r="AO109" s="8"/>
      <c r="AP109" s="35">
        <f t="shared" si="64"/>
        <v>-3.0507653337332623E-2</v>
      </c>
      <c r="AQ109" s="12">
        <f t="shared" si="65"/>
        <v>2.7200402273812855E-4</v>
      </c>
      <c r="AR109" s="12">
        <f t="shared" si="66"/>
        <v>1.3423008502203412E-5</v>
      </c>
      <c r="AS109" s="12">
        <f t="shared" si="67"/>
        <v>1.7086378734417916E-4</v>
      </c>
      <c r="AT109" s="12">
        <f t="shared" si="68"/>
        <v>1.3423008502203412E-5</v>
      </c>
      <c r="AU109" s="12">
        <f t="shared" si="69"/>
        <v>1.7086378734417916E-4</v>
      </c>
      <c r="AV109" s="12">
        <f t="shared" si="70"/>
        <v>-3.0507653337332623E-2</v>
      </c>
      <c r="AW109" s="12">
        <f t="shared" si="71"/>
        <v>2.7200402273812855E-4</v>
      </c>
      <c r="AX109" s="12">
        <f t="shared" si="72"/>
        <v>-3.050765333733263E-2</v>
      </c>
      <c r="AY109" s="39">
        <f t="shared" si="73"/>
        <v>2.7200402273812855E-4</v>
      </c>
      <c r="AZ109" s="8"/>
      <c r="BA109" s="35"/>
      <c r="BB109" s="12">
        <f t="shared" si="74"/>
        <v>1.0000134230085023</v>
      </c>
      <c r="BC109" s="12">
        <f t="shared" si="75"/>
        <v>0.96947933333333336</v>
      </c>
      <c r="BD109" s="12">
        <f t="shared" si="76"/>
        <v>0</v>
      </c>
      <c r="BE109" s="39">
        <f t="shared" si="77"/>
        <v>0</v>
      </c>
    </row>
    <row r="110" spans="1:57">
      <c r="A110" s="157" t="s">
        <v>225</v>
      </c>
      <c r="B110" s="8" t="s">
        <v>216</v>
      </c>
      <c r="C110" s="3">
        <v>-29.939666666666668</v>
      </c>
      <c r="D110" s="8">
        <v>0.37367918280816953</v>
      </c>
      <c r="E110" s="3">
        <v>3</v>
      </c>
      <c r="F110" s="3">
        <v>1.3423008502203413E-2</v>
      </c>
      <c r="G110" s="3">
        <v>0.17086378734417915</v>
      </c>
      <c r="L110" s="3">
        <v>1</v>
      </c>
      <c r="Q110" s="44">
        <f t="shared" si="43"/>
        <v>-29.926645538564681</v>
      </c>
      <c r="R110" s="45">
        <f t="shared" si="44"/>
        <v>0.27206449013369638</v>
      </c>
      <c r="S110" s="45" t="str">
        <f t="shared" si="45"/>
        <v>n/a</v>
      </c>
      <c r="T110" s="45" t="str">
        <f t="shared" si="46"/>
        <v>n/a</v>
      </c>
      <c r="U110" s="45" t="str">
        <f t="shared" si="47"/>
        <v>n/a</v>
      </c>
      <c r="V110" s="45" t="str">
        <f t="shared" si="48"/>
        <v>n/a</v>
      </c>
      <c r="W110" s="41">
        <f t="shared" si="49"/>
        <v>-29.926645538564681</v>
      </c>
      <c r="X110" s="42">
        <f t="shared" si="50"/>
        <v>0.27206449013369638</v>
      </c>
      <c r="Y110" s="3">
        <v>3</v>
      </c>
      <c r="Z110" s="166">
        <v>-19.2</v>
      </c>
      <c r="AA110" s="43">
        <f t="shared" si="51"/>
        <v>-29.926645538564721</v>
      </c>
      <c r="AB110" s="42">
        <f t="shared" si="52"/>
        <v>0.27206449013369638</v>
      </c>
      <c r="AC110" s="8"/>
      <c r="AD110" s="35">
        <f t="shared" si="53"/>
        <v>-2.9939666666666667E-2</v>
      </c>
      <c r="AE110" s="12">
        <f t="shared" si="54"/>
        <v>3.7367918280816951E-4</v>
      </c>
      <c r="AF110" s="12">
        <f t="shared" si="55"/>
        <v>4.2165180505801406E-4</v>
      </c>
      <c r="AG110" s="12">
        <f t="shared" si="56"/>
        <v>1.3423008502203412E-5</v>
      </c>
      <c r="AH110" s="12">
        <f t="shared" si="57"/>
        <v>1.7086378734417916E-4</v>
      </c>
      <c r="AI110" s="12">
        <f t="shared" si="58"/>
        <v>0</v>
      </c>
      <c r="AJ110" s="12">
        <f t="shared" si="59"/>
        <v>0</v>
      </c>
      <c r="AK110" s="12">
        <f t="shared" si="60"/>
        <v>0</v>
      </c>
      <c r="AL110" s="12">
        <f t="shared" si="61"/>
        <v>0</v>
      </c>
      <c r="AM110" s="12">
        <f t="shared" si="62"/>
        <v>0</v>
      </c>
      <c r="AN110" s="39">
        <f t="shared" si="63"/>
        <v>0</v>
      </c>
      <c r="AO110" s="8"/>
      <c r="AP110" s="35">
        <f t="shared" si="64"/>
        <v>-2.9926645538564681E-2</v>
      </c>
      <c r="AQ110" s="12">
        <f t="shared" si="65"/>
        <v>2.7206449013369635E-4</v>
      </c>
      <c r="AR110" s="12">
        <f t="shared" si="66"/>
        <v>1.3423008502203412E-5</v>
      </c>
      <c r="AS110" s="12">
        <f t="shared" si="67"/>
        <v>1.7086378734417916E-4</v>
      </c>
      <c r="AT110" s="12">
        <f t="shared" si="68"/>
        <v>1.3423008502203412E-5</v>
      </c>
      <c r="AU110" s="12">
        <f t="shared" si="69"/>
        <v>1.7086378734417916E-4</v>
      </c>
      <c r="AV110" s="12">
        <f t="shared" si="70"/>
        <v>-2.9926645538564681E-2</v>
      </c>
      <c r="AW110" s="12">
        <f t="shared" si="71"/>
        <v>2.7206449013369635E-4</v>
      </c>
      <c r="AX110" s="12">
        <f t="shared" si="72"/>
        <v>-2.9926645538564722E-2</v>
      </c>
      <c r="AY110" s="39">
        <f t="shared" si="73"/>
        <v>2.7206449013369635E-4</v>
      </c>
      <c r="AZ110" s="8"/>
      <c r="BA110" s="35"/>
      <c r="BB110" s="12">
        <f t="shared" si="74"/>
        <v>1.0000134230085023</v>
      </c>
      <c r="BC110" s="12">
        <f t="shared" si="75"/>
        <v>0.9700603333333333</v>
      </c>
      <c r="BD110" s="12">
        <f t="shared" si="76"/>
        <v>0</v>
      </c>
      <c r="BE110" s="39">
        <f t="shared" si="77"/>
        <v>0</v>
      </c>
    </row>
    <row r="111" spans="1:57">
      <c r="A111" s="157" t="s">
        <v>352</v>
      </c>
      <c r="B111" s="8" t="s">
        <v>399</v>
      </c>
      <c r="C111" s="3">
        <v>-35.908333333333339</v>
      </c>
      <c r="D111" s="8">
        <v>0.37367918280816953</v>
      </c>
      <c r="E111" s="3">
        <v>3</v>
      </c>
      <c r="F111" s="3">
        <v>1.3423008502203413E-2</v>
      </c>
      <c r="G111" s="3">
        <v>0.17086378734417915</v>
      </c>
      <c r="L111" s="3">
        <v>1</v>
      </c>
      <c r="Q111" s="44">
        <f t="shared" si="43"/>
        <v>-35.895392322694775</v>
      </c>
      <c r="R111" s="45">
        <f t="shared" si="44"/>
        <v>0.27144439069371018</v>
      </c>
      <c r="S111" s="45" t="str">
        <f t="shared" si="45"/>
        <v>n/a</v>
      </c>
      <c r="T111" s="45" t="str">
        <f t="shared" si="46"/>
        <v>n/a</v>
      </c>
      <c r="U111" s="45" t="str">
        <f t="shared" si="47"/>
        <v>n/a</v>
      </c>
      <c r="V111" s="45" t="str">
        <f t="shared" si="48"/>
        <v>n/a</v>
      </c>
      <c r="W111" s="41">
        <f t="shared" si="49"/>
        <v>-35.895392322694775</v>
      </c>
      <c r="X111" s="42">
        <f t="shared" si="50"/>
        <v>0.27144439069371018</v>
      </c>
      <c r="Y111" s="3">
        <v>3</v>
      </c>
      <c r="Z111" s="166">
        <v>-20</v>
      </c>
      <c r="AA111" s="43">
        <f t="shared" si="51"/>
        <v>-35.895392322694789</v>
      </c>
      <c r="AB111" s="42">
        <f t="shared" si="52"/>
        <v>0.27144439069371018</v>
      </c>
      <c r="AC111" s="8"/>
      <c r="AD111" s="35">
        <f t="shared" si="53"/>
        <v>-3.5908333333333341E-2</v>
      </c>
      <c r="AE111" s="12">
        <f t="shared" si="54"/>
        <v>3.7367918280816951E-4</v>
      </c>
      <c r="AF111" s="12">
        <f t="shared" si="55"/>
        <v>4.2165180505801406E-4</v>
      </c>
      <c r="AG111" s="12">
        <f t="shared" si="56"/>
        <v>1.3423008502203412E-5</v>
      </c>
      <c r="AH111" s="12">
        <f t="shared" si="57"/>
        <v>1.7086378734417916E-4</v>
      </c>
      <c r="AI111" s="12">
        <f t="shared" si="58"/>
        <v>0</v>
      </c>
      <c r="AJ111" s="12">
        <f t="shared" si="59"/>
        <v>0</v>
      </c>
      <c r="AK111" s="12">
        <f t="shared" si="60"/>
        <v>0</v>
      </c>
      <c r="AL111" s="12">
        <f t="shared" si="61"/>
        <v>0</v>
      </c>
      <c r="AM111" s="12">
        <f t="shared" si="62"/>
        <v>0</v>
      </c>
      <c r="AN111" s="39">
        <f t="shared" si="63"/>
        <v>0</v>
      </c>
      <c r="AO111" s="8"/>
      <c r="AP111" s="35">
        <f t="shared" si="64"/>
        <v>-3.5895392322694772E-2</v>
      </c>
      <c r="AQ111" s="12">
        <f t="shared" si="65"/>
        <v>2.7144439069371016E-4</v>
      </c>
      <c r="AR111" s="12">
        <f t="shared" si="66"/>
        <v>1.3423008502203412E-5</v>
      </c>
      <c r="AS111" s="12">
        <f t="shared" si="67"/>
        <v>1.7086378734417916E-4</v>
      </c>
      <c r="AT111" s="12">
        <f t="shared" si="68"/>
        <v>1.3423008502203412E-5</v>
      </c>
      <c r="AU111" s="12">
        <f t="shared" si="69"/>
        <v>1.7086378734417916E-4</v>
      </c>
      <c r="AV111" s="12">
        <f t="shared" si="70"/>
        <v>-3.5895392322694772E-2</v>
      </c>
      <c r="AW111" s="12">
        <f t="shared" si="71"/>
        <v>2.7144439069371016E-4</v>
      </c>
      <c r="AX111" s="12">
        <f t="shared" si="72"/>
        <v>-3.5895392322694786E-2</v>
      </c>
      <c r="AY111" s="39">
        <f t="shared" si="73"/>
        <v>2.7144439069371016E-4</v>
      </c>
      <c r="AZ111" s="8"/>
      <c r="BA111" s="35"/>
      <c r="BB111" s="12">
        <f t="shared" si="74"/>
        <v>1.0000134230085023</v>
      </c>
      <c r="BC111" s="12">
        <f t="shared" si="75"/>
        <v>0.96409166666666668</v>
      </c>
      <c r="BD111" s="12">
        <f t="shared" si="76"/>
        <v>0</v>
      </c>
      <c r="BE111" s="39">
        <f t="shared" si="77"/>
        <v>0</v>
      </c>
    </row>
    <row r="112" spans="1:57">
      <c r="A112" s="168" t="s">
        <v>352</v>
      </c>
      <c r="B112" s="3" t="s">
        <v>400</v>
      </c>
      <c r="C112" s="3">
        <v>-36.207000000000001</v>
      </c>
      <c r="D112" s="8">
        <v>0.37367918280816953</v>
      </c>
      <c r="E112" s="3">
        <v>3</v>
      </c>
      <c r="F112" s="3">
        <v>1.3423008502203413E-2</v>
      </c>
      <c r="G112" s="3">
        <v>0.17086378734417915</v>
      </c>
      <c r="L112" s="3">
        <v>1</v>
      </c>
      <c r="Q112" s="44">
        <f t="shared" si="43"/>
        <v>-36.19406299836664</v>
      </c>
      <c r="R112" s="45">
        <f t="shared" si="44"/>
        <v>0.27141342493205944</v>
      </c>
      <c r="S112" s="45" t="str">
        <f t="shared" si="45"/>
        <v>n/a</v>
      </c>
      <c r="T112" s="45" t="str">
        <f t="shared" si="46"/>
        <v>n/a</v>
      </c>
      <c r="U112" s="45" t="str">
        <f t="shared" si="47"/>
        <v>n/a</v>
      </c>
      <c r="V112" s="45" t="str">
        <f t="shared" si="48"/>
        <v>n/a</v>
      </c>
      <c r="W112" s="41">
        <f t="shared" si="49"/>
        <v>-36.19406299836664</v>
      </c>
      <c r="X112" s="42">
        <f t="shared" si="50"/>
        <v>0.27141342493205944</v>
      </c>
      <c r="Y112" s="3">
        <v>3</v>
      </c>
      <c r="Z112" s="166">
        <v>-20.8</v>
      </c>
      <c r="AA112" s="43">
        <f t="shared" si="51"/>
        <v>-36.194062998366583</v>
      </c>
      <c r="AB112" s="42">
        <f t="shared" si="52"/>
        <v>0.27141342493205944</v>
      </c>
      <c r="AC112" s="8"/>
      <c r="AD112" s="35">
        <f t="shared" si="53"/>
        <v>-3.6207000000000003E-2</v>
      </c>
      <c r="AE112" s="12">
        <f t="shared" si="54"/>
        <v>3.7367918280816951E-4</v>
      </c>
      <c r="AF112" s="12">
        <f t="shared" si="55"/>
        <v>4.2165180505801406E-4</v>
      </c>
      <c r="AG112" s="12">
        <f t="shared" si="56"/>
        <v>1.3423008502203412E-5</v>
      </c>
      <c r="AH112" s="12">
        <f t="shared" si="57"/>
        <v>1.7086378734417916E-4</v>
      </c>
      <c r="AI112" s="12">
        <f t="shared" si="58"/>
        <v>0</v>
      </c>
      <c r="AJ112" s="12">
        <f t="shared" si="59"/>
        <v>0</v>
      </c>
      <c r="AK112" s="12">
        <f t="shared" si="60"/>
        <v>0</v>
      </c>
      <c r="AL112" s="12">
        <f t="shared" si="61"/>
        <v>0</v>
      </c>
      <c r="AM112" s="12">
        <f t="shared" si="62"/>
        <v>0</v>
      </c>
      <c r="AN112" s="39">
        <f t="shared" si="63"/>
        <v>0</v>
      </c>
      <c r="AO112" s="8"/>
      <c r="AP112" s="35">
        <f t="shared" si="64"/>
        <v>-3.6194062998366638E-2</v>
      </c>
      <c r="AQ112" s="12">
        <f t="shared" si="65"/>
        <v>2.7141342493205945E-4</v>
      </c>
      <c r="AR112" s="12">
        <f t="shared" si="66"/>
        <v>1.3423008502203412E-5</v>
      </c>
      <c r="AS112" s="12">
        <f t="shared" si="67"/>
        <v>1.7086378734417916E-4</v>
      </c>
      <c r="AT112" s="12">
        <f t="shared" si="68"/>
        <v>1.3423008502203412E-5</v>
      </c>
      <c r="AU112" s="12">
        <f t="shared" si="69"/>
        <v>1.7086378734417916E-4</v>
      </c>
      <c r="AV112" s="12">
        <f t="shared" si="70"/>
        <v>-3.6194062998366638E-2</v>
      </c>
      <c r="AW112" s="12">
        <f t="shared" si="71"/>
        <v>2.7141342493205945E-4</v>
      </c>
      <c r="AX112" s="12">
        <f t="shared" si="72"/>
        <v>-3.6194062998366583E-2</v>
      </c>
      <c r="AY112" s="39">
        <f t="shared" si="73"/>
        <v>2.7141342493205945E-4</v>
      </c>
      <c r="AZ112" s="8"/>
      <c r="BA112" s="35"/>
      <c r="BB112" s="12">
        <f t="shared" si="74"/>
        <v>1.0000134230085023</v>
      </c>
      <c r="BC112" s="12">
        <f t="shared" si="75"/>
        <v>0.96379300000000001</v>
      </c>
      <c r="BD112" s="12">
        <f t="shared" si="76"/>
        <v>0</v>
      </c>
      <c r="BE112" s="39">
        <f t="shared" si="77"/>
        <v>0</v>
      </c>
    </row>
    <row r="113" spans="1:57">
      <c r="A113" s="168" t="s">
        <v>352</v>
      </c>
      <c r="B113" s="8" t="s">
        <v>215</v>
      </c>
      <c r="C113" s="3">
        <v>-38.955666666666673</v>
      </c>
      <c r="D113" s="8">
        <v>0.37367918280816953</v>
      </c>
      <c r="E113" s="3">
        <v>3</v>
      </c>
      <c r="F113" s="3">
        <v>1.3423008502203413E-2</v>
      </c>
      <c r="G113" s="3">
        <v>0.17086378734417915</v>
      </c>
      <c r="L113" s="3">
        <v>1</v>
      </c>
      <c r="Q113" s="44">
        <f t="shared" si="43"/>
        <v>-38.942766560409346</v>
      </c>
      <c r="R113" s="45">
        <f t="shared" si="44"/>
        <v>0.27112872807022503</v>
      </c>
      <c r="S113" s="45" t="str">
        <f t="shared" si="45"/>
        <v>n/a</v>
      </c>
      <c r="T113" s="45" t="str">
        <f t="shared" si="46"/>
        <v>n/a</v>
      </c>
      <c r="U113" s="45" t="str">
        <f t="shared" si="47"/>
        <v>n/a</v>
      </c>
      <c r="V113" s="45" t="str">
        <f t="shared" si="48"/>
        <v>n/a</v>
      </c>
      <c r="W113" s="41">
        <f t="shared" si="49"/>
        <v>-38.942766560409346</v>
      </c>
      <c r="X113" s="42">
        <f t="shared" si="50"/>
        <v>0.27112872807022503</v>
      </c>
      <c r="Y113" s="3">
        <v>3</v>
      </c>
      <c r="Z113" s="166">
        <v>-20.7</v>
      </c>
      <c r="AA113" s="43">
        <f t="shared" si="51"/>
        <v>-38.942766560409403</v>
      </c>
      <c r="AB113" s="42">
        <f t="shared" si="52"/>
        <v>0.27112872807022503</v>
      </c>
      <c r="AC113" s="8"/>
      <c r="AD113" s="35">
        <f t="shared" si="53"/>
        <v>-3.8955666666666673E-2</v>
      </c>
      <c r="AE113" s="12">
        <f t="shared" si="54"/>
        <v>3.7367918280816951E-4</v>
      </c>
      <c r="AF113" s="12">
        <f t="shared" si="55"/>
        <v>4.2165180505801406E-4</v>
      </c>
      <c r="AG113" s="12">
        <f t="shared" si="56"/>
        <v>1.3423008502203412E-5</v>
      </c>
      <c r="AH113" s="12">
        <f t="shared" si="57"/>
        <v>1.7086378734417916E-4</v>
      </c>
      <c r="AI113" s="12">
        <f t="shared" si="58"/>
        <v>0</v>
      </c>
      <c r="AJ113" s="12">
        <f t="shared" si="59"/>
        <v>0</v>
      </c>
      <c r="AK113" s="12">
        <f t="shared" si="60"/>
        <v>0</v>
      </c>
      <c r="AL113" s="12">
        <f t="shared" si="61"/>
        <v>0</v>
      </c>
      <c r="AM113" s="12">
        <f t="shared" si="62"/>
        <v>0</v>
      </c>
      <c r="AN113" s="39">
        <f t="shared" si="63"/>
        <v>0</v>
      </c>
      <c r="AO113" s="8"/>
      <c r="AP113" s="35">
        <f t="shared" si="64"/>
        <v>-3.8942766560409348E-2</v>
      </c>
      <c r="AQ113" s="12">
        <f t="shared" si="65"/>
        <v>2.7112872807022502E-4</v>
      </c>
      <c r="AR113" s="12">
        <f t="shared" si="66"/>
        <v>1.3423008502203412E-5</v>
      </c>
      <c r="AS113" s="12">
        <f t="shared" si="67"/>
        <v>1.7086378734417916E-4</v>
      </c>
      <c r="AT113" s="12">
        <f t="shared" si="68"/>
        <v>1.3423008502203412E-5</v>
      </c>
      <c r="AU113" s="12">
        <f t="shared" si="69"/>
        <v>1.7086378734417916E-4</v>
      </c>
      <c r="AV113" s="12">
        <f t="shared" si="70"/>
        <v>-3.8942766560409348E-2</v>
      </c>
      <c r="AW113" s="12">
        <f t="shared" si="71"/>
        <v>2.7112872807022502E-4</v>
      </c>
      <c r="AX113" s="12">
        <f t="shared" si="72"/>
        <v>-3.8942766560409403E-2</v>
      </c>
      <c r="AY113" s="39">
        <f t="shared" si="73"/>
        <v>2.7112872807022502E-4</v>
      </c>
      <c r="AZ113" s="8"/>
      <c r="BA113" s="35"/>
      <c r="BB113" s="12">
        <f t="shared" si="74"/>
        <v>1.0000134230085023</v>
      </c>
      <c r="BC113" s="12">
        <f t="shared" si="75"/>
        <v>0.96104433333333328</v>
      </c>
      <c r="BD113" s="12">
        <f t="shared" si="76"/>
        <v>0</v>
      </c>
      <c r="BE113" s="39">
        <f t="shared" si="77"/>
        <v>0</v>
      </c>
    </row>
    <row r="114" spans="1:57">
      <c r="A114" s="168" t="s">
        <v>352</v>
      </c>
      <c r="B114" s="8" t="s">
        <v>216</v>
      </c>
      <c r="C114" s="3">
        <v>-38.450333333333333</v>
      </c>
      <c r="D114" s="8">
        <v>0.37367918280816953</v>
      </c>
      <c r="E114" s="3">
        <v>3</v>
      </c>
      <c r="F114" s="3">
        <v>1.3423008502203413E-2</v>
      </c>
      <c r="G114" s="3">
        <v>0.17086378734417915</v>
      </c>
      <c r="L114" s="3">
        <v>1</v>
      </c>
      <c r="Q114" s="44">
        <f t="shared" si="43"/>
        <v>-38.437426443982375</v>
      </c>
      <c r="R114" s="45">
        <f t="shared" si="44"/>
        <v>0.27118103005470146</v>
      </c>
      <c r="S114" s="45" t="str">
        <f t="shared" si="45"/>
        <v>n/a</v>
      </c>
      <c r="T114" s="45" t="str">
        <f t="shared" si="46"/>
        <v>n/a</v>
      </c>
      <c r="U114" s="45" t="str">
        <f t="shared" si="47"/>
        <v>n/a</v>
      </c>
      <c r="V114" s="45" t="str">
        <f t="shared" si="48"/>
        <v>n/a</v>
      </c>
      <c r="W114" s="41">
        <f t="shared" si="49"/>
        <v>-38.437426443982375</v>
      </c>
      <c r="X114" s="42">
        <f t="shared" si="50"/>
        <v>0.27118103005470146</v>
      </c>
      <c r="Y114" s="3">
        <v>3</v>
      </c>
      <c r="Z114" s="166">
        <v>-19.2</v>
      </c>
      <c r="AA114" s="43">
        <f t="shared" si="51"/>
        <v>-38.437426443982403</v>
      </c>
      <c r="AB114" s="42">
        <f t="shared" si="52"/>
        <v>0.27118103005470146</v>
      </c>
      <c r="AC114" s="8"/>
      <c r="AD114" s="35">
        <f t="shared" si="53"/>
        <v>-3.8450333333333336E-2</v>
      </c>
      <c r="AE114" s="12">
        <f t="shared" si="54"/>
        <v>3.7367918280816951E-4</v>
      </c>
      <c r="AF114" s="12">
        <f t="shared" si="55"/>
        <v>4.2165180505801406E-4</v>
      </c>
      <c r="AG114" s="12">
        <f t="shared" si="56"/>
        <v>1.3423008502203412E-5</v>
      </c>
      <c r="AH114" s="12">
        <f t="shared" si="57"/>
        <v>1.7086378734417916E-4</v>
      </c>
      <c r="AI114" s="12">
        <f t="shared" si="58"/>
        <v>0</v>
      </c>
      <c r="AJ114" s="12">
        <f t="shared" si="59"/>
        <v>0</v>
      </c>
      <c r="AK114" s="12">
        <f t="shared" si="60"/>
        <v>0</v>
      </c>
      <c r="AL114" s="12">
        <f t="shared" si="61"/>
        <v>0</v>
      </c>
      <c r="AM114" s="12">
        <f t="shared" si="62"/>
        <v>0</v>
      </c>
      <c r="AN114" s="39">
        <f t="shared" si="63"/>
        <v>0</v>
      </c>
      <c r="AO114" s="8"/>
      <c r="AP114" s="35">
        <f t="shared" si="64"/>
        <v>-3.8437426443982375E-2</v>
      </c>
      <c r="AQ114" s="12">
        <f t="shared" si="65"/>
        <v>2.7118103005470146E-4</v>
      </c>
      <c r="AR114" s="12">
        <f t="shared" si="66"/>
        <v>1.3423008502203412E-5</v>
      </c>
      <c r="AS114" s="12">
        <f t="shared" si="67"/>
        <v>1.7086378734417916E-4</v>
      </c>
      <c r="AT114" s="12">
        <f t="shared" si="68"/>
        <v>1.3423008502203412E-5</v>
      </c>
      <c r="AU114" s="12">
        <f t="shared" si="69"/>
        <v>1.7086378734417916E-4</v>
      </c>
      <c r="AV114" s="12">
        <f t="shared" si="70"/>
        <v>-3.8437426443982375E-2</v>
      </c>
      <c r="AW114" s="12">
        <f t="shared" si="71"/>
        <v>2.7118103005470146E-4</v>
      </c>
      <c r="AX114" s="12">
        <f t="shared" si="72"/>
        <v>-3.8437426443982403E-2</v>
      </c>
      <c r="AY114" s="39">
        <f t="shared" si="73"/>
        <v>2.7118103005470146E-4</v>
      </c>
      <c r="AZ114" s="8"/>
      <c r="BA114" s="35"/>
      <c r="BB114" s="12">
        <f t="shared" si="74"/>
        <v>1.0000134230085023</v>
      </c>
      <c r="BC114" s="12">
        <f t="shared" si="75"/>
        <v>0.96154966666666664</v>
      </c>
      <c r="BD114" s="12">
        <f t="shared" si="76"/>
        <v>0</v>
      </c>
      <c r="BE114" s="39">
        <f t="shared" si="77"/>
        <v>0</v>
      </c>
    </row>
    <row r="115" spans="1:57">
      <c r="A115" s="168" t="s">
        <v>291</v>
      </c>
      <c r="B115" s="8" t="s">
        <v>399</v>
      </c>
      <c r="C115" s="3">
        <v>-35.648000000000003</v>
      </c>
      <c r="D115" s="8">
        <v>0.37367918280816953</v>
      </c>
      <c r="E115" s="3">
        <v>3</v>
      </c>
      <c r="F115" s="3">
        <v>1.3423008502203413E-2</v>
      </c>
      <c r="G115" s="3">
        <v>0.17086378734417915</v>
      </c>
      <c r="L115" s="3">
        <v>1</v>
      </c>
      <c r="Q115" s="44">
        <f t="shared" si="43"/>
        <v>-35.63505549490489</v>
      </c>
      <c r="R115" s="45">
        <f t="shared" si="44"/>
        <v>0.27147138699897994</v>
      </c>
      <c r="S115" s="45" t="str">
        <f t="shared" si="45"/>
        <v>n/a</v>
      </c>
      <c r="T115" s="45" t="str">
        <f t="shared" si="46"/>
        <v>n/a</v>
      </c>
      <c r="U115" s="45" t="str">
        <f t="shared" si="47"/>
        <v>n/a</v>
      </c>
      <c r="V115" s="45" t="str">
        <f t="shared" si="48"/>
        <v>n/a</v>
      </c>
      <c r="W115" s="41">
        <f t="shared" si="49"/>
        <v>-35.63505549490489</v>
      </c>
      <c r="X115" s="42">
        <f t="shared" si="50"/>
        <v>0.27147138699897994</v>
      </c>
      <c r="Y115" s="3">
        <v>3</v>
      </c>
      <c r="Z115" s="166">
        <v>-18.100000000000001</v>
      </c>
      <c r="AA115" s="43">
        <f t="shared" si="51"/>
        <v>-35.635055494904869</v>
      </c>
      <c r="AB115" s="42">
        <f t="shared" si="52"/>
        <v>0.27147138699897994</v>
      </c>
      <c r="AC115" s="8"/>
      <c r="AD115" s="35">
        <f t="shared" si="53"/>
        <v>-3.5648000000000006E-2</v>
      </c>
      <c r="AE115" s="12">
        <f t="shared" si="54"/>
        <v>3.7367918280816951E-4</v>
      </c>
      <c r="AF115" s="12">
        <f t="shared" si="55"/>
        <v>4.2165180505801406E-4</v>
      </c>
      <c r="AG115" s="12">
        <f t="shared" si="56"/>
        <v>1.3423008502203412E-5</v>
      </c>
      <c r="AH115" s="12">
        <f t="shared" si="57"/>
        <v>1.7086378734417916E-4</v>
      </c>
      <c r="AI115" s="12">
        <f t="shared" si="58"/>
        <v>0</v>
      </c>
      <c r="AJ115" s="12">
        <f t="shared" si="59"/>
        <v>0</v>
      </c>
      <c r="AK115" s="12">
        <f t="shared" si="60"/>
        <v>0</v>
      </c>
      <c r="AL115" s="12">
        <f t="shared" si="61"/>
        <v>0</v>
      </c>
      <c r="AM115" s="12">
        <f t="shared" si="62"/>
        <v>0</v>
      </c>
      <c r="AN115" s="39">
        <f t="shared" si="63"/>
        <v>0</v>
      </c>
      <c r="AO115" s="8"/>
      <c r="AP115" s="35">
        <f t="shared" si="64"/>
        <v>-3.5635055494904887E-2</v>
      </c>
      <c r="AQ115" s="12">
        <f t="shared" si="65"/>
        <v>2.7147138699897992E-4</v>
      </c>
      <c r="AR115" s="12">
        <f t="shared" si="66"/>
        <v>1.3423008502203412E-5</v>
      </c>
      <c r="AS115" s="12">
        <f t="shared" si="67"/>
        <v>1.7086378734417916E-4</v>
      </c>
      <c r="AT115" s="12">
        <f t="shared" si="68"/>
        <v>1.3423008502203412E-5</v>
      </c>
      <c r="AU115" s="12">
        <f t="shared" si="69"/>
        <v>1.7086378734417916E-4</v>
      </c>
      <c r="AV115" s="12">
        <f t="shared" si="70"/>
        <v>-3.5635055494904887E-2</v>
      </c>
      <c r="AW115" s="12">
        <f t="shared" si="71"/>
        <v>2.7147138699897992E-4</v>
      </c>
      <c r="AX115" s="12">
        <f t="shared" si="72"/>
        <v>-3.5635055494904866E-2</v>
      </c>
      <c r="AY115" s="39">
        <f t="shared" si="73"/>
        <v>2.7147138699897992E-4</v>
      </c>
      <c r="AZ115" s="8"/>
      <c r="BA115" s="35"/>
      <c r="BB115" s="12">
        <f t="shared" si="74"/>
        <v>1.0000134230085023</v>
      </c>
      <c r="BC115" s="12">
        <f t="shared" si="75"/>
        <v>0.96435199999999999</v>
      </c>
      <c r="BD115" s="12">
        <f t="shared" si="76"/>
        <v>0</v>
      </c>
      <c r="BE115" s="39">
        <f t="shared" si="77"/>
        <v>0</v>
      </c>
    </row>
    <row r="116" spans="1:57">
      <c r="A116" s="168" t="s">
        <v>291</v>
      </c>
      <c r="B116" s="8" t="s">
        <v>400</v>
      </c>
      <c r="C116" s="3">
        <v>-35.692999999999998</v>
      </c>
      <c r="D116" s="8">
        <v>0.37367918280816953</v>
      </c>
      <c r="E116" s="3">
        <v>3</v>
      </c>
      <c r="F116" s="3">
        <v>1.3423008502203413E-2</v>
      </c>
      <c r="G116" s="3">
        <v>0.17086378734417915</v>
      </c>
      <c r="L116" s="3">
        <v>1</v>
      </c>
      <c r="Q116" s="44">
        <f t="shared" si="43"/>
        <v>-35.680056098940263</v>
      </c>
      <c r="R116" s="45">
        <f t="shared" si="44"/>
        <v>0.27146672021503904</v>
      </c>
      <c r="S116" s="45" t="str">
        <f t="shared" si="45"/>
        <v>n/a</v>
      </c>
      <c r="T116" s="45" t="str">
        <f t="shared" si="46"/>
        <v>n/a</v>
      </c>
      <c r="U116" s="45" t="str">
        <f t="shared" si="47"/>
        <v>n/a</v>
      </c>
      <c r="V116" s="45" t="str">
        <f t="shared" si="48"/>
        <v>n/a</v>
      </c>
      <c r="W116" s="41">
        <f t="shared" si="49"/>
        <v>-35.680056098940263</v>
      </c>
      <c r="X116" s="42">
        <f t="shared" si="50"/>
        <v>0.27146672021503904</v>
      </c>
      <c r="Y116" s="3">
        <v>3</v>
      </c>
      <c r="Z116" s="166">
        <v>-19.600000000000001</v>
      </c>
      <c r="AA116" s="43">
        <f t="shared" si="51"/>
        <v>-35.680056098940312</v>
      </c>
      <c r="AB116" s="42">
        <f t="shared" si="52"/>
        <v>0.27146672021503904</v>
      </c>
      <c r="AC116" s="8"/>
      <c r="AD116" s="35">
        <f t="shared" si="53"/>
        <v>-3.5692999999999996E-2</v>
      </c>
      <c r="AE116" s="12">
        <f t="shared" si="54"/>
        <v>3.7367918280816951E-4</v>
      </c>
      <c r="AF116" s="12">
        <f t="shared" si="55"/>
        <v>4.2165180505801406E-4</v>
      </c>
      <c r="AG116" s="12">
        <f t="shared" si="56"/>
        <v>1.3423008502203412E-5</v>
      </c>
      <c r="AH116" s="12">
        <f t="shared" si="57"/>
        <v>1.7086378734417916E-4</v>
      </c>
      <c r="AI116" s="12">
        <f t="shared" si="58"/>
        <v>0</v>
      </c>
      <c r="AJ116" s="12">
        <f t="shared" si="59"/>
        <v>0</v>
      </c>
      <c r="AK116" s="12">
        <f t="shared" si="60"/>
        <v>0</v>
      </c>
      <c r="AL116" s="12">
        <f t="shared" si="61"/>
        <v>0</v>
      </c>
      <c r="AM116" s="12">
        <f t="shared" si="62"/>
        <v>0</v>
      </c>
      <c r="AN116" s="39">
        <f t="shared" si="63"/>
        <v>0</v>
      </c>
      <c r="AO116" s="8"/>
      <c r="AP116" s="35">
        <f t="shared" si="64"/>
        <v>-3.568005609894026E-2</v>
      </c>
      <c r="AQ116" s="12">
        <f t="shared" si="65"/>
        <v>2.7146672021503902E-4</v>
      </c>
      <c r="AR116" s="12">
        <f t="shared" si="66"/>
        <v>1.3423008502203412E-5</v>
      </c>
      <c r="AS116" s="12">
        <f t="shared" si="67"/>
        <v>1.7086378734417916E-4</v>
      </c>
      <c r="AT116" s="12">
        <f t="shared" si="68"/>
        <v>1.3423008502203412E-5</v>
      </c>
      <c r="AU116" s="12">
        <f t="shared" si="69"/>
        <v>1.7086378734417916E-4</v>
      </c>
      <c r="AV116" s="12">
        <f t="shared" si="70"/>
        <v>-3.568005609894026E-2</v>
      </c>
      <c r="AW116" s="12">
        <f t="shared" si="71"/>
        <v>2.7146672021503902E-4</v>
      </c>
      <c r="AX116" s="12">
        <f t="shared" si="72"/>
        <v>-3.5680056098940316E-2</v>
      </c>
      <c r="AY116" s="39">
        <f t="shared" si="73"/>
        <v>2.7146672021503902E-4</v>
      </c>
      <c r="AZ116" s="8"/>
      <c r="BA116" s="35"/>
      <c r="BB116" s="12">
        <f t="shared" si="74"/>
        <v>1.0000134230085023</v>
      </c>
      <c r="BC116" s="12">
        <f t="shared" si="75"/>
        <v>0.96430700000000003</v>
      </c>
      <c r="BD116" s="12">
        <f t="shared" si="76"/>
        <v>0</v>
      </c>
      <c r="BE116" s="39">
        <f t="shared" si="77"/>
        <v>0</v>
      </c>
    </row>
    <row r="117" spans="1:57">
      <c r="A117" s="168" t="s">
        <v>291</v>
      </c>
      <c r="B117" s="8" t="s">
        <v>215</v>
      </c>
      <c r="C117" s="3">
        <v>-37.696666666666665</v>
      </c>
      <c r="D117" s="8">
        <v>0.37367918280816953</v>
      </c>
      <c r="E117" s="3">
        <v>3</v>
      </c>
      <c r="F117" s="3">
        <v>1.3423008502203413E-2</v>
      </c>
      <c r="G117" s="3">
        <v>0.17086378734417915</v>
      </c>
      <c r="L117" s="3">
        <v>1</v>
      </c>
      <c r="Q117" s="44">
        <f t="shared" si="43"/>
        <v>-37.683749660841627</v>
      </c>
      <c r="R117" s="45">
        <f t="shared" si="44"/>
        <v>0.27125906685697398</v>
      </c>
      <c r="S117" s="45" t="str">
        <f t="shared" si="45"/>
        <v>n/a</v>
      </c>
      <c r="T117" s="45" t="str">
        <f t="shared" si="46"/>
        <v>n/a</v>
      </c>
      <c r="U117" s="45" t="str">
        <f t="shared" si="47"/>
        <v>n/a</v>
      </c>
      <c r="V117" s="45" t="str">
        <f t="shared" si="48"/>
        <v>n/a</v>
      </c>
      <c r="W117" s="41">
        <f t="shared" si="49"/>
        <v>-37.683749660841627</v>
      </c>
      <c r="X117" s="42">
        <f t="shared" si="50"/>
        <v>0.27125906685697398</v>
      </c>
      <c r="Y117" s="3">
        <v>3</v>
      </c>
      <c r="Z117" s="166">
        <v>-18.399999999999999</v>
      </c>
      <c r="AA117" s="43">
        <f t="shared" si="51"/>
        <v>-37.683749660841649</v>
      </c>
      <c r="AB117" s="42">
        <f t="shared" si="52"/>
        <v>0.27125906685697398</v>
      </c>
      <c r="AC117" s="8"/>
      <c r="AD117" s="35">
        <f t="shared" si="53"/>
        <v>-3.7696666666666663E-2</v>
      </c>
      <c r="AE117" s="12">
        <f t="shared" si="54"/>
        <v>3.7367918280816951E-4</v>
      </c>
      <c r="AF117" s="12">
        <f t="shared" si="55"/>
        <v>4.2165180505801406E-4</v>
      </c>
      <c r="AG117" s="12">
        <f t="shared" si="56"/>
        <v>1.3423008502203412E-5</v>
      </c>
      <c r="AH117" s="12">
        <f t="shared" si="57"/>
        <v>1.7086378734417916E-4</v>
      </c>
      <c r="AI117" s="12">
        <f t="shared" si="58"/>
        <v>0</v>
      </c>
      <c r="AJ117" s="12">
        <f t="shared" si="59"/>
        <v>0</v>
      </c>
      <c r="AK117" s="12">
        <f t="shared" si="60"/>
        <v>0</v>
      </c>
      <c r="AL117" s="12">
        <f t="shared" si="61"/>
        <v>0</v>
      </c>
      <c r="AM117" s="12">
        <f t="shared" si="62"/>
        <v>0</v>
      </c>
      <c r="AN117" s="39">
        <f t="shared" si="63"/>
        <v>0</v>
      </c>
      <c r="AO117" s="8"/>
      <c r="AP117" s="35">
        <f t="shared" si="64"/>
        <v>-3.7683749660841627E-2</v>
      </c>
      <c r="AQ117" s="12">
        <f t="shared" si="65"/>
        <v>2.7125906685697399E-4</v>
      </c>
      <c r="AR117" s="12">
        <f t="shared" si="66"/>
        <v>1.3423008502203412E-5</v>
      </c>
      <c r="AS117" s="12">
        <f t="shared" si="67"/>
        <v>1.7086378734417916E-4</v>
      </c>
      <c r="AT117" s="12">
        <f t="shared" si="68"/>
        <v>1.3423008502203412E-5</v>
      </c>
      <c r="AU117" s="12">
        <f t="shared" si="69"/>
        <v>1.7086378734417916E-4</v>
      </c>
      <c r="AV117" s="12">
        <f t="shared" si="70"/>
        <v>-3.7683749660841627E-2</v>
      </c>
      <c r="AW117" s="12">
        <f t="shared" si="71"/>
        <v>2.7125906685697399E-4</v>
      </c>
      <c r="AX117" s="12">
        <f t="shared" si="72"/>
        <v>-3.7683749660841648E-2</v>
      </c>
      <c r="AY117" s="39">
        <f t="shared" si="73"/>
        <v>2.7125906685697399E-4</v>
      </c>
      <c r="AZ117" s="8"/>
      <c r="BA117" s="35"/>
      <c r="BB117" s="12">
        <f t="shared" si="74"/>
        <v>1.0000134230085023</v>
      </c>
      <c r="BC117" s="12">
        <f t="shared" si="75"/>
        <v>0.96230333333333329</v>
      </c>
      <c r="BD117" s="12">
        <f t="shared" si="76"/>
        <v>0</v>
      </c>
      <c r="BE117" s="39">
        <f t="shared" si="77"/>
        <v>0</v>
      </c>
    </row>
    <row r="118" spans="1:57">
      <c r="A118" s="168" t="s">
        <v>291</v>
      </c>
      <c r="B118" s="8" t="s">
        <v>216</v>
      </c>
      <c r="C118" s="3">
        <v>-37.343666666666671</v>
      </c>
      <c r="D118" s="8">
        <v>0.37367918280816953</v>
      </c>
      <c r="E118" s="3">
        <v>3</v>
      </c>
      <c r="F118" s="3">
        <v>1.3423008502203413E-2</v>
      </c>
      <c r="G118" s="3">
        <v>0.17086378734417915</v>
      </c>
      <c r="L118" s="3">
        <v>1</v>
      </c>
      <c r="Q118" s="44">
        <f t="shared" si="43"/>
        <v>-37.330744922519635</v>
      </c>
      <c r="R118" s="45">
        <f t="shared" si="44"/>
        <v>0.271295630786972</v>
      </c>
      <c r="S118" s="45" t="str">
        <f t="shared" si="45"/>
        <v>n/a</v>
      </c>
      <c r="T118" s="45" t="str">
        <f t="shared" si="46"/>
        <v>n/a</v>
      </c>
      <c r="U118" s="45" t="str">
        <f t="shared" si="47"/>
        <v>n/a</v>
      </c>
      <c r="V118" s="45" t="str">
        <f t="shared" si="48"/>
        <v>n/a</v>
      </c>
      <c r="W118" s="41">
        <f t="shared" si="49"/>
        <v>-37.330744922519635</v>
      </c>
      <c r="X118" s="42">
        <f t="shared" si="50"/>
        <v>0.271295630786972</v>
      </c>
      <c r="Y118" s="3">
        <v>3</v>
      </c>
      <c r="Z118" s="166">
        <v>-17.899999999999999</v>
      </c>
      <c r="AA118" s="43">
        <f t="shared" si="51"/>
        <v>-37.330744922519642</v>
      </c>
      <c r="AB118" s="42">
        <f t="shared" si="52"/>
        <v>0.271295630786972</v>
      </c>
      <c r="AC118" s="8"/>
      <c r="AD118" s="35">
        <f t="shared" si="53"/>
        <v>-3.7343666666666671E-2</v>
      </c>
      <c r="AE118" s="12">
        <f t="shared" si="54"/>
        <v>3.7367918280816951E-4</v>
      </c>
      <c r="AF118" s="12">
        <f t="shared" si="55"/>
        <v>4.2165180505801406E-4</v>
      </c>
      <c r="AG118" s="12">
        <f t="shared" si="56"/>
        <v>1.3423008502203412E-5</v>
      </c>
      <c r="AH118" s="12">
        <f t="shared" si="57"/>
        <v>1.7086378734417916E-4</v>
      </c>
      <c r="AI118" s="12">
        <f t="shared" si="58"/>
        <v>0</v>
      </c>
      <c r="AJ118" s="12">
        <f t="shared" si="59"/>
        <v>0</v>
      </c>
      <c r="AK118" s="12">
        <f t="shared" si="60"/>
        <v>0</v>
      </c>
      <c r="AL118" s="12">
        <f t="shared" si="61"/>
        <v>0</v>
      </c>
      <c r="AM118" s="12">
        <f t="shared" si="62"/>
        <v>0</v>
      </c>
      <c r="AN118" s="39">
        <f t="shared" si="63"/>
        <v>0</v>
      </c>
      <c r="AO118" s="8"/>
      <c r="AP118" s="35">
        <f t="shared" si="64"/>
        <v>-3.7330744922519636E-2</v>
      </c>
      <c r="AQ118" s="12">
        <f t="shared" si="65"/>
        <v>2.7129563078697198E-4</v>
      </c>
      <c r="AR118" s="12">
        <f t="shared" si="66"/>
        <v>1.3423008502203412E-5</v>
      </c>
      <c r="AS118" s="12">
        <f t="shared" si="67"/>
        <v>1.7086378734417916E-4</v>
      </c>
      <c r="AT118" s="12">
        <f t="shared" si="68"/>
        <v>1.3423008502203412E-5</v>
      </c>
      <c r="AU118" s="12">
        <f t="shared" si="69"/>
        <v>1.7086378734417916E-4</v>
      </c>
      <c r="AV118" s="12">
        <f t="shared" si="70"/>
        <v>-3.7330744922519636E-2</v>
      </c>
      <c r="AW118" s="12">
        <f t="shared" si="71"/>
        <v>2.7129563078697198E-4</v>
      </c>
      <c r="AX118" s="12">
        <f t="shared" si="72"/>
        <v>-3.7330744922519643E-2</v>
      </c>
      <c r="AY118" s="39">
        <f t="shared" si="73"/>
        <v>2.7129563078697198E-4</v>
      </c>
      <c r="AZ118" s="8"/>
      <c r="BA118" s="35"/>
      <c r="BB118" s="12">
        <f t="shared" si="74"/>
        <v>1.0000134230085023</v>
      </c>
      <c r="BC118" s="12">
        <f t="shared" si="75"/>
        <v>0.96265633333333334</v>
      </c>
      <c r="BD118" s="12">
        <f t="shared" si="76"/>
        <v>0</v>
      </c>
      <c r="BE118" s="39">
        <f t="shared" si="77"/>
        <v>0</v>
      </c>
    </row>
    <row r="119" spans="1:57">
      <c r="A119" s="168" t="s">
        <v>226</v>
      </c>
      <c r="B119" s="8" t="s">
        <v>399</v>
      </c>
      <c r="C119" s="3">
        <v>-33.050333333333334</v>
      </c>
      <c r="D119" s="8">
        <v>0.37367918280816953</v>
      </c>
      <c r="E119" s="3">
        <v>3</v>
      </c>
      <c r="F119" s="3">
        <v>1.3423008502203413E-2</v>
      </c>
      <c r="G119" s="3">
        <v>0.17086378734417915</v>
      </c>
      <c r="L119" s="3">
        <v>1</v>
      </c>
      <c r="Q119" s="44">
        <f t="shared" si="43"/>
        <v>-33.037353959736464</v>
      </c>
      <c r="R119" s="45">
        <f t="shared" si="44"/>
        <v>0.27174101433321646</v>
      </c>
      <c r="S119" s="45" t="str">
        <f t="shared" si="45"/>
        <v>n/a</v>
      </c>
      <c r="T119" s="45" t="str">
        <f t="shared" si="46"/>
        <v>n/a</v>
      </c>
      <c r="U119" s="45" t="str">
        <f t="shared" si="47"/>
        <v>n/a</v>
      </c>
      <c r="V119" s="45" t="str">
        <f t="shared" si="48"/>
        <v>n/a</v>
      </c>
      <c r="W119" s="41">
        <f t="shared" si="49"/>
        <v>-33.037353959736464</v>
      </c>
      <c r="X119" s="42">
        <f t="shared" si="50"/>
        <v>0.27174101433321646</v>
      </c>
      <c r="Y119" s="3">
        <v>3</v>
      </c>
      <c r="Z119" s="166">
        <v>-17.5</v>
      </c>
      <c r="AA119" s="43">
        <f t="shared" si="51"/>
        <v>-33.037353959736507</v>
      </c>
      <c r="AB119" s="42">
        <f t="shared" si="52"/>
        <v>0.27174101433321646</v>
      </c>
      <c r="AC119" s="8"/>
      <c r="AD119" s="35">
        <f t="shared" si="53"/>
        <v>-3.3050333333333334E-2</v>
      </c>
      <c r="AE119" s="12">
        <f t="shared" si="54"/>
        <v>3.7367918280816951E-4</v>
      </c>
      <c r="AF119" s="12">
        <f t="shared" si="55"/>
        <v>4.2165180505801406E-4</v>
      </c>
      <c r="AG119" s="12">
        <f t="shared" si="56"/>
        <v>1.3423008502203412E-5</v>
      </c>
      <c r="AH119" s="12">
        <f t="shared" si="57"/>
        <v>1.7086378734417916E-4</v>
      </c>
      <c r="AI119" s="12">
        <f t="shared" si="58"/>
        <v>0</v>
      </c>
      <c r="AJ119" s="12">
        <f t="shared" si="59"/>
        <v>0</v>
      </c>
      <c r="AK119" s="12">
        <f t="shared" si="60"/>
        <v>0</v>
      </c>
      <c r="AL119" s="12">
        <f t="shared" si="61"/>
        <v>0</v>
      </c>
      <c r="AM119" s="12">
        <f t="shared" si="62"/>
        <v>0</v>
      </c>
      <c r="AN119" s="39">
        <f t="shared" si="63"/>
        <v>0</v>
      </c>
      <c r="AO119" s="8"/>
      <c r="AP119" s="35">
        <f t="shared" si="64"/>
        <v>-3.3037353959736462E-2</v>
      </c>
      <c r="AQ119" s="12">
        <f t="shared" si="65"/>
        <v>2.7174101433321646E-4</v>
      </c>
      <c r="AR119" s="12">
        <f t="shared" si="66"/>
        <v>1.3423008502203412E-5</v>
      </c>
      <c r="AS119" s="12">
        <f t="shared" si="67"/>
        <v>1.7086378734417916E-4</v>
      </c>
      <c r="AT119" s="12">
        <f t="shared" si="68"/>
        <v>1.3423008502203412E-5</v>
      </c>
      <c r="AU119" s="12">
        <f t="shared" si="69"/>
        <v>1.7086378734417916E-4</v>
      </c>
      <c r="AV119" s="12">
        <f t="shared" si="70"/>
        <v>-3.3037353959736462E-2</v>
      </c>
      <c r="AW119" s="12">
        <f t="shared" si="71"/>
        <v>2.7174101433321646E-4</v>
      </c>
      <c r="AX119" s="12">
        <f t="shared" si="72"/>
        <v>-3.3037353959736504E-2</v>
      </c>
      <c r="AY119" s="39">
        <f t="shared" si="73"/>
        <v>2.7174101433321646E-4</v>
      </c>
      <c r="AZ119" s="8"/>
      <c r="BA119" s="35"/>
      <c r="BB119" s="12">
        <f t="shared" si="74"/>
        <v>1.0000134230085023</v>
      </c>
      <c r="BC119" s="12">
        <f t="shared" si="75"/>
        <v>0.96694966666666671</v>
      </c>
      <c r="BD119" s="12">
        <f t="shared" si="76"/>
        <v>0</v>
      </c>
      <c r="BE119" s="39">
        <f t="shared" si="77"/>
        <v>0</v>
      </c>
    </row>
    <row r="120" spans="1:57">
      <c r="A120" s="168" t="s">
        <v>226</v>
      </c>
      <c r="B120" s="8" t="s">
        <v>400</v>
      </c>
      <c r="C120" s="3">
        <v>-32.239333333333335</v>
      </c>
      <c r="D120" s="8">
        <v>0.37367918280816953</v>
      </c>
      <c r="E120" s="3">
        <v>3</v>
      </c>
      <c r="F120" s="3">
        <v>1.3423008502203413E-2</v>
      </c>
      <c r="G120" s="3">
        <v>0.17086378734417915</v>
      </c>
      <c r="L120" s="3">
        <v>1</v>
      </c>
      <c r="Q120" s="44">
        <f t="shared" si="43"/>
        <v>-32.226343073676567</v>
      </c>
      <c r="R120" s="45">
        <f t="shared" si="44"/>
        <v>0.2718252865345398</v>
      </c>
      <c r="S120" s="45" t="str">
        <f t="shared" si="45"/>
        <v>n/a</v>
      </c>
      <c r="T120" s="45" t="str">
        <f t="shared" si="46"/>
        <v>n/a</v>
      </c>
      <c r="U120" s="45" t="str">
        <f t="shared" si="47"/>
        <v>n/a</v>
      </c>
      <c r="V120" s="45" t="str">
        <f t="shared" si="48"/>
        <v>n/a</v>
      </c>
      <c r="W120" s="41">
        <f t="shared" si="49"/>
        <v>-32.226343073676567</v>
      </c>
      <c r="X120" s="42">
        <f t="shared" si="50"/>
        <v>0.2718252865345398</v>
      </c>
      <c r="Y120" s="3">
        <v>3</v>
      </c>
      <c r="Z120" s="166">
        <v>-19.600000000000001</v>
      </c>
      <c r="AA120" s="43">
        <f t="shared" si="51"/>
        <v>-32.226343073676553</v>
      </c>
      <c r="AB120" s="42">
        <f t="shared" si="52"/>
        <v>0.2718252865345398</v>
      </c>
      <c r="AC120" s="8"/>
      <c r="AD120" s="35">
        <f t="shared" si="53"/>
        <v>-3.2239333333333335E-2</v>
      </c>
      <c r="AE120" s="12">
        <f t="shared" si="54"/>
        <v>3.7367918280816951E-4</v>
      </c>
      <c r="AF120" s="12">
        <f t="shared" si="55"/>
        <v>4.2165180505801406E-4</v>
      </c>
      <c r="AG120" s="12">
        <f t="shared" si="56"/>
        <v>1.3423008502203412E-5</v>
      </c>
      <c r="AH120" s="12">
        <f t="shared" si="57"/>
        <v>1.7086378734417916E-4</v>
      </c>
      <c r="AI120" s="12">
        <f t="shared" si="58"/>
        <v>0</v>
      </c>
      <c r="AJ120" s="12">
        <f t="shared" si="59"/>
        <v>0</v>
      </c>
      <c r="AK120" s="12">
        <f t="shared" si="60"/>
        <v>0</v>
      </c>
      <c r="AL120" s="12">
        <f t="shared" si="61"/>
        <v>0</v>
      </c>
      <c r="AM120" s="12">
        <f t="shared" si="62"/>
        <v>0</v>
      </c>
      <c r="AN120" s="39">
        <f t="shared" si="63"/>
        <v>0</v>
      </c>
      <c r="AO120" s="8"/>
      <c r="AP120" s="35">
        <f t="shared" si="64"/>
        <v>-3.2226343073676569E-2</v>
      </c>
      <c r="AQ120" s="12">
        <f t="shared" si="65"/>
        <v>2.7182528653453981E-4</v>
      </c>
      <c r="AR120" s="12">
        <f t="shared" si="66"/>
        <v>1.3423008502203412E-5</v>
      </c>
      <c r="AS120" s="12">
        <f t="shared" si="67"/>
        <v>1.7086378734417916E-4</v>
      </c>
      <c r="AT120" s="12">
        <f t="shared" si="68"/>
        <v>1.3423008502203412E-5</v>
      </c>
      <c r="AU120" s="12">
        <f t="shared" si="69"/>
        <v>1.7086378734417916E-4</v>
      </c>
      <c r="AV120" s="12">
        <f t="shared" si="70"/>
        <v>-3.2226343073676569E-2</v>
      </c>
      <c r="AW120" s="12">
        <f t="shared" si="71"/>
        <v>2.7182528653453981E-4</v>
      </c>
      <c r="AX120" s="12">
        <f t="shared" si="72"/>
        <v>-3.2226343073676555E-2</v>
      </c>
      <c r="AY120" s="39">
        <f t="shared" si="73"/>
        <v>2.7182528653453981E-4</v>
      </c>
      <c r="AZ120" s="8"/>
      <c r="BA120" s="35"/>
      <c r="BB120" s="12">
        <f t="shared" si="74"/>
        <v>1.0000134230085023</v>
      </c>
      <c r="BC120" s="12">
        <f t="shared" si="75"/>
        <v>0.96776066666666671</v>
      </c>
      <c r="BD120" s="12">
        <f t="shared" si="76"/>
        <v>0</v>
      </c>
      <c r="BE120" s="39">
        <f t="shared" si="77"/>
        <v>0</v>
      </c>
    </row>
    <row r="121" spans="1:57">
      <c r="A121" s="168" t="s">
        <v>226</v>
      </c>
      <c r="B121" s="8" t="s">
        <v>215</v>
      </c>
      <c r="C121" s="3">
        <v>-37.026666666666671</v>
      </c>
      <c r="D121" s="8">
        <v>0.37367918280816953</v>
      </c>
      <c r="E121" s="3">
        <v>3</v>
      </c>
      <c r="F121" s="3">
        <v>1.3423008502203413E-2</v>
      </c>
      <c r="G121" s="3">
        <v>0.17086378734417915</v>
      </c>
      <c r="L121" s="3">
        <v>1</v>
      </c>
      <c r="Q121" s="44">
        <f t="shared" si="43"/>
        <v>-37.013740667425942</v>
      </c>
      <c r="R121" s="45">
        <f t="shared" si="44"/>
        <v>0.27132847304479074</v>
      </c>
      <c r="S121" s="45" t="str">
        <f t="shared" si="45"/>
        <v>n/a</v>
      </c>
      <c r="T121" s="45" t="str">
        <f t="shared" si="46"/>
        <v>n/a</v>
      </c>
      <c r="U121" s="45" t="str">
        <f t="shared" si="47"/>
        <v>n/a</v>
      </c>
      <c r="V121" s="45" t="str">
        <f t="shared" si="48"/>
        <v>n/a</v>
      </c>
      <c r="W121" s="41">
        <f t="shared" si="49"/>
        <v>-37.013740667425942</v>
      </c>
      <c r="X121" s="42">
        <f t="shared" si="50"/>
        <v>0.27132847304479074</v>
      </c>
      <c r="Y121" s="3">
        <v>3</v>
      </c>
      <c r="Z121" s="166">
        <v>-18.7</v>
      </c>
      <c r="AA121" s="43">
        <f t="shared" si="51"/>
        <v>-37.013740667425907</v>
      </c>
      <c r="AB121" s="42">
        <f t="shared" si="52"/>
        <v>0.27132847304479074</v>
      </c>
      <c r="AC121" s="8"/>
      <c r="AD121" s="35">
        <f t="shared" si="53"/>
        <v>-3.7026666666666673E-2</v>
      </c>
      <c r="AE121" s="12">
        <f t="shared" si="54"/>
        <v>3.7367918280816951E-4</v>
      </c>
      <c r="AF121" s="12">
        <f t="shared" si="55"/>
        <v>4.2165180505801406E-4</v>
      </c>
      <c r="AG121" s="12">
        <f t="shared" si="56"/>
        <v>1.3423008502203412E-5</v>
      </c>
      <c r="AH121" s="12">
        <f t="shared" si="57"/>
        <v>1.7086378734417916E-4</v>
      </c>
      <c r="AI121" s="12">
        <f t="shared" si="58"/>
        <v>0</v>
      </c>
      <c r="AJ121" s="12">
        <f t="shared" si="59"/>
        <v>0</v>
      </c>
      <c r="AK121" s="12">
        <f t="shared" si="60"/>
        <v>0</v>
      </c>
      <c r="AL121" s="12">
        <f t="shared" si="61"/>
        <v>0</v>
      </c>
      <c r="AM121" s="12">
        <f t="shared" si="62"/>
        <v>0</v>
      </c>
      <c r="AN121" s="39">
        <f t="shared" si="63"/>
        <v>0</v>
      </c>
      <c r="AO121" s="8"/>
      <c r="AP121" s="35">
        <f t="shared" si="64"/>
        <v>-3.7013740667425944E-2</v>
      </c>
      <c r="AQ121" s="12">
        <f t="shared" si="65"/>
        <v>2.7132847304479072E-4</v>
      </c>
      <c r="AR121" s="12">
        <f t="shared" si="66"/>
        <v>1.3423008502203412E-5</v>
      </c>
      <c r="AS121" s="12">
        <f t="shared" si="67"/>
        <v>1.7086378734417916E-4</v>
      </c>
      <c r="AT121" s="12">
        <f t="shared" si="68"/>
        <v>1.3423008502203412E-5</v>
      </c>
      <c r="AU121" s="12">
        <f t="shared" si="69"/>
        <v>1.7086378734417916E-4</v>
      </c>
      <c r="AV121" s="12">
        <f t="shared" si="70"/>
        <v>-3.7013740667425944E-2</v>
      </c>
      <c r="AW121" s="12">
        <f t="shared" si="71"/>
        <v>2.7132847304479072E-4</v>
      </c>
      <c r="AX121" s="12">
        <f t="shared" si="72"/>
        <v>-3.701374066742591E-2</v>
      </c>
      <c r="AY121" s="39">
        <f t="shared" si="73"/>
        <v>2.7132847304479072E-4</v>
      </c>
      <c r="AZ121" s="8"/>
      <c r="BA121" s="35"/>
      <c r="BB121" s="12">
        <f t="shared" si="74"/>
        <v>1.0000134230085023</v>
      </c>
      <c r="BC121" s="12">
        <f t="shared" si="75"/>
        <v>0.96297333333333335</v>
      </c>
      <c r="BD121" s="12">
        <f t="shared" si="76"/>
        <v>0</v>
      </c>
      <c r="BE121" s="39">
        <f t="shared" si="77"/>
        <v>0</v>
      </c>
    </row>
    <row r="122" spans="1:57">
      <c r="A122" s="168" t="s">
        <v>226</v>
      </c>
      <c r="B122" s="8" t="s">
        <v>216</v>
      </c>
      <c r="C122" s="3">
        <v>-35.330000000000005</v>
      </c>
      <c r="D122" s="8">
        <v>0.37367918280816953</v>
      </c>
      <c r="E122" s="3">
        <v>3</v>
      </c>
      <c r="F122" s="3">
        <v>1.3423008502203413E-2</v>
      </c>
      <c r="G122" s="3">
        <v>0.17086378734417915</v>
      </c>
      <c r="L122" s="3">
        <v>1</v>
      </c>
      <c r="Q122" s="44">
        <f t="shared" si="43"/>
        <v>-35.317051226388188</v>
      </c>
      <c r="R122" s="45">
        <f t="shared" si="44"/>
        <v>0.27150436952539153</v>
      </c>
      <c r="S122" s="45" t="str">
        <f t="shared" si="45"/>
        <v>n/a</v>
      </c>
      <c r="T122" s="45" t="str">
        <f t="shared" si="46"/>
        <v>n/a</v>
      </c>
      <c r="U122" s="45" t="str">
        <f t="shared" si="47"/>
        <v>n/a</v>
      </c>
      <c r="V122" s="45" t="str">
        <f t="shared" si="48"/>
        <v>n/a</v>
      </c>
      <c r="W122" s="41">
        <f t="shared" si="49"/>
        <v>-35.317051226388188</v>
      </c>
      <c r="X122" s="42">
        <f t="shared" si="50"/>
        <v>0.27150436952539153</v>
      </c>
      <c r="Y122" s="3">
        <v>3</v>
      </c>
      <c r="Z122" s="166">
        <v>-17.7</v>
      </c>
      <c r="AA122" s="43">
        <f t="shared" si="51"/>
        <v>-35.317051226388173</v>
      </c>
      <c r="AB122" s="42">
        <f t="shared" si="52"/>
        <v>0.27150436952539153</v>
      </c>
      <c r="AC122" s="8"/>
      <c r="AD122" s="35">
        <f t="shared" si="53"/>
        <v>-3.5330000000000007E-2</v>
      </c>
      <c r="AE122" s="12">
        <f t="shared" si="54"/>
        <v>3.7367918280816951E-4</v>
      </c>
      <c r="AF122" s="12">
        <f t="shared" si="55"/>
        <v>4.2165180505801406E-4</v>
      </c>
      <c r="AG122" s="12">
        <f t="shared" si="56"/>
        <v>1.3423008502203412E-5</v>
      </c>
      <c r="AH122" s="12">
        <f t="shared" si="57"/>
        <v>1.7086378734417916E-4</v>
      </c>
      <c r="AI122" s="12">
        <f t="shared" si="58"/>
        <v>0</v>
      </c>
      <c r="AJ122" s="12">
        <f t="shared" si="59"/>
        <v>0</v>
      </c>
      <c r="AK122" s="12">
        <f t="shared" si="60"/>
        <v>0</v>
      </c>
      <c r="AL122" s="12">
        <f t="shared" si="61"/>
        <v>0</v>
      </c>
      <c r="AM122" s="12">
        <f t="shared" si="62"/>
        <v>0</v>
      </c>
      <c r="AN122" s="39">
        <f t="shared" si="63"/>
        <v>0</v>
      </c>
      <c r="AO122" s="8"/>
      <c r="AP122" s="35">
        <f t="shared" si="64"/>
        <v>-3.5317051226388188E-2</v>
      </c>
      <c r="AQ122" s="12">
        <f t="shared" si="65"/>
        <v>2.7150436952539151E-4</v>
      </c>
      <c r="AR122" s="12">
        <f t="shared" si="66"/>
        <v>1.3423008502203412E-5</v>
      </c>
      <c r="AS122" s="12">
        <f t="shared" si="67"/>
        <v>1.7086378734417916E-4</v>
      </c>
      <c r="AT122" s="12">
        <f t="shared" si="68"/>
        <v>1.3423008502203412E-5</v>
      </c>
      <c r="AU122" s="12">
        <f t="shared" si="69"/>
        <v>1.7086378734417916E-4</v>
      </c>
      <c r="AV122" s="12">
        <f t="shared" si="70"/>
        <v>-3.5317051226388188E-2</v>
      </c>
      <c r="AW122" s="12">
        <f t="shared" si="71"/>
        <v>2.7150436952539151E-4</v>
      </c>
      <c r="AX122" s="12">
        <f t="shared" si="72"/>
        <v>-3.5317051226388174E-2</v>
      </c>
      <c r="AY122" s="39">
        <f t="shared" si="73"/>
        <v>2.7150436952539151E-4</v>
      </c>
      <c r="AZ122" s="8"/>
      <c r="BA122" s="35"/>
      <c r="BB122" s="12">
        <f t="shared" si="74"/>
        <v>1.0000134230085023</v>
      </c>
      <c r="BC122" s="12">
        <f t="shared" si="75"/>
        <v>0.96467000000000003</v>
      </c>
      <c r="BD122" s="12">
        <f t="shared" si="76"/>
        <v>0</v>
      </c>
      <c r="BE122" s="39">
        <f t="shared" si="77"/>
        <v>0</v>
      </c>
    </row>
    <row r="123" spans="1:57">
      <c r="A123" s="168" t="s">
        <v>292</v>
      </c>
      <c r="B123" s="8" t="s">
        <v>399</v>
      </c>
      <c r="C123" s="3">
        <v>-33.213666666666676</v>
      </c>
      <c r="D123" s="8">
        <v>0.37367918280816953</v>
      </c>
      <c r="E123" s="3">
        <v>3</v>
      </c>
      <c r="F123" s="3">
        <v>1.3423008502203413E-2</v>
      </c>
      <c r="G123" s="3">
        <v>0.17086378734417915</v>
      </c>
      <c r="L123" s="3">
        <v>1</v>
      </c>
      <c r="Q123" s="44">
        <f t="shared" si="43"/>
        <v>-33.200689485494522</v>
      </c>
      <c r="R123" s="45">
        <f t="shared" si="44"/>
        <v>0.27172404751387563</v>
      </c>
      <c r="S123" s="45" t="str">
        <f t="shared" si="45"/>
        <v>n/a</v>
      </c>
      <c r="T123" s="45" t="str">
        <f t="shared" si="46"/>
        <v>n/a</v>
      </c>
      <c r="U123" s="45" t="str">
        <f t="shared" si="47"/>
        <v>n/a</v>
      </c>
      <c r="V123" s="45" t="str">
        <f t="shared" si="48"/>
        <v>n/a</v>
      </c>
      <c r="W123" s="41">
        <f t="shared" si="49"/>
        <v>-33.200689485494522</v>
      </c>
      <c r="X123" s="42">
        <f t="shared" si="50"/>
        <v>0.27172404751387563</v>
      </c>
      <c r="Y123" s="3">
        <v>3</v>
      </c>
      <c r="Z123" s="166">
        <v>-17.3</v>
      </c>
      <c r="AA123" s="43">
        <f t="shared" si="51"/>
        <v>-33.200689485494486</v>
      </c>
      <c r="AB123" s="42">
        <f t="shared" si="52"/>
        <v>0.27172404751387563</v>
      </c>
      <c r="AC123" s="8"/>
      <c r="AD123" s="35">
        <f t="shared" si="53"/>
        <v>-3.3213666666666676E-2</v>
      </c>
      <c r="AE123" s="12">
        <f t="shared" si="54"/>
        <v>3.7367918280816951E-4</v>
      </c>
      <c r="AF123" s="12">
        <f t="shared" si="55"/>
        <v>4.2165180505801406E-4</v>
      </c>
      <c r="AG123" s="12">
        <f t="shared" si="56"/>
        <v>1.3423008502203412E-5</v>
      </c>
      <c r="AH123" s="12">
        <f t="shared" si="57"/>
        <v>1.7086378734417916E-4</v>
      </c>
      <c r="AI123" s="12">
        <f t="shared" si="58"/>
        <v>0</v>
      </c>
      <c r="AJ123" s="12">
        <f t="shared" si="59"/>
        <v>0</v>
      </c>
      <c r="AK123" s="12">
        <f t="shared" si="60"/>
        <v>0</v>
      </c>
      <c r="AL123" s="12">
        <f t="shared" si="61"/>
        <v>0</v>
      </c>
      <c r="AM123" s="12">
        <f t="shared" si="62"/>
        <v>0</v>
      </c>
      <c r="AN123" s="39">
        <f t="shared" si="63"/>
        <v>0</v>
      </c>
      <c r="AO123" s="8"/>
      <c r="AP123" s="35">
        <f t="shared" si="64"/>
        <v>-3.3200689485494525E-2</v>
      </c>
      <c r="AQ123" s="12">
        <f t="shared" si="65"/>
        <v>2.7172404751387564E-4</v>
      </c>
      <c r="AR123" s="12">
        <f t="shared" si="66"/>
        <v>1.3423008502203412E-5</v>
      </c>
      <c r="AS123" s="12">
        <f t="shared" si="67"/>
        <v>1.7086378734417916E-4</v>
      </c>
      <c r="AT123" s="12">
        <f t="shared" si="68"/>
        <v>1.3423008502203412E-5</v>
      </c>
      <c r="AU123" s="12">
        <f t="shared" si="69"/>
        <v>1.7086378734417916E-4</v>
      </c>
      <c r="AV123" s="12">
        <f t="shared" si="70"/>
        <v>-3.3200689485494525E-2</v>
      </c>
      <c r="AW123" s="12">
        <f t="shared" si="71"/>
        <v>2.7172404751387564E-4</v>
      </c>
      <c r="AX123" s="12">
        <f t="shared" si="72"/>
        <v>-3.3200689485494483E-2</v>
      </c>
      <c r="AY123" s="39">
        <f t="shared" si="73"/>
        <v>2.7172404751387564E-4</v>
      </c>
      <c r="AZ123" s="8"/>
      <c r="BA123" s="35"/>
      <c r="BB123" s="12">
        <f t="shared" si="74"/>
        <v>1.0000134230085023</v>
      </c>
      <c r="BC123" s="12">
        <f t="shared" si="75"/>
        <v>0.9667863333333333</v>
      </c>
      <c r="BD123" s="12">
        <f t="shared" si="76"/>
        <v>0</v>
      </c>
      <c r="BE123" s="39">
        <f t="shared" si="77"/>
        <v>0</v>
      </c>
    </row>
    <row r="124" spans="1:57">
      <c r="A124" s="168" t="s">
        <v>292</v>
      </c>
      <c r="B124" s="8" t="s">
        <v>400</v>
      </c>
      <c r="C124" s="3">
        <v>-32.664333333333339</v>
      </c>
      <c r="D124" s="8">
        <v>0.37367918280816953</v>
      </c>
      <c r="E124" s="3">
        <v>3</v>
      </c>
      <c r="F124" s="3">
        <v>1.3423008502203413E-2</v>
      </c>
      <c r="G124" s="3">
        <v>0.17086378734417915</v>
      </c>
      <c r="L124" s="3">
        <v>1</v>
      </c>
      <c r="Q124" s="44">
        <f t="shared" si="43"/>
        <v>-32.651348778455187</v>
      </c>
      <c r="R124" s="45">
        <f t="shared" si="44"/>
        <v>0.27178111860796833</v>
      </c>
      <c r="S124" s="45" t="str">
        <f t="shared" si="45"/>
        <v>n/a</v>
      </c>
      <c r="T124" s="45" t="str">
        <f t="shared" si="46"/>
        <v>n/a</v>
      </c>
      <c r="U124" s="45" t="str">
        <f t="shared" si="47"/>
        <v>n/a</v>
      </c>
      <c r="V124" s="45" t="str">
        <f t="shared" si="48"/>
        <v>n/a</v>
      </c>
      <c r="W124" s="41">
        <f t="shared" si="49"/>
        <v>-32.651348778455187</v>
      </c>
      <c r="X124" s="42">
        <f t="shared" si="50"/>
        <v>0.27178111860796833</v>
      </c>
      <c r="Y124" s="3">
        <v>3</v>
      </c>
      <c r="Z124" s="166">
        <v>-19.600000000000001</v>
      </c>
      <c r="AA124" s="43">
        <f t="shared" si="51"/>
        <v>-32.651348778455215</v>
      </c>
      <c r="AB124" s="42">
        <f t="shared" si="52"/>
        <v>0.27178111860796833</v>
      </c>
      <c r="AC124" s="8"/>
      <c r="AD124" s="35">
        <f t="shared" si="53"/>
        <v>-3.2664333333333337E-2</v>
      </c>
      <c r="AE124" s="12">
        <f t="shared" si="54"/>
        <v>3.7367918280816951E-4</v>
      </c>
      <c r="AF124" s="12">
        <f t="shared" si="55"/>
        <v>4.2165180505801406E-4</v>
      </c>
      <c r="AG124" s="12">
        <f t="shared" si="56"/>
        <v>1.3423008502203412E-5</v>
      </c>
      <c r="AH124" s="12">
        <f t="shared" si="57"/>
        <v>1.7086378734417916E-4</v>
      </c>
      <c r="AI124" s="12">
        <f t="shared" si="58"/>
        <v>0</v>
      </c>
      <c r="AJ124" s="12">
        <f t="shared" si="59"/>
        <v>0</v>
      </c>
      <c r="AK124" s="12">
        <f t="shared" si="60"/>
        <v>0</v>
      </c>
      <c r="AL124" s="12">
        <f t="shared" si="61"/>
        <v>0</v>
      </c>
      <c r="AM124" s="12">
        <f t="shared" si="62"/>
        <v>0</v>
      </c>
      <c r="AN124" s="39">
        <f t="shared" si="63"/>
        <v>0</v>
      </c>
      <c r="AO124" s="8"/>
      <c r="AP124" s="35">
        <f t="shared" si="64"/>
        <v>-3.2651348778455186E-2</v>
      </c>
      <c r="AQ124" s="12">
        <f t="shared" si="65"/>
        <v>2.7178111860796836E-4</v>
      </c>
      <c r="AR124" s="12">
        <f t="shared" si="66"/>
        <v>1.3423008502203412E-5</v>
      </c>
      <c r="AS124" s="12">
        <f t="shared" si="67"/>
        <v>1.7086378734417916E-4</v>
      </c>
      <c r="AT124" s="12">
        <f t="shared" si="68"/>
        <v>1.3423008502203412E-5</v>
      </c>
      <c r="AU124" s="12">
        <f t="shared" si="69"/>
        <v>1.7086378734417916E-4</v>
      </c>
      <c r="AV124" s="12">
        <f t="shared" si="70"/>
        <v>-3.2651348778455186E-2</v>
      </c>
      <c r="AW124" s="12">
        <f t="shared" si="71"/>
        <v>2.7178111860796836E-4</v>
      </c>
      <c r="AX124" s="12">
        <f t="shared" si="72"/>
        <v>-3.2651348778455214E-2</v>
      </c>
      <c r="AY124" s="39">
        <f t="shared" si="73"/>
        <v>2.7178111860796836E-4</v>
      </c>
      <c r="AZ124" s="8"/>
      <c r="BA124" s="35"/>
      <c r="BB124" s="12">
        <f t="shared" si="74"/>
        <v>1.0000134230085023</v>
      </c>
      <c r="BC124" s="12">
        <f t="shared" si="75"/>
        <v>0.9673356666666667</v>
      </c>
      <c r="BD124" s="12">
        <f t="shared" si="76"/>
        <v>0</v>
      </c>
      <c r="BE124" s="39">
        <f t="shared" si="77"/>
        <v>0</v>
      </c>
    </row>
    <row r="125" spans="1:57">
      <c r="A125" s="168" t="s">
        <v>292</v>
      </c>
      <c r="B125" s="8" t="s">
        <v>215</v>
      </c>
      <c r="C125" s="3">
        <v>-34.407333333333334</v>
      </c>
      <c r="D125" s="8">
        <v>0.37367918280816953</v>
      </c>
      <c r="E125" s="3">
        <v>3</v>
      </c>
      <c r="F125" s="3">
        <v>1.3423008502203413E-2</v>
      </c>
      <c r="G125" s="3">
        <v>0.17086378734417915</v>
      </c>
      <c r="L125" s="3">
        <v>1</v>
      </c>
      <c r="Q125" s="44">
        <f t="shared" si="43"/>
        <v>-34.394372174758999</v>
      </c>
      <c r="R125" s="45">
        <f t="shared" si="44"/>
        <v>0.27160010610727275</v>
      </c>
      <c r="S125" s="45" t="str">
        <f t="shared" si="45"/>
        <v>n/a</v>
      </c>
      <c r="T125" s="45" t="str">
        <f t="shared" si="46"/>
        <v>n/a</v>
      </c>
      <c r="U125" s="45" t="str">
        <f t="shared" si="47"/>
        <v>n/a</v>
      </c>
      <c r="V125" s="45" t="str">
        <f t="shared" si="48"/>
        <v>n/a</v>
      </c>
      <c r="W125" s="41">
        <f t="shared" si="49"/>
        <v>-34.394372174758999</v>
      </c>
      <c r="X125" s="42">
        <f t="shared" si="50"/>
        <v>0.27160010610727275</v>
      </c>
      <c r="Y125" s="3">
        <v>3</v>
      </c>
      <c r="Z125" s="166">
        <v>-18.899999999999999</v>
      </c>
      <c r="AA125" s="43">
        <f t="shared" si="51"/>
        <v>-34.394372174759049</v>
      </c>
      <c r="AB125" s="42">
        <f t="shared" si="52"/>
        <v>0.27160010610727275</v>
      </c>
      <c r="AC125" s="8"/>
      <c r="AD125" s="35">
        <f t="shared" si="53"/>
        <v>-3.4407333333333331E-2</v>
      </c>
      <c r="AE125" s="12">
        <f t="shared" si="54"/>
        <v>3.7367918280816951E-4</v>
      </c>
      <c r="AF125" s="12">
        <f t="shared" si="55"/>
        <v>4.2165180505801406E-4</v>
      </c>
      <c r="AG125" s="12">
        <f t="shared" si="56"/>
        <v>1.3423008502203412E-5</v>
      </c>
      <c r="AH125" s="12">
        <f t="shared" si="57"/>
        <v>1.7086378734417916E-4</v>
      </c>
      <c r="AI125" s="12">
        <f t="shared" si="58"/>
        <v>0</v>
      </c>
      <c r="AJ125" s="12">
        <f t="shared" si="59"/>
        <v>0</v>
      </c>
      <c r="AK125" s="12">
        <f t="shared" si="60"/>
        <v>0</v>
      </c>
      <c r="AL125" s="12">
        <f t="shared" si="61"/>
        <v>0</v>
      </c>
      <c r="AM125" s="12">
        <f t="shared" si="62"/>
        <v>0</v>
      </c>
      <c r="AN125" s="39">
        <f t="shared" si="63"/>
        <v>0</v>
      </c>
      <c r="AO125" s="8"/>
      <c r="AP125" s="35">
        <f t="shared" si="64"/>
        <v>-3.4394372174758998E-2</v>
      </c>
      <c r="AQ125" s="12">
        <f t="shared" si="65"/>
        <v>2.7160010610727275E-4</v>
      </c>
      <c r="AR125" s="12">
        <f t="shared" si="66"/>
        <v>1.3423008502203412E-5</v>
      </c>
      <c r="AS125" s="12">
        <f t="shared" si="67"/>
        <v>1.7086378734417916E-4</v>
      </c>
      <c r="AT125" s="12">
        <f t="shared" si="68"/>
        <v>1.3423008502203412E-5</v>
      </c>
      <c r="AU125" s="12">
        <f t="shared" si="69"/>
        <v>1.7086378734417916E-4</v>
      </c>
      <c r="AV125" s="12">
        <f t="shared" si="70"/>
        <v>-3.4394372174758998E-2</v>
      </c>
      <c r="AW125" s="12">
        <f t="shared" si="71"/>
        <v>2.7160010610727275E-4</v>
      </c>
      <c r="AX125" s="12">
        <f t="shared" si="72"/>
        <v>-3.4394372174759047E-2</v>
      </c>
      <c r="AY125" s="39">
        <f t="shared" si="73"/>
        <v>2.7160010610727275E-4</v>
      </c>
      <c r="AZ125" s="8"/>
      <c r="BA125" s="35"/>
      <c r="BB125" s="12">
        <f t="shared" si="74"/>
        <v>1.0000134230085023</v>
      </c>
      <c r="BC125" s="12">
        <f t="shared" si="75"/>
        <v>0.96559266666666665</v>
      </c>
      <c r="BD125" s="12">
        <f t="shared" si="76"/>
        <v>0</v>
      </c>
      <c r="BE125" s="39">
        <f t="shared" si="77"/>
        <v>0</v>
      </c>
    </row>
    <row r="126" spans="1:57">
      <c r="A126" s="168" t="s">
        <v>292</v>
      </c>
      <c r="B126" s="8" t="s">
        <v>216</v>
      </c>
      <c r="C126" s="3">
        <v>-33.924666666666667</v>
      </c>
      <c r="D126" s="8">
        <v>0.37367918280816953</v>
      </c>
      <c r="E126" s="3">
        <v>3</v>
      </c>
      <c r="F126" s="3">
        <v>1.3423008502203413E-2</v>
      </c>
      <c r="G126" s="3">
        <v>0.17086378734417915</v>
      </c>
      <c r="L126" s="3">
        <v>1</v>
      </c>
      <c r="Q126" s="44">
        <f t="shared" si="43"/>
        <v>-33.911699029253562</v>
      </c>
      <c r="R126" s="45">
        <f t="shared" si="44"/>
        <v>0.27165021096823322</v>
      </c>
      <c r="S126" s="45" t="str">
        <f t="shared" si="45"/>
        <v>n/a</v>
      </c>
      <c r="T126" s="45" t="str">
        <f t="shared" si="46"/>
        <v>n/a</v>
      </c>
      <c r="U126" s="45" t="str">
        <f t="shared" si="47"/>
        <v>n/a</v>
      </c>
      <c r="V126" s="45" t="str">
        <f t="shared" si="48"/>
        <v>n/a</v>
      </c>
      <c r="W126" s="41">
        <f t="shared" si="49"/>
        <v>-33.911699029253562</v>
      </c>
      <c r="X126" s="42">
        <f t="shared" si="50"/>
        <v>0.27165021096823322</v>
      </c>
      <c r="Y126" s="3">
        <v>3</v>
      </c>
      <c r="Z126" s="166">
        <v>-20.8</v>
      </c>
      <c r="AA126" s="43">
        <f t="shared" si="51"/>
        <v>-33.911699029253619</v>
      </c>
      <c r="AB126" s="42">
        <f t="shared" si="52"/>
        <v>0.27165021096823322</v>
      </c>
      <c r="AC126" s="8"/>
      <c r="AD126" s="35">
        <f t="shared" si="53"/>
        <v>-3.3924666666666665E-2</v>
      </c>
      <c r="AE126" s="12">
        <f t="shared" si="54"/>
        <v>3.7367918280816951E-4</v>
      </c>
      <c r="AF126" s="12">
        <f t="shared" si="55"/>
        <v>4.2165180505801406E-4</v>
      </c>
      <c r="AG126" s="12">
        <f t="shared" si="56"/>
        <v>1.3423008502203412E-5</v>
      </c>
      <c r="AH126" s="12">
        <f t="shared" si="57"/>
        <v>1.7086378734417916E-4</v>
      </c>
      <c r="AI126" s="12">
        <f t="shared" si="58"/>
        <v>0</v>
      </c>
      <c r="AJ126" s="12">
        <f t="shared" si="59"/>
        <v>0</v>
      </c>
      <c r="AK126" s="12">
        <f t="shared" si="60"/>
        <v>0</v>
      </c>
      <c r="AL126" s="12">
        <f t="shared" si="61"/>
        <v>0</v>
      </c>
      <c r="AM126" s="12">
        <f t="shared" si="62"/>
        <v>0</v>
      </c>
      <c r="AN126" s="39">
        <f t="shared" si="63"/>
        <v>0</v>
      </c>
      <c r="AO126" s="8"/>
      <c r="AP126" s="35">
        <f t="shared" si="64"/>
        <v>-3.3911699029253561E-2</v>
      </c>
      <c r="AQ126" s="12">
        <f t="shared" si="65"/>
        <v>2.7165021096823324E-4</v>
      </c>
      <c r="AR126" s="12">
        <f t="shared" si="66"/>
        <v>1.3423008502203412E-5</v>
      </c>
      <c r="AS126" s="12">
        <f t="shared" si="67"/>
        <v>1.7086378734417916E-4</v>
      </c>
      <c r="AT126" s="12">
        <f t="shared" si="68"/>
        <v>1.3423008502203412E-5</v>
      </c>
      <c r="AU126" s="12">
        <f t="shared" si="69"/>
        <v>1.7086378734417916E-4</v>
      </c>
      <c r="AV126" s="12">
        <f t="shared" si="70"/>
        <v>-3.3911699029253561E-2</v>
      </c>
      <c r="AW126" s="12">
        <f t="shared" si="71"/>
        <v>2.7165021096823324E-4</v>
      </c>
      <c r="AX126" s="12">
        <f t="shared" si="72"/>
        <v>-3.3911699029253617E-2</v>
      </c>
      <c r="AY126" s="39">
        <f t="shared" si="73"/>
        <v>2.7165021096823324E-4</v>
      </c>
      <c r="AZ126" s="8"/>
      <c r="BA126" s="35"/>
      <c r="BB126" s="12">
        <f t="shared" si="74"/>
        <v>1.0000134230085023</v>
      </c>
      <c r="BC126" s="12">
        <f t="shared" si="75"/>
        <v>0.96607533333333329</v>
      </c>
      <c r="BD126" s="12">
        <f t="shared" si="76"/>
        <v>0</v>
      </c>
      <c r="BE126" s="39">
        <f t="shared" si="77"/>
        <v>0</v>
      </c>
    </row>
    <row r="127" spans="1:57">
      <c r="A127" s="168" t="s">
        <v>227</v>
      </c>
      <c r="B127" s="8" t="s">
        <v>399</v>
      </c>
      <c r="C127" s="3">
        <v>-32.683500000000002</v>
      </c>
      <c r="D127" s="8">
        <v>0.37367918280816953</v>
      </c>
      <c r="E127" s="3">
        <v>4</v>
      </c>
      <c r="F127" s="3">
        <v>1.3423008502203413E-2</v>
      </c>
      <c r="G127" s="3">
        <v>0.17086378734417915</v>
      </c>
      <c r="L127" s="3">
        <v>1</v>
      </c>
      <c r="Q127" s="44">
        <f t="shared" si="43"/>
        <v>-32.67051570239618</v>
      </c>
      <c r="R127" s="45">
        <f t="shared" si="44"/>
        <v>0.24945387786307419</v>
      </c>
      <c r="S127" s="45" t="str">
        <f t="shared" si="45"/>
        <v>n/a</v>
      </c>
      <c r="T127" s="45" t="str">
        <f t="shared" si="46"/>
        <v>n/a</v>
      </c>
      <c r="U127" s="45" t="str">
        <f t="shared" si="47"/>
        <v>n/a</v>
      </c>
      <c r="V127" s="45" t="str">
        <f t="shared" si="48"/>
        <v>n/a</v>
      </c>
      <c r="W127" s="41">
        <f t="shared" si="49"/>
        <v>-32.67051570239618</v>
      </c>
      <c r="X127" s="42">
        <f t="shared" si="50"/>
        <v>0.24945387786307419</v>
      </c>
      <c r="Y127" s="3">
        <v>4</v>
      </c>
      <c r="Z127" s="166">
        <v>-21.3</v>
      </c>
      <c r="AA127" s="43">
        <f t="shared" si="51"/>
        <v>-32.670515702396209</v>
      </c>
      <c r="AB127" s="42">
        <f t="shared" si="52"/>
        <v>0.24945387786307419</v>
      </c>
      <c r="AC127" s="8"/>
      <c r="AD127" s="35">
        <f t="shared" si="53"/>
        <v>-3.2683500000000004E-2</v>
      </c>
      <c r="AE127" s="12">
        <f t="shared" si="54"/>
        <v>3.7367918280816951E-4</v>
      </c>
      <c r="AF127" s="12">
        <f t="shared" si="55"/>
        <v>4.0559208822344957E-4</v>
      </c>
      <c r="AG127" s="12">
        <f t="shared" si="56"/>
        <v>1.3423008502203412E-5</v>
      </c>
      <c r="AH127" s="12">
        <f t="shared" si="57"/>
        <v>1.7086378734417916E-4</v>
      </c>
      <c r="AI127" s="12">
        <f t="shared" si="58"/>
        <v>0</v>
      </c>
      <c r="AJ127" s="12">
        <f t="shared" si="59"/>
        <v>0</v>
      </c>
      <c r="AK127" s="12">
        <f t="shared" si="60"/>
        <v>0</v>
      </c>
      <c r="AL127" s="12">
        <f t="shared" si="61"/>
        <v>0</v>
      </c>
      <c r="AM127" s="12">
        <f t="shared" si="62"/>
        <v>0</v>
      </c>
      <c r="AN127" s="39">
        <f t="shared" si="63"/>
        <v>0</v>
      </c>
      <c r="AO127" s="8"/>
      <c r="AP127" s="35">
        <f t="shared" si="64"/>
        <v>-3.267051570239618E-2</v>
      </c>
      <c r="AQ127" s="12">
        <f t="shared" si="65"/>
        <v>2.4945387786307418E-4</v>
      </c>
      <c r="AR127" s="12">
        <f t="shared" si="66"/>
        <v>1.3423008502203412E-5</v>
      </c>
      <c r="AS127" s="12">
        <f t="shared" si="67"/>
        <v>1.7086378734417916E-4</v>
      </c>
      <c r="AT127" s="12">
        <f t="shared" si="68"/>
        <v>1.3423008502203412E-5</v>
      </c>
      <c r="AU127" s="12">
        <f t="shared" si="69"/>
        <v>1.7086378734417916E-4</v>
      </c>
      <c r="AV127" s="12">
        <f t="shared" si="70"/>
        <v>-3.267051570239618E-2</v>
      </c>
      <c r="AW127" s="12">
        <f t="shared" si="71"/>
        <v>2.4945387786307418E-4</v>
      </c>
      <c r="AX127" s="12">
        <f t="shared" si="72"/>
        <v>-3.2670515702396208E-2</v>
      </c>
      <c r="AY127" s="39">
        <f t="shared" si="73"/>
        <v>2.4945387786307418E-4</v>
      </c>
      <c r="AZ127" s="8"/>
      <c r="BA127" s="35"/>
      <c r="BB127" s="12">
        <f t="shared" si="74"/>
        <v>1.0000134230085023</v>
      </c>
      <c r="BC127" s="12">
        <f t="shared" si="75"/>
        <v>0.96731650000000002</v>
      </c>
      <c r="BD127" s="12">
        <f t="shared" si="76"/>
        <v>0</v>
      </c>
      <c r="BE127" s="39">
        <f t="shared" si="77"/>
        <v>0</v>
      </c>
    </row>
    <row r="128" spans="1:57">
      <c r="A128" s="168" t="s">
        <v>227</v>
      </c>
      <c r="B128" s="8" t="s">
        <v>400</v>
      </c>
      <c r="C128" s="3">
        <v>-32.023666666666664</v>
      </c>
      <c r="D128" s="8">
        <v>0.37367918280816953</v>
      </c>
      <c r="E128" s="3">
        <v>3</v>
      </c>
      <c r="F128" s="3">
        <v>1.3423008502203413E-2</v>
      </c>
      <c r="G128" s="3">
        <v>0.17086378734417915</v>
      </c>
      <c r="L128" s="3">
        <v>1</v>
      </c>
      <c r="Q128" s="44">
        <f t="shared" si="43"/>
        <v>-32.010673512114401</v>
      </c>
      <c r="R128" s="45">
        <f t="shared" si="44"/>
        <v>0.27184770426671773</v>
      </c>
      <c r="S128" s="45" t="str">
        <f t="shared" si="45"/>
        <v>n/a</v>
      </c>
      <c r="T128" s="45" t="str">
        <f t="shared" si="46"/>
        <v>n/a</v>
      </c>
      <c r="U128" s="45" t="str">
        <f t="shared" si="47"/>
        <v>n/a</v>
      </c>
      <c r="V128" s="45" t="str">
        <f t="shared" si="48"/>
        <v>n/a</v>
      </c>
      <c r="W128" s="41">
        <f t="shared" si="49"/>
        <v>-32.010673512114401</v>
      </c>
      <c r="X128" s="42">
        <f t="shared" si="50"/>
        <v>0.27184770426671773</v>
      </c>
      <c r="Y128" s="3">
        <v>3</v>
      </c>
      <c r="Z128" s="166">
        <v>-22.3</v>
      </c>
      <c r="AA128" s="43">
        <f t="shared" si="51"/>
        <v>-32.010673512114394</v>
      </c>
      <c r="AB128" s="42">
        <f t="shared" si="52"/>
        <v>0.27184770426671773</v>
      </c>
      <c r="AC128" s="8"/>
      <c r="AD128" s="35">
        <f t="shared" si="53"/>
        <v>-3.2023666666666666E-2</v>
      </c>
      <c r="AE128" s="12">
        <f t="shared" si="54"/>
        <v>3.7367918280816951E-4</v>
      </c>
      <c r="AF128" s="12">
        <f t="shared" si="55"/>
        <v>4.2165180505801406E-4</v>
      </c>
      <c r="AG128" s="12">
        <f t="shared" si="56"/>
        <v>1.3423008502203412E-5</v>
      </c>
      <c r="AH128" s="12">
        <f t="shared" si="57"/>
        <v>1.7086378734417916E-4</v>
      </c>
      <c r="AI128" s="12">
        <f t="shared" si="58"/>
        <v>0</v>
      </c>
      <c r="AJ128" s="12">
        <f t="shared" si="59"/>
        <v>0</v>
      </c>
      <c r="AK128" s="12">
        <f t="shared" si="60"/>
        <v>0</v>
      </c>
      <c r="AL128" s="12">
        <f t="shared" si="61"/>
        <v>0</v>
      </c>
      <c r="AM128" s="12">
        <f t="shared" si="62"/>
        <v>0</v>
      </c>
      <c r="AN128" s="39">
        <f t="shared" si="63"/>
        <v>0</v>
      </c>
      <c r="AO128" s="8"/>
      <c r="AP128" s="35">
        <f t="shared" si="64"/>
        <v>-3.2010673512114403E-2</v>
      </c>
      <c r="AQ128" s="12">
        <f t="shared" si="65"/>
        <v>2.7184770426671773E-4</v>
      </c>
      <c r="AR128" s="12">
        <f t="shared" si="66"/>
        <v>1.3423008502203412E-5</v>
      </c>
      <c r="AS128" s="12">
        <f t="shared" si="67"/>
        <v>1.7086378734417916E-4</v>
      </c>
      <c r="AT128" s="12">
        <f t="shared" si="68"/>
        <v>1.3423008502203412E-5</v>
      </c>
      <c r="AU128" s="12">
        <f t="shared" si="69"/>
        <v>1.7086378734417916E-4</v>
      </c>
      <c r="AV128" s="12">
        <f t="shared" si="70"/>
        <v>-3.2010673512114403E-2</v>
      </c>
      <c r="AW128" s="12">
        <f t="shared" si="71"/>
        <v>2.7184770426671773E-4</v>
      </c>
      <c r="AX128" s="12">
        <f t="shared" si="72"/>
        <v>-3.2010673512114396E-2</v>
      </c>
      <c r="AY128" s="39">
        <f t="shared" si="73"/>
        <v>2.7184770426671773E-4</v>
      </c>
      <c r="AZ128" s="8"/>
      <c r="BA128" s="35"/>
      <c r="BB128" s="12">
        <f t="shared" si="74"/>
        <v>1.0000134230085023</v>
      </c>
      <c r="BC128" s="12">
        <f t="shared" si="75"/>
        <v>0.96797633333333333</v>
      </c>
      <c r="BD128" s="12">
        <f t="shared" si="76"/>
        <v>0</v>
      </c>
      <c r="BE128" s="39">
        <f t="shared" si="77"/>
        <v>0</v>
      </c>
    </row>
    <row r="129" spans="1:57">
      <c r="A129" s="168" t="s">
        <v>227</v>
      </c>
      <c r="B129" s="8" t="s">
        <v>215</v>
      </c>
      <c r="C129" s="3">
        <v>-33.608750000000001</v>
      </c>
      <c r="D129" s="8">
        <v>0.37367918280816953</v>
      </c>
      <c r="E129" s="3">
        <v>4</v>
      </c>
      <c r="F129" s="3">
        <v>1.3423008502203413E-2</v>
      </c>
      <c r="G129" s="3">
        <v>0.17086378734417915</v>
      </c>
      <c r="L129" s="3">
        <v>1</v>
      </c>
      <c r="Q129" s="44">
        <f t="shared" si="43"/>
        <v>-33.595778122034794</v>
      </c>
      <c r="R129" s="45">
        <f t="shared" si="44"/>
        <v>0.24934915996915907</v>
      </c>
      <c r="S129" s="45" t="str">
        <f t="shared" si="45"/>
        <v>n/a</v>
      </c>
      <c r="T129" s="45" t="str">
        <f t="shared" si="46"/>
        <v>n/a</v>
      </c>
      <c r="U129" s="45" t="str">
        <f t="shared" si="47"/>
        <v>n/a</v>
      </c>
      <c r="V129" s="45" t="str">
        <f t="shared" si="48"/>
        <v>n/a</v>
      </c>
      <c r="W129" s="41">
        <f t="shared" si="49"/>
        <v>-33.595778122034794</v>
      </c>
      <c r="X129" s="42">
        <f t="shared" si="50"/>
        <v>0.24934915996915907</v>
      </c>
      <c r="Y129" s="3">
        <v>4</v>
      </c>
      <c r="Z129" s="166">
        <v>-22.2</v>
      </c>
      <c r="AA129" s="43">
        <f t="shared" si="51"/>
        <v>-33.595778122034844</v>
      </c>
      <c r="AB129" s="42">
        <f t="shared" si="52"/>
        <v>0.24934915996915907</v>
      </c>
      <c r="AC129" s="8"/>
      <c r="AD129" s="35">
        <f t="shared" si="53"/>
        <v>-3.360875E-2</v>
      </c>
      <c r="AE129" s="12">
        <f t="shared" si="54"/>
        <v>3.7367918280816951E-4</v>
      </c>
      <c r="AF129" s="12">
        <f t="shared" si="55"/>
        <v>4.0559208822344957E-4</v>
      </c>
      <c r="AG129" s="12">
        <f t="shared" si="56"/>
        <v>1.3423008502203412E-5</v>
      </c>
      <c r="AH129" s="12">
        <f t="shared" si="57"/>
        <v>1.7086378734417916E-4</v>
      </c>
      <c r="AI129" s="12">
        <f t="shared" si="58"/>
        <v>0</v>
      </c>
      <c r="AJ129" s="12">
        <f t="shared" si="59"/>
        <v>0</v>
      </c>
      <c r="AK129" s="12">
        <f t="shared" si="60"/>
        <v>0</v>
      </c>
      <c r="AL129" s="12">
        <f t="shared" si="61"/>
        <v>0</v>
      </c>
      <c r="AM129" s="12">
        <f t="shared" si="62"/>
        <v>0</v>
      </c>
      <c r="AN129" s="39">
        <f t="shared" si="63"/>
        <v>0</v>
      </c>
      <c r="AO129" s="8"/>
      <c r="AP129" s="35">
        <f t="shared" si="64"/>
        <v>-3.3595778122034792E-2</v>
      </c>
      <c r="AQ129" s="12">
        <f t="shared" si="65"/>
        <v>2.4934915996915907E-4</v>
      </c>
      <c r="AR129" s="12">
        <f t="shared" si="66"/>
        <v>1.3423008502203412E-5</v>
      </c>
      <c r="AS129" s="12">
        <f t="shared" si="67"/>
        <v>1.7086378734417916E-4</v>
      </c>
      <c r="AT129" s="12">
        <f t="shared" si="68"/>
        <v>1.3423008502203412E-5</v>
      </c>
      <c r="AU129" s="12">
        <f t="shared" si="69"/>
        <v>1.7086378734417916E-4</v>
      </c>
      <c r="AV129" s="12">
        <f t="shared" si="70"/>
        <v>-3.3595778122034792E-2</v>
      </c>
      <c r="AW129" s="12">
        <f t="shared" si="71"/>
        <v>2.4934915996915907E-4</v>
      </c>
      <c r="AX129" s="12">
        <f t="shared" si="72"/>
        <v>-3.3595778122034847E-2</v>
      </c>
      <c r="AY129" s="39">
        <f t="shared" si="73"/>
        <v>2.4934915996915907E-4</v>
      </c>
      <c r="AZ129" s="8"/>
      <c r="BA129" s="35"/>
      <c r="BB129" s="12">
        <f t="shared" si="74"/>
        <v>1.0000134230085023</v>
      </c>
      <c r="BC129" s="12">
        <f t="shared" si="75"/>
        <v>0.96639125000000003</v>
      </c>
      <c r="BD129" s="12">
        <f t="shared" si="76"/>
        <v>0</v>
      </c>
      <c r="BE129" s="39">
        <f t="shared" si="77"/>
        <v>0</v>
      </c>
    </row>
    <row r="130" spans="1:57">
      <c r="A130" s="168" t="s">
        <v>227</v>
      </c>
      <c r="B130" s="8" t="s">
        <v>216</v>
      </c>
      <c r="C130" s="3">
        <v>-32.636000000000003</v>
      </c>
      <c r="D130" s="8">
        <v>0.37367918280816953</v>
      </c>
      <c r="E130" s="3">
        <v>4</v>
      </c>
      <c r="F130" s="3">
        <v>1.3423008502203413E-2</v>
      </c>
      <c r="G130" s="3">
        <v>0.17086378734417915</v>
      </c>
      <c r="L130" s="3">
        <v>1</v>
      </c>
      <c r="Q130" s="44">
        <f t="shared" si="43"/>
        <v>-32.623015064803276</v>
      </c>
      <c r="R130" s="45">
        <f t="shared" si="44"/>
        <v>0.24945925533293509</v>
      </c>
      <c r="S130" s="45" t="str">
        <f t="shared" si="45"/>
        <v>n/a</v>
      </c>
      <c r="T130" s="45" t="str">
        <f t="shared" si="46"/>
        <v>n/a</v>
      </c>
      <c r="U130" s="45" t="str">
        <f t="shared" si="47"/>
        <v>n/a</v>
      </c>
      <c r="V130" s="45" t="str">
        <f t="shared" si="48"/>
        <v>n/a</v>
      </c>
      <c r="W130" s="41">
        <f t="shared" si="49"/>
        <v>-32.623015064803276</v>
      </c>
      <c r="X130" s="42">
        <f t="shared" si="50"/>
        <v>0.24945925533293509</v>
      </c>
      <c r="Y130" s="3">
        <v>4</v>
      </c>
      <c r="Z130" s="166">
        <v>-19.5</v>
      </c>
      <c r="AA130" s="43">
        <f t="shared" si="51"/>
        <v>-32.623015064803255</v>
      </c>
      <c r="AB130" s="42">
        <f t="shared" si="52"/>
        <v>0.24945925533293509</v>
      </c>
      <c r="AC130" s="8"/>
      <c r="AD130" s="35">
        <f t="shared" si="53"/>
        <v>-3.2636000000000005E-2</v>
      </c>
      <c r="AE130" s="12">
        <f t="shared" si="54"/>
        <v>3.7367918280816951E-4</v>
      </c>
      <c r="AF130" s="12">
        <f t="shared" si="55"/>
        <v>4.0559208822344957E-4</v>
      </c>
      <c r="AG130" s="12">
        <f t="shared" si="56"/>
        <v>1.3423008502203412E-5</v>
      </c>
      <c r="AH130" s="12">
        <f t="shared" si="57"/>
        <v>1.7086378734417916E-4</v>
      </c>
      <c r="AI130" s="12">
        <f t="shared" si="58"/>
        <v>0</v>
      </c>
      <c r="AJ130" s="12">
        <f t="shared" si="59"/>
        <v>0</v>
      </c>
      <c r="AK130" s="12">
        <f t="shared" si="60"/>
        <v>0</v>
      </c>
      <c r="AL130" s="12">
        <f t="shared" si="61"/>
        <v>0</v>
      </c>
      <c r="AM130" s="12">
        <f t="shared" si="62"/>
        <v>0</v>
      </c>
      <c r="AN130" s="39">
        <f t="shared" si="63"/>
        <v>0</v>
      </c>
      <c r="AO130" s="8"/>
      <c r="AP130" s="35">
        <f t="shared" si="64"/>
        <v>-3.2623015064803279E-2</v>
      </c>
      <c r="AQ130" s="12">
        <f t="shared" si="65"/>
        <v>2.4945925533293508E-4</v>
      </c>
      <c r="AR130" s="12">
        <f t="shared" si="66"/>
        <v>1.3423008502203412E-5</v>
      </c>
      <c r="AS130" s="12">
        <f t="shared" si="67"/>
        <v>1.7086378734417916E-4</v>
      </c>
      <c r="AT130" s="12">
        <f t="shared" si="68"/>
        <v>1.3423008502203412E-5</v>
      </c>
      <c r="AU130" s="12">
        <f t="shared" si="69"/>
        <v>1.7086378734417916E-4</v>
      </c>
      <c r="AV130" s="12">
        <f t="shared" si="70"/>
        <v>-3.2623015064803279E-2</v>
      </c>
      <c r="AW130" s="12">
        <f t="shared" si="71"/>
        <v>2.4945925533293508E-4</v>
      </c>
      <c r="AX130" s="12">
        <f t="shared" si="72"/>
        <v>-3.2623015064803251E-2</v>
      </c>
      <c r="AY130" s="39">
        <f t="shared" si="73"/>
        <v>2.4945925533293508E-4</v>
      </c>
      <c r="AZ130" s="8"/>
      <c r="BA130" s="35"/>
      <c r="BB130" s="12">
        <f t="shared" si="74"/>
        <v>1.0000134230085023</v>
      </c>
      <c r="BC130" s="12">
        <f t="shared" si="75"/>
        <v>0.967364</v>
      </c>
      <c r="BD130" s="12">
        <f t="shared" si="76"/>
        <v>0</v>
      </c>
      <c r="BE130" s="39">
        <f t="shared" si="77"/>
        <v>0</v>
      </c>
    </row>
    <row r="131" spans="1:57">
      <c r="A131" s="168" t="s">
        <v>353</v>
      </c>
      <c r="B131" s="8" t="s">
        <v>399</v>
      </c>
      <c r="C131" s="3">
        <v>-34.056333333333335</v>
      </c>
      <c r="D131" s="8">
        <v>0.37367918280816953</v>
      </c>
      <c r="E131" s="3">
        <v>3</v>
      </c>
      <c r="F131" s="3">
        <v>1.3423008502203413E-2</v>
      </c>
      <c r="G131" s="3">
        <v>0.17086378734417915</v>
      </c>
      <c r="L131" s="3">
        <v>1</v>
      </c>
      <c r="Q131" s="44">
        <f t="shared" si="43"/>
        <v>-34.043367463283012</v>
      </c>
      <c r="R131" s="45">
        <f t="shared" si="44"/>
        <v>0.27163654129364539</v>
      </c>
      <c r="S131" s="45" t="str">
        <f t="shared" si="45"/>
        <v>n/a</v>
      </c>
      <c r="T131" s="45" t="str">
        <f t="shared" si="46"/>
        <v>n/a</v>
      </c>
      <c r="U131" s="45" t="str">
        <f t="shared" si="47"/>
        <v>n/a</v>
      </c>
      <c r="V131" s="45" t="str">
        <f t="shared" si="48"/>
        <v>n/a</v>
      </c>
      <c r="W131" s="41">
        <f t="shared" si="49"/>
        <v>-34.043367463283012</v>
      </c>
      <c r="X131" s="42">
        <f t="shared" si="50"/>
        <v>0.27163654129364539</v>
      </c>
      <c r="Y131" s="3">
        <v>3</v>
      </c>
      <c r="Z131" s="166">
        <v>-19</v>
      </c>
      <c r="AA131" s="43">
        <f t="shared" si="51"/>
        <v>-34.043367463282962</v>
      </c>
      <c r="AB131" s="42">
        <f t="shared" si="52"/>
        <v>0.27163654129364539</v>
      </c>
      <c r="AC131" s="8"/>
      <c r="AD131" s="35">
        <f t="shared" si="53"/>
        <v>-3.4056333333333334E-2</v>
      </c>
      <c r="AE131" s="12">
        <f t="shared" si="54"/>
        <v>3.7367918280816951E-4</v>
      </c>
      <c r="AF131" s="12">
        <f t="shared" si="55"/>
        <v>4.2165180505801406E-4</v>
      </c>
      <c r="AG131" s="12">
        <f t="shared" si="56"/>
        <v>1.3423008502203412E-5</v>
      </c>
      <c r="AH131" s="12">
        <f t="shared" si="57"/>
        <v>1.7086378734417916E-4</v>
      </c>
      <c r="AI131" s="12">
        <f t="shared" si="58"/>
        <v>0</v>
      </c>
      <c r="AJ131" s="12">
        <f t="shared" si="59"/>
        <v>0</v>
      </c>
      <c r="AK131" s="12">
        <f t="shared" si="60"/>
        <v>0</v>
      </c>
      <c r="AL131" s="12">
        <f t="shared" si="61"/>
        <v>0</v>
      </c>
      <c r="AM131" s="12">
        <f t="shared" si="62"/>
        <v>0</v>
      </c>
      <c r="AN131" s="39">
        <f t="shared" si="63"/>
        <v>0</v>
      </c>
      <c r="AO131" s="8"/>
      <c r="AP131" s="35">
        <f t="shared" si="64"/>
        <v>-3.4043367463283014E-2</v>
      </c>
      <c r="AQ131" s="12">
        <f t="shared" si="65"/>
        <v>2.7163654129364539E-4</v>
      </c>
      <c r="AR131" s="12">
        <f t="shared" si="66"/>
        <v>1.3423008502203412E-5</v>
      </c>
      <c r="AS131" s="12">
        <f t="shared" si="67"/>
        <v>1.7086378734417916E-4</v>
      </c>
      <c r="AT131" s="12">
        <f t="shared" si="68"/>
        <v>1.3423008502203412E-5</v>
      </c>
      <c r="AU131" s="12">
        <f t="shared" si="69"/>
        <v>1.7086378734417916E-4</v>
      </c>
      <c r="AV131" s="12">
        <f t="shared" si="70"/>
        <v>-3.4043367463283014E-2</v>
      </c>
      <c r="AW131" s="12">
        <f t="shared" si="71"/>
        <v>2.7163654129364539E-4</v>
      </c>
      <c r="AX131" s="12">
        <f t="shared" si="72"/>
        <v>-3.4043367463282959E-2</v>
      </c>
      <c r="AY131" s="39">
        <f t="shared" si="73"/>
        <v>2.7163654129364539E-4</v>
      </c>
      <c r="AZ131" s="8"/>
      <c r="BA131" s="35"/>
      <c r="BB131" s="12">
        <f t="shared" si="74"/>
        <v>1.0000134230085023</v>
      </c>
      <c r="BC131" s="12">
        <f t="shared" si="75"/>
        <v>0.96594366666666664</v>
      </c>
      <c r="BD131" s="12">
        <f t="shared" si="76"/>
        <v>0</v>
      </c>
      <c r="BE131" s="39">
        <f t="shared" si="77"/>
        <v>0</v>
      </c>
    </row>
    <row r="132" spans="1:57">
      <c r="A132" s="168" t="s">
        <v>353</v>
      </c>
      <c r="B132" s="8" t="s">
        <v>400</v>
      </c>
      <c r="C132" s="3">
        <v>-33.633666666666663</v>
      </c>
      <c r="D132" s="8">
        <v>0.37367918280816953</v>
      </c>
      <c r="E132" s="3">
        <v>3</v>
      </c>
      <c r="F132" s="3">
        <v>1.3423008502203413E-2</v>
      </c>
      <c r="G132" s="3">
        <v>0.17086378734417915</v>
      </c>
      <c r="L132" s="3">
        <v>1</v>
      </c>
      <c r="Q132" s="44">
        <f t="shared" si="43"/>
        <v>-33.620695123158086</v>
      </c>
      <c r="R132" s="45">
        <f t="shared" si="44"/>
        <v>0.27168042684803445</v>
      </c>
      <c r="S132" s="45" t="str">
        <f t="shared" si="45"/>
        <v>n/a</v>
      </c>
      <c r="T132" s="45" t="str">
        <f t="shared" si="46"/>
        <v>n/a</v>
      </c>
      <c r="U132" s="45" t="str">
        <f t="shared" si="47"/>
        <v>n/a</v>
      </c>
      <c r="V132" s="45" t="str">
        <f t="shared" si="48"/>
        <v>n/a</v>
      </c>
      <c r="W132" s="41">
        <f t="shared" si="49"/>
        <v>-33.620695123158086</v>
      </c>
      <c r="X132" s="42">
        <f t="shared" si="50"/>
        <v>0.27168042684803445</v>
      </c>
      <c r="Y132" s="3">
        <v>3</v>
      </c>
      <c r="Z132" s="166">
        <v>-21.3</v>
      </c>
      <c r="AA132" s="43">
        <f t="shared" si="51"/>
        <v>-33.620695123158129</v>
      </c>
      <c r="AB132" s="42">
        <f t="shared" si="52"/>
        <v>0.27168042684803445</v>
      </c>
      <c r="AC132" s="8"/>
      <c r="AD132" s="35">
        <f t="shared" si="53"/>
        <v>-3.3633666666666666E-2</v>
      </c>
      <c r="AE132" s="12">
        <f t="shared" si="54"/>
        <v>3.7367918280816951E-4</v>
      </c>
      <c r="AF132" s="12">
        <f t="shared" si="55"/>
        <v>4.2165180505801406E-4</v>
      </c>
      <c r="AG132" s="12">
        <f t="shared" si="56"/>
        <v>1.3423008502203412E-5</v>
      </c>
      <c r="AH132" s="12">
        <f t="shared" si="57"/>
        <v>1.7086378734417916E-4</v>
      </c>
      <c r="AI132" s="12">
        <f t="shared" si="58"/>
        <v>0</v>
      </c>
      <c r="AJ132" s="12">
        <f t="shared" si="59"/>
        <v>0</v>
      </c>
      <c r="AK132" s="12">
        <f t="shared" si="60"/>
        <v>0</v>
      </c>
      <c r="AL132" s="12">
        <f t="shared" si="61"/>
        <v>0</v>
      </c>
      <c r="AM132" s="12">
        <f t="shared" si="62"/>
        <v>0</v>
      </c>
      <c r="AN132" s="39">
        <f t="shared" si="63"/>
        <v>0</v>
      </c>
      <c r="AO132" s="8"/>
      <c r="AP132" s="35">
        <f t="shared" si="64"/>
        <v>-3.3620695123158087E-2</v>
      </c>
      <c r="AQ132" s="12">
        <f t="shared" si="65"/>
        <v>2.7168042684803446E-4</v>
      </c>
      <c r="AR132" s="12">
        <f t="shared" si="66"/>
        <v>1.3423008502203412E-5</v>
      </c>
      <c r="AS132" s="12">
        <f t="shared" si="67"/>
        <v>1.7086378734417916E-4</v>
      </c>
      <c r="AT132" s="12">
        <f t="shared" si="68"/>
        <v>1.3423008502203412E-5</v>
      </c>
      <c r="AU132" s="12">
        <f t="shared" si="69"/>
        <v>1.7086378734417916E-4</v>
      </c>
      <c r="AV132" s="12">
        <f t="shared" si="70"/>
        <v>-3.3620695123158087E-2</v>
      </c>
      <c r="AW132" s="12">
        <f t="shared" si="71"/>
        <v>2.7168042684803446E-4</v>
      </c>
      <c r="AX132" s="12">
        <f t="shared" si="72"/>
        <v>-3.3620695123158129E-2</v>
      </c>
      <c r="AY132" s="39">
        <f t="shared" si="73"/>
        <v>2.7168042684803446E-4</v>
      </c>
      <c r="AZ132" s="8"/>
      <c r="BA132" s="35"/>
      <c r="BB132" s="12">
        <f t="shared" si="74"/>
        <v>1.0000134230085023</v>
      </c>
      <c r="BC132" s="12">
        <f t="shared" si="75"/>
        <v>0.96636633333333333</v>
      </c>
      <c r="BD132" s="12">
        <f t="shared" si="76"/>
        <v>0</v>
      </c>
      <c r="BE132" s="39">
        <f t="shared" si="77"/>
        <v>0</v>
      </c>
    </row>
    <row r="133" spans="1:57">
      <c r="A133" s="168" t="s">
        <v>353</v>
      </c>
      <c r="B133" s="8" t="s">
        <v>215</v>
      </c>
      <c r="C133" s="3">
        <v>-35.703666666666663</v>
      </c>
      <c r="D133" s="8">
        <v>0.37367918280816953</v>
      </c>
      <c r="E133" s="3">
        <v>3</v>
      </c>
      <c r="F133" s="3">
        <v>1.3423008502203413E-2</v>
      </c>
      <c r="G133" s="3">
        <v>0.17086378734417915</v>
      </c>
      <c r="L133" s="3">
        <v>1</v>
      </c>
      <c r="Q133" s="44">
        <f t="shared" si="43"/>
        <v>-35.690722908785688</v>
      </c>
      <c r="R133" s="45">
        <f t="shared" si="44"/>
        <v>0.27146561403456754</v>
      </c>
      <c r="S133" s="45" t="str">
        <f t="shared" si="45"/>
        <v>n/a</v>
      </c>
      <c r="T133" s="45" t="str">
        <f t="shared" si="46"/>
        <v>n/a</v>
      </c>
      <c r="U133" s="45" t="str">
        <f t="shared" si="47"/>
        <v>n/a</v>
      </c>
      <c r="V133" s="45" t="str">
        <f t="shared" si="48"/>
        <v>n/a</v>
      </c>
      <c r="W133" s="41">
        <f t="shared" si="49"/>
        <v>-35.690722908785688</v>
      </c>
      <c r="X133" s="42">
        <f t="shared" si="50"/>
        <v>0.27146561403456754</v>
      </c>
      <c r="Y133" s="3">
        <v>3</v>
      </c>
      <c r="Z133" s="166">
        <v>-20.7</v>
      </c>
      <c r="AA133" s="43">
        <f t="shared" si="51"/>
        <v>-35.690722908785723</v>
      </c>
      <c r="AB133" s="42">
        <f t="shared" si="52"/>
        <v>0.27146561403456754</v>
      </c>
      <c r="AC133" s="8"/>
      <c r="AD133" s="35">
        <f t="shared" si="53"/>
        <v>-3.5703666666666661E-2</v>
      </c>
      <c r="AE133" s="12">
        <f t="shared" si="54"/>
        <v>3.7367918280816951E-4</v>
      </c>
      <c r="AF133" s="12">
        <f t="shared" si="55"/>
        <v>4.2165180505801406E-4</v>
      </c>
      <c r="AG133" s="12">
        <f t="shared" si="56"/>
        <v>1.3423008502203412E-5</v>
      </c>
      <c r="AH133" s="12">
        <f t="shared" si="57"/>
        <v>1.7086378734417916E-4</v>
      </c>
      <c r="AI133" s="12">
        <f t="shared" si="58"/>
        <v>0</v>
      </c>
      <c r="AJ133" s="12">
        <f t="shared" si="59"/>
        <v>0</v>
      </c>
      <c r="AK133" s="12">
        <f t="shared" si="60"/>
        <v>0</v>
      </c>
      <c r="AL133" s="12">
        <f t="shared" si="61"/>
        <v>0</v>
      </c>
      <c r="AM133" s="12">
        <f t="shared" si="62"/>
        <v>0</v>
      </c>
      <c r="AN133" s="39">
        <f t="shared" si="63"/>
        <v>0</v>
      </c>
      <c r="AO133" s="8"/>
      <c r="AP133" s="35">
        <f t="shared" si="64"/>
        <v>-3.5690722908785687E-2</v>
      </c>
      <c r="AQ133" s="12">
        <f t="shared" si="65"/>
        <v>2.7146561403456753E-4</v>
      </c>
      <c r="AR133" s="12">
        <f t="shared" si="66"/>
        <v>1.3423008502203412E-5</v>
      </c>
      <c r="AS133" s="12">
        <f t="shared" si="67"/>
        <v>1.7086378734417916E-4</v>
      </c>
      <c r="AT133" s="12">
        <f t="shared" si="68"/>
        <v>1.3423008502203412E-5</v>
      </c>
      <c r="AU133" s="12">
        <f t="shared" si="69"/>
        <v>1.7086378734417916E-4</v>
      </c>
      <c r="AV133" s="12">
        <f t="shared" si="70"/>
        <v>-3.5690722908785687E-2</v>
      </c>
      <c r="AW133" s="12">
        <f t="shared" si="71"/>
        <v>2.7146561403456753E-4</v>
      </c>
      <c r="AX133" s="12">
        <f t="shared" si="72"/>
        <v>-3.5690722908785721E-2</v>
      </c>
      <c r="AY133" s="39">
        <f t="shared" si="73"/>
        <v>2.7146561403456753E-4</v>
      </c>
      <c r="AZ133" s="8"/>
      <c r="BA133" s="35"/>
      <c r="BB133" s="12">
        <f t="shared" si="74"/>
        <v>1.0000134230085023</v>
      </c>
      <c r="BC133" s="12">
        <f t="shared" si="75"/>
        <v>0.96429633333333331</v>
      </c>
      <c r="BD133" s="12">
        <f t="shared" si="76"/>
        <v>0</v>
      </c>
      <c r="BE133" s="39">
        <f t="shared" si="77"/>
        <v>0</v>
      </c>
    </row>
    <row r="134" spans="1:57">
      <c r="A134" s="168" t="s">
        <v>353</v>
      </c>
      <c r="B134" s="8" t="s">
        <v>216</v>
      </c>
      <c r="C134" s="3">
        <v>-34.772333333333336</v>
      </c>
      <c r="D134" s="8">
        <v>0.37367918280816953</v>
      </c>
      <c r="E134" s="3">
        <v>3</v>
      </c>
      <c r="F134" s="3">
        <v>1.3423008502203413E-2</v>
      </c>
      <c r="G134" s="3">
        <v>0.17086378734417915</v>
      </c>
      <c r="L134" s="3">
        <v>1</v>
      </c>
      <c r="Q134" s="44">
        <f t="shared" si="43"/>
        <v>-34.759377074157108</v>
      </c>
      <c r="R134" s="45">
        <f t="shared" si="44"/>
        <v>0.27156222652852025</v>
      </c>
      <c r="S134" s="45" t="str">
        <f t="shared" si="45"/>
        <v>n/a</v>
      </c>
      <c r="T134" s="45" t="str">
        <f t="shared" si="46"/>
        <v>n/a</v>
      </c>
      <c r="U134" s="45" t="str">
        <f t="shared" si="47"/>
        <v>n/a</v>
      </c>
      <c r="V134" s="45" t="str">
        <f t="shared" si="48"/>
        <v>n/a</v>
      </c>
      <c r="W134" s="41">
        <f t="shared" si="49"/>
        <v>-34.759377074157108</v>
      </c>
      <c r="X134" s="42">
        <f t="shared" si="50"/>
        <v>0.27156222652852025</v>
      </c>
      <c r="Y134" s="3">
        <v>3</v>
      </c>
      <c r="Z134" s="166">
        <v>-19.899999999999999</v>
      </c>
      <c r="AA134" s="43">
        <f t="shared" si="51"/>
        <v>-34.759377074157108</v>
      </c>
      <c r="AB134" s="42">
        <f t="shared" si="52"/>
        <v>0.27156222652852025</v>
      </c>
      <c r="AC134" s="8"/>
      <c r="AD134" s="35">
        <f t="shared" si="53"/>
        <v>-3.4772333333333336E-2</v>
      </c>
      <c r="AE134" s="12">
        <f t="shared" si="54"/>
        <v>3.7367918280816951E-4</v>
      </c>
      <c r="AF134" s="12">
        <f t="shared" si="55"/>
        <v>4.2165180505801406E-4</v>
      </c>
      <c r="AG134" s="12">
        <f t="shared" si="56"/>
        <v>1.3423008502203412E-5</v>
      </c>
      <c r="AH134" s="12">
        <f t="shared" si="57"/>
        <v>1.7086378734417916E-4</v>
      </c>
      <c r="AI134" s="12">
        <f t="shared" si="58"/>
        <v>0</v>
      </c>
      <c r="AJ134" s="12">
        <f t="shared" si="59"/>
        <v>0</v>
      </c>
      <c r="AK134" s="12">
        <f t="shared" si="60"/>
        <v>0</v>
      </c>
      <c r="AL134" s="12">
        <f t="shared" si="61"/>
        <v>0</v>
      </c>
      <c r="AM134" s="12">
        <f t="shared" si="62"/>
        <v>0</v>
      </c>
      <c r="AN134" s="39">
        <f t="shared" si="63"/>
        <v>0</v>
      </c>
      <c r="AO134" s="8"/>
      <c r="AP134" s="35">
        <f t="shared" si="64"/>
        <v>-3.4759377074157105E-2</v>
      </c>
      <c r="AQ134" s="12">
        <f t="shared" si="65"/>
        <v>2.7156222652852027E-4</v>
      </c>
      <c r="AR134" s="12">
        <f t="shared" si="66"/>
        <v>1.3423008502203412E-5</v>
      </c>
      <c r="AS134" s="12">
        <f t="shared" si="67"/>
        <v>1.7086378734417916E-4</v>
      </c>
      <c r="AT134" s="12">
        <f t="shared" si="68"/>
        <v>1.3423008502203412E-5</v>
      </c>
      <c r="AU134" s="12">
        <f t="shared" si="69"/>
        <v>1.7086378734417916E-4</v>
      </c>
      <c r="AV134" s="12">
        <f t="shared" si="70"/>
        <v>-3.4759377074157105E-2</v>
      </c>
      <c r="AW134" s="12">
        <f t="shared" si="71"/>
        <v>2.7156222652852027E-4</v>
      </c>
      <c r="AX134" s="12">
        <f t="shared" si="72"/>
        <v>-3.4759377074157105E-2</v>
      </c>
      <c r="AY134" s="39">
        <f t="shared" si="73"/>
        <v>2.7156222652852027E-4</v>
      </c>
      <c r="AZ134" s="8"/>
      <c r="BA134" s="35"/>
      <c r="BB134" s="12">
        <f t="shared" si="74"/>
        <v>1.0000134230085023</v>
      </c>
      <c r="BC134" s="12">
        <f t="shared" si="75"/>
        <v>0.96522766666666671</v>
      </c>
      <c r="BD134" s="12">
        <f t="shared" si="76"/>
        <v>0</v>
      </c>
      <c r="BE134" s="39">
        <f t="shared" si="77"/>
        <v>0</v>
      </c>
    </row>
    <row r="135" spans="1:57">
      <c r="A135" s="168" t="s">
        <v>414</v>
      </c>
      <c r="B135" s="8" t="s">
        <v>399</v>
      </c>
      <c r="C135" s="3">
        <v>-33.895000000000003</v>
      </c>
      <c r="D135" s="8">
        <v>0.37367918280816953</v>
      </c>
      <c r="E135" s="3">
        <v>3</v>
      </c>
      <c r="F135" s="3">
        <v>1.3423008502203413E-2</v>
      </c>
      <c r="G135" s="3">
        <v>0.17086378734417915</v>
      </c>
      <c r="L135" s="3">
        <v>1</v>
      </c>
      <c r="Q135" s="44">
        <f t="shared" si="43"/>
        <v>-33.882031964370981</v>
      </c>
      <c r="R135" s="45">
        <f t="shared" si="44"/>
        <v>0.27165329113309444</v>
      </c>
      <c r="S135" s="45" t="str">
        <f t="shared" si="45"/>
        <v>n/a</v>
      </c>
      <c r="T135" s="45" t="str">
        <f t="shared" si="46"/>
        <v>n/a</v>
      </c>
      <c r="U135" s="45" t="str">
        <f t="shared" si="47"/>
        <v>n/a</v>
      </c>
      <c r="V135" s="45" t="str">
        <f t="shared" si="48"/>
        <v>n/a</v>
      </c>
      <c r="W135" s="41">
        <f t="shared" si="49"/>
        <v>-33.882031964370981</v>
      </c>
      <c r="X135" s="42">
        <f t="shared" si="50"/>
        <v>0.27165329113309444</v>
      </c>
      <c r="Y135" s="3">
        <v>3</v>
      </c>
      <c r="Z135" s="166">
        <v>-19.8</v>
      </c>
      <c r="AA135" s="43">
        <f t="shared" si="51"/>
        <v>-33.882031964371009</v>
      </c>
      <c r="AB135" s="42">
        <f t="shared" si="52"/>
        <v>0.27165329113309444</v>
      </c>
      <c r="AC135" s="8"/>
      <c r="AD135" s="35">
        <f t="shared" si="53"/>
        <v>-3.3895000000000002E-2</v>
      </c>
      <c r="AE135" s="12">
        <f t="shared" si="54"/>
        <v>3.7367918280816951E-4</v>
      </c>
      <c r="AF135" s="12">
        <f t="shared" si="55"/>
        <v>4.2165180505801406E-4</v>
      </c>
      <c r="AG135" s="12">
        <f t="shared" si="56"/>
        <v>1.3423008502203412E-5</v>
      </c>
      <c r="AH135" s="12">
        <f t="shared" si="57"/>
        <v>1.7086378734417916E-4</v>
      </c>
      <c r="AI135" s="12">
        <f t="shared" si="58"/>
        <v>0</v>
      </c>
      <c r="AJ135" s="12">
        <f t="shared" si="59"/>
        <v>0</v>
      </c>
      <c r="AK135" s="12">
        <f t="shared" si="60"/>
        <v>0</v>
      </c>
      <c r="AL135" s="12">
        <f t="shared" si="61"/>
        <v>0</v>
      </c>
      <c r="AM135" s="12">
        <f t="shared" si="62"/>
        <v>0</v>
      </c>
      <c r="AN135" s="39">
        <f t="shared" si="63"/>
        <v>0</v>
      </c>
      <c r="AO135" s="8"/>
      <c r="AP135" s="35">
        <f t="shared" si="64"/>
        <v>-3.3882031964370979E-2</v>
      </c>
      <c r="AQ135" s="12">
        <f t="shared" si="65"/>
        <v>2.7165329113309442E-4</v>
      </c>
      <c r="AR135" s="12">
        <f t="shared" si="66"/>
        <v>1.3423008502203412E-5</v>
      </c>
      <c r="AS135" s="12">
        <f t="shared" si="67"/>
        <v>1.7086378734417916E-4</v>
      </c>
      <c r="AT135" s="12">
        <f t="shared" si="68"/>
        <v>1.3423008502203412E-5</v>
      </c>
      <c r="AU135" s="12">
        <f t="shared" si="69"/>
        <v>1.7086378734417916E-4</v>
      </c>
      <c r="AV135" s="12">
        <f t="shared" si="70"/>
        <v>-3.3882031964370979E-2</v>
      </c>
      <c r="AW135" s="12">
        <f t="shared" si="71"/>
        <v>2.7165329113309442E-4</v>
      </c>
      <c r="AX135" s="12">
        <f t="shared" si="72"/>
        <v>-3.3882031964371007E-2</v>
      </c>
      <c r="AY135" s="39">
        <f t="shared" si="73"/>
        <v>2.7165329113309442E-4</v>
      </c>
      <c r="AZ135" s="8"/>
      <c r="BA135" s="35"/>
      <c r="BB135" s="12">
        <f t="shared" si="74"/>
        <v>1.0000134230085023</v>
      </c>
      <c r="BC135" s="12">
        <f t="shared" si="75"/>
        <v>0.96610499999999999</v>
      </c>
      <c r="BD135" s="12">
        <f t="shared" si="76"/>
        <v>0</v>
      </c>
      <c r="BE135" s="39">
        <f t="shared" si="77"/>
        <v>0</v>
      </c>
    </row>
    <row r="136" spans="1:57">
      <c r="A136" s="168" t="s">
        <v>414</v>
      </c>
      <c r="B136" s="8" t="s">
        <v>400</v>
      </c>
      <c r="C136" s="3">
        <v>-33.949000000000005</v>
      </c>
      <c r="D136" s="8">
        <v>0.37367918280816953</v>
      </c>
      <c r="E136" s="3">
        <v>3</v>
      </c>
      <c r="F136" s="3">
        <v>1.3423008502203413E-2</v>
      </c>
      <c r="G136" s="3">
        <v>0.17086378734417915</v>
      </c>
      <c r="L136" s="3">
        <v>1</v>
      </c>
      <c r="Q136" s="44">
        <f t="shared" si="43"/>
        <v>-33.936032689213441</v>
      </c>
      <c r="R136" s="45">
        <f t="shared" si="44"/>
        <v>0.27164768458541239</v>
      </c>
      <c r="S136" s="45" t="str">
        <f t="shared" si="45"/>
        <v>n/a</v>
      </c>
      <c r="T136" s="45" t="str">
        <f t="shared" si="46"/>
        <v>n/a</v>
      </c>
      <c r="U136" s="45" t="str">
        <f t="shared" si="47"/>
        <v>n/a</v>
      </c>
      <c r="V136" s="45" t="str">
        <f t="shared" si="48"/>
        <v>n/a</v>
      </c>
      <c r="W136" s="41">
        <f t="shared" si="49"/>
        <v>-33.936032689213441</v>
      </c>
      <c r="X136" s="42">
        <f t="shared" si="50"/>
        <v>0.27164768458541239</v>
      </c>
      <c r="Y136" s="3">
        <v>3</v>
      </c>
      <c r="Z136" s="166">
        <v>-22</v>
      </c>
      <c r="AA136" s="43">
        <f t="shared" si="51"/>
        <v>-33.936032689213413</v>
      </c>
      <c r="AB136" s="42">
        <f t="shared" si="52"/>
        <v>0.27164768458541239</v>
      </c>
      <c r="AC136" s="8"/>
      <c r="AD136" s="35">
        <f t="shared" si="53"/>
        <v>-3.3949000000000007E-2</v>
      </c>
      <c r="AE136" s="12">
        <f t="shared" si="54"/>
        <v>3.7367918280816951E-4</v>
      </c>
      <c r="AF136" s="12">
        <f t="shared" si="55"/>
        <v>4.2165180505801406E-4</v>
      </c>
      <c r="AG136" s="12">
        <f t="shared" si="56"/>
        <v>1.3423008502203412E-5</v>
      </c>
      <c r="AH136" s="12">
        <f t="shared" si="57"/>
        <v>1.7086378734417916E-4</v>
      </c>
      <c r="AI136" s="12">
        <f t="shared" si="58"/>
        <v>0</v>
      </c>
      <c r="AJ136" s="12">
        <f t="shared" si="59"/>
        <v>0</v>
      </c>
      <c r="AK136" s="12">
        <f t="shared" si="60"/>
        <v>0</v>
      </c>
      <c r="AL136" s="12">
        <f t="shared" si="61"/>
        <v>0</v>
      </c>
      <c r="AM136" s="12">
        <f t="shared" si="62"/>
        <v>0</v>
      </c>
      <c r="AN136" s="39">
        <f t="shared" si="63"/>
        <v>0</v>
      </c>
      <c r="AO136" s="8"/>
      <c r="AP136" s="35">
        <f t="shared" si="64"/>
        <v>-3.3936032689213441E-2</v>
      </c>
      <c r="AQ136" s="12">
        <f t="shared" si="65"/>
        <v>2.7164768458541236E-4</v>
      </c>
      <c r="AR136" s="12">
        <f t="shared" si="66"/>
        <v>1.3423008502203412E-5</v>
      </c>
      <c r="AS136" s="12">
        <f t="shared" si="67"/>
        <v>1.7086378734417916E-4</v>
      </c>
      <c r="AT136" s="12">
        <f t="shared" si="68"/>
        <v>1.3423008502203412E-5</v>
      </c>
      <c r="AU136" s="12">
        <f t="shared" si="69"/>
        <v>1.7086378734417916E-4</v>
      </c>
      <c r="AV136" s="12">
        <f t="shared" si="70"/>
        <v>-3.3936032689213441E-2</v>
      </c>
      <c r="AW136" s="12">
        <f t="shared" si="71"/>
        <v>2.7164768458541236E-4</v>
      </c>
      <c r="AX136" s="12">
        <f t="shared" si="72"/>
        <v>-3.3936032689213413E-2</v>
      </c>
      <c r="AY136" s="39">
        <f t="shared" si="73"/>
        <v>2.7164768458541236E-4</v>
      </c>
      <c r="AZ136" s="8"/>
      <c r="BA136" s="35"/>
      <c r="BB136" s="12">
        <f t="shared" si="74"/>
        <v>1.0000134230085023</v>
      </c>
      <c r="BC136" s="12">
        <f t="shared" si="75"/>
        <v>0.96605099999999999</v>
      </c>
      <c r="BD136" s="12">
        <f t="shared" si="76"/>
        <v>0</v>
      </c>
      <c r="BE136" s="39">
        <f t="shared" si="77"/>
        <v>0</v>
      </c>
    </row>
    <row r="137" spans="1:57">
      <c r="A137" s="168" t="s">
        <v>414</v>
      </c>
      <c r="B137" s="8" t="s">
        <v>215</v>
      </c>
      <c r="C137" s="3">
        <v>-35.315333333333335</v>
      </c>
      <c r="D137" s="8">
        <v>0.37367918280816953</v>
      </c>
      <c r="E137" s="3">
        <v>3</v>
      </c>
      <c r="F137" s="3">
        <v>1.3423008502203413E-2</v>
      </c>
      <c r="G137" s="3">
        <v>0.17086378734417915</v>
      </c>
      <c r="L137" s="3">
        <v>1</v>
      </c>
      <c r="Q137" s="44">
        <f t="shared" si="43"/>
        <v>-35.302384362850731</v>
      </c>
      <c r="R137" s="45">
        <f t="shared" si="44"/>
        <v>0.27150589089772081</v>
      </c>
      <c r="S137" s="45" t="str">
        <f t="shared" si="45"/>
        <v>n/a</v>
      </c>
      <c r="T137" s="45" t="str">
        <f t="shared" si="46"/>
        <v>n/a</v>
      </c>
      <c r="U137" s="45" t="str">
        <f t="shared" si="47"/>
        <v>n/a</v>
      </c>
      <c r="V137" s="45" t="str">
        <f t="shared" si="48"/>
        <v>n/a</v>
      </c>
      <c r="W137" s="41">
        <f t="shared" si="49"/>
        <v>-35.302384362850731</v>
      </c>
      <c r="X137" s="42">
        <f t="shared" si="50"/>
        <v>0.27150589089772081</v>
      </c>
      <c r="Y137" s="3">
        <v>3</v>
      </c>
      <c r="Z137" s="166">
        <v>-21.5</v>
      </c>
      <c r="AA137" s="43">
        <f t="shared" si="51"/>
        <v>-35.302384362850717</v>
      </c>
      <c r="AB137" s="42">
        <f t="shared" si="52"/>
        <v>0.27150589089772081</v>
      </c>
      <c r="AC137" s="8"/>
      <c r="AD137" s="35">
        <f t="shared" si="53"/>
        <v>-3.5315333333333337E-2</v>
      </c>
      <c r="AE137" s="12">
        <f t="shared" si="54"/>
        <v>3.7367918280816951E-4</v>
      </c>
      <c r="AF137" s="12">
        <f t="shared" si="55"/>
        <v>4.2165180505801406E-4</v>
      </c>
      <c r="AG137" s="12">
        <f t="shared" si="56"/>
        <v>1.3423008502203412E-5</v>
      </c>
      <c r="AH137" s="12">
        <f t="shared" si="57"/>
        <v>1.7086378734417916E-4</v>
      </c>
      <c r="AI137" s="12">
        <f t="shared" si="58"/>
        <v>0</v>
      </c>
      <c r="AJ137" s="12">
        <f t="shared" si="59"/>
        <v>0</v>
      </c>
      <c r="AK137" s="12">
        <f t="shared" si="60"/>
        <v>0</v>
      </c>
      <c r="AL137" s="12">
        <f t="shared" si="61"/>
        <v>0</v>
      </c>
      <c r="AM137" s="12">
        <f t="shared" si="62"/>
        <v>0</v>
      </c>
      <c r="AN137" s="39">
        <f t="shared" si="63"/>
        <v>0</v>
      </c>
      <c r="AO137" s="8"/>
      <c r="AP137" s="35">
        <f t="shared" si="64"/>
        <v>-3.5302384362850728E-2</v>
      </c>
      <c r="AQ137" s="12">
        <f t="shared" si="65"/>
        <v>2.7150589089772084E-4</v>
      </c>
      <c r="AR137" s="12">
        <f t="shared" si="66"/>
        <v>1.3423008502203412E-5</v>
      </c>
      <c r="AS137" s="12">
        <f t="shared" si="67"/>
        <v>1.7086378734417916E-4</v>
      </c>
      <c r="AT137" s="12">
        <f t="shared" si="68"/>
        <v>1.3423008502203412E-5</v>
      </c>
      <c r="AU137" s="12">
        <f t="shared" si="69"/>
        <v>1.7086378734417916E-4</v>
      </c>
      <c r="AV137" s="12">
        <f t="shared" si="70"/>
        <v>-3.5302384362850728E-2</v>
      </c>
      <c r="AW137" s="12">
        <f t="shared" si="71"/>
        <v>2.7150589089772084E-4</v>
      </c>
      <c r="AX137" s="12">
        <f t="shared" si="72"/>
        <v>-3.5302384362850714E-2</v>
      </c>
      <c r="AY137" s="39">
        <f t="shared" si="73"/>
        <v>2.7150589089772084E-4</v>
      </c>
      <c r="AZ137" s="8"/>
      <c r="BA137" s="35"/>
      <c r="BB137" s="12">
        <f t="shared" si="74"/>
        <v>1.0000134230085023</v>
      </c>
      <c r="BC137" s="12">
        <f t="shared" si="75"/>
        <v>0.96468466666666663</v>
      </c>
      <c r="BD137" s="12">
        <f t="shared" si="76"/>
        <v>0</v>
      </c>
      <c r="BE137" s="39">
        <f t="shared" si="77"/>
        <v>0</v>
      </c>
    </row>
    <row r="138" spans="1:57">
      <c r="A138" s="168" t="s">
        <v>414</v>
      </c>
      <c r="B138" s="8" t="s">
        <v>216</v>
      </c>
      <c r="C138" s="3">
        <v>-35.015999999999998</v>
      </c>
      <c r="D138" s="8">
        <v>0.37367918280816953</v>
      </c>
      <c r="E138" s="3">
        <v>3</v>
      </c>
      <c r="F138" s="3">
        <v>1.3423008502203413E-2</v>
      </c>
      <c r="G138" s="3">
        <v>0.17086378734417915</v>
      </c>
      <c r="L138" s="3">
        <v>1</v>
      </c>
      <c r="Q138" s="44">
        <f t="shared" si="43"/>
        <v>-35.00304701156351</v>
      </c>
      <c r="R138" s="45">
        <f t="shared" si="44"/>
        <v>0.27153694391439126</v>
      </c>
      <c r="S138" s="45" t="str">
        <f t="shared" si="45"/>
        <v>n/a</v>
      </c>
      <c r="T138" s="45" t="str">
        <f t="shared" si="46"/>
        <v>n/a</v>
      </c>
      <c r="U138" s="45" t="str">
        <f t="shared" si="47"/>
        <v>n/a</v>
      </c>
      <c r="V138" s="45" t="str">
        <f t="shared" si="48"/>
        <v>n/a</v>
      </c>
      <c r="W138" s="41">
        <f t="shared" si="49"/>
        <v>-35.00304701156351</v>
      </c>
      <c r="X138" s="42">
        <f t="shared" si="50"/>
        <v>0.27153694391439126</v>
      </c>
      <c r="Y138" s="3">
        <v>3</v>
      </c>
      <c r="Z138" s="166">
        <v>-22.3</v>
      </c>
      <c r="AA138" s="43">
        <f t="shared" si="51"/>
        <v>-35.003047011563538</v>
      </c>
      <c r="AB138" s="42">
        <f t="shared" si="52"/>
        <v>0.27153694391439126</v>
      </c>
      <c r="AC138" s="8"/>
      <c r="AD138" s="35">
        <f t="shared" si="53"/>
        <v>-3.5015999999999999E-2</v>
      </c>
      <c r="AE138" s="12">
        <f t="shared" si="54"/>
        <v>3.7367918280816951E-4</v>
      </c>
      <c r="AF138" s="12">
        <f t="shared" si="55"/>
        <v>4.2165180505801406E-4</v>
      </c>
      <c r="AG138" s="12">
        <f t="shared" si="56"/>
        <v>1.3423008502203412E-5</v>
      </c>
      <c r="AH138" s="12">
        <f t="shared" si="57"/>
        <v>1.7086378734417916E-4</v>
      </c>
      <c r="AI138" s="12">
        <f t="shared" si="58"/>
        <v>0</v>
      </c>
      <c r="AJ138" s="12">
        <f t="shared" si="59"/>
        <v>0</v>
      </c>
      <c r="AK138" s="12">
        <f t="shared" si="60"/>
        <v>0</v>
      </c>
      <c r="AL138" s="12">
        <f t="shared" si="61"/>
        <v>0</v>
      </c>
      <c r="AM138" s="12">
        <f t="shared" si="62"/>
        <v>0</v>
      </c>
      <c r="AN138" s="39">
        <f t="shared" si="63"/>
        <v>0</v>
      </c>
      <c r="AO138" s="8"/>
      <c r="AP138" s="35">
        <f t="shared" si="64"/>
        <v>-3.500304701156351E-2</v>
      </c>
      <c r="AQ138" s="12">
        <f t="shared" si="65"/>
        <v>2.7153694391439127E-4</v>
      </c>
      <c r="AR138" s="12">
        <f t="shared" si="66"/>
        <v>1.3423008502203412E-5</v>
      </c>
      <c r="AS138" s="12">
        <f t="shared" si="67"/>
        <v>1.7086378734417916E-4</v>
      </c>
      <c r="AT138" s="12">
        <f t="shared" si="68"/>
        <v>1.3423008502203412E-5</v>
      </c>
      <c r="AU138" s="12">
        <f t="shared" si="69"/>
        <v>1.7086378734417916E-4</v>
      </c>
      <c r="AV138" s="12">
        <f t="shared" si="70"/>
        <v>-3.500304701156351E-2</v>
      </c>
      <c r="AW138" s="12">
        <f t="shared" si="71"/>
        <v>2.7153694391439127E-4</v>
      </c>
      <c r="AX138" s="12">
        <f t="shared" si="72"/>
        <v>-3.5003047011563537E-2</v>
      </c>
      <c r="AY138" s="39">
        <f t="shared" si="73"/>
        <v>2.7153694391439127E-4</v>
      </c>
      <c r="AZ138" s="8"/>
      <c r="BA138" s="35"/>
      <c r="BB138" s="12">
        <f t="shared" si="74"/>
        <v>1.0000134230085023</v>
      </c>
      <c r="BC138" s="12">
        <f t="shared" si="75"/>
        <v>0.96498399999999995</v>
      </c>
      <c r="BD138" s="12">
        <f t="shared" si="76"/>
        <v>0</v>
      </c>
      <c r="BE138" s="39">
        <f t="shared" si="77"/>
        <v>0</v>
      </c>
    </row>
    <row r="139" spans="1:57">
      <c r="A139" s="168" t="s">
        <v>354</v>
      </c>
      <c r="B139" s="8" t="s">
        <v>399</v>
      </c>
      <c r="C139" s="3">
        <v>-33.851666666666667</v>
      </c>
      <c r="D139" s="8">
        <v>0.37367918280816953</v>
      </c>
      <c r="E139" s="3">
        <v>3</v>
      </c>
      <c r="F139" s="3">
        <v>1.3423008502203413E-2</v>
      </c>
      <c r="G139" s="3">
        <v>0.17086378734417915</v>
      </c>
      <c r="L139" s="3">
        <v>1</v>
      </c>
      <c r="Q139" s="44">
        <f t="shared" si="43"/>
        <v>-33.838698049373946</v>
      </c>
      <c r="R139" s="45">
        <f t="shared" si="44"/>
        <v>0.27165779035752252</v>
      </c>
      <c r="S139" s="45" t="str">
        <f t="shared" si="45"/>
        <v>n/a</v>
      </c>
      <c r="T139" s="45" t="str">
        <f t="shared" si="46"/>
        <v>n/a</v>
      </c>
      <c r="U139" s="45" t="str">
        <f t="shared" si="47"/>
        <v>n/a</v>
      </c>
      <c r="V139" s="45" t="str">
        <f t="shared" si="48"/>
        <v>n/a</v>
      </c>
      <c r="W139" s="41">
        <f t="shared" si="49"/>
        <v>-33.838698049373946</v>
      </c>
      <c r="X139" s="42">
        <f t="shared" si="50"/>
        <v>0.27165779035752252</v>
      </c>
      <c r="Y139" s="3">
        <v>3</v>
      </c>
      <c r="Z139" s="166">
        <v>-21.9</v>
      </c>
      <c r="AA139" s="43">
        <f t="shared" si="51"/>
        <v>-33.838698049373896</v>
      </c>
      <c r="AB139" s="42">
        <f t="shared" si="52"/>
        <v>0.27165779035752252</v>
      </c>
      <c r="AC139" s="8"/>
      <c r="AD139" s="35">
        <f t="shared" si="53"/>
        <v>-3.3851666666666669E-2</v>
      </c>
      <c r="AE139" s="12">
        <f t="shared" si="54"/>
        <v>3.7367918280816951E-4</v>
      </c>
      <c r="AF139" s="12">
        <f t="shared" si="55"/>
        <v>4.2165180505801406E-4</v>
      </c>
      <c r="AG139" s="12">
        <f t="shared" si="56"/>
        <v>1.3423008502203412E-5</v>
      </c>
      <c r="AH139" s="12">
        <f t="shared" si="57"/>
        <v>1.7086378734417916E-4</v>
      </c>
      <c r="AI139" s="12">
        <f t="shared" si="58"/>
        <v>0</v>
      </c>
      <c r="AJ139" s="12">
        <f t="shared" si="59"/>
        <v>0</v>
      </c>
      <c r="AK139" s="12">
        <f t="shared" si="60"/>
        <v>0</v>
      </c>
      <c r="AL139" s="12">
        <f t="shared" si="61"/>
        <v>0</v>
      </c>
      <c r="AM139" s="12">
        <f t="shared" si="62"/>
        <v>0</v>
      </c>
      <c r="AN139" s="39">
        <f t="shared" si="63"/>
        <v>0</v>
      </c>
      <c r="AO139" s="8"/>
      <c r="AP139" s="35">
        <f t="shared" si="64"/>
        <v>-3.3838698049373943E-2</v>
      </c>
      <c r="AQ139" s="12">
        <f t="shared" si="65"/>
        <v>2.716577903575225E-4</v>
      </c>
      <c r="AR139" s="12">
        <f t="shared" si="66"/>
        <v>1.3423008502203412E-5</v>
      </c>
      <c r="AS139" s="12">
        <f t="shared" si="67"/>
        <v>1.7086378734417916E-4</v>
      </c>
      <c r="AT139" s="12">
        <f t="shared" si="68"/>
        <v>1.3423008502203412E-5</v>
      </c>
      <c r="AU139" s="12">
        <f t="shared" si="69"/>
        <v>1.7086378734417916E-4</v>
      </c>
      <c r="AV139" s="12">
        <f t="shared" si="70"/>
        <v>-3.3838698049373943E-2</v>
      </c>
      <c r="AW139" s="12">
        <f t="shared" si="71"/>
        <v>2.716577903575225E-4</v>
      </c>
      <c r="AX139" s="12">
        <f t="shared" si="72"/>
        <v>-3.3838698049373894E-2</v>
      </c>
      <c r="AY139" s="39">
        <f t="shared" si="73"/>
        <v>2.716577903575225E-4</v>
      </c>
      <c r="AZ139" s="8"/>
      <c r="BA139" s="35"/>
      <c r="BB139" s="12">
        <f t="shared" si="74"/>
        <v>1.0000134230085023</v>
      </c>
      <c r="BC139" s="12">
        <f t="shared" si="75"/>
        <v>0.96614833333333339</v>
      </c>
      <c r="BD139" s="12">
        <f t="shared" si="76"/>
        <v>0</v>
      </c>
      <c r="BE139" s="39">
        <f t="shared" si="77"/>
        <v>0</v>
      </c>
    </row>
    <row r="140" spans="1:57">
      <c r="A140" s="168" t="s">
        <v>354</v>
      </c>
      <c r="B140" s="8" t="s">
        <v>400</v>
      </c>
      <c r="C140" s="3">
        <v>-33.410333333333334</v>
      </c>
      <c r="D140" s="8">
        <v>0.37367918280816953</v>
      </c>
      <c r="E140" s="3">
        <v>3</v>
      </c>
      <c r="F140" s="3">
        <v>1.3423008502203413E-2</v>
      </c>
      <c r="G140" s="3">
        <v>0.17086378734417915</v>
      </c>
      <c r="L140" s="3">
        <v>1</v>
      </c>
      <c r="Q140" s="44">
        <f t="shared" ref="Q140:Q203" si="78">IF($C140="","n/a",AP140*1000)</f>
        <v>-33.397358792019524</v>
      </c>
      <c r="R140" s="45">
        <f t="shared" ref="R140:R203" si="79">IF($C140="","n/a",AQ140*1000)</f>
        <v>0.27170362047614216</v>
      </c>
      <c r="S140" s="45" t="str">
        <f t="shared" ref="S140:S203" si="80">IF($L140=1,"n/a",AR140*1000)</f>
        <v>n/a</v>
      </c>
      <c r="T140" s="45" t="str">
        <f t="shared" ref="T140:T203" si="81">IF($L140=1,"n/a",AS140*1000)</f>
        <v>n/a</v>
      </c>
      <c r="U140" s="45" t="str">
        <f t="shared" ref="U140:U203" si="82">IF($L140=1,"n/a",AT140*1000)</f>
        <v>n/a</v>
      </c>
      <c r="V140" s="45" t="str">
        <f t="shared" ref="V140:V203" si="83">IF($L140=1,"n/a",AU140*1000)</f>
        <v>n/a</v>
      </c>
      <c r="W140" s="41">
        <f t="shared" ref="W140:W203" si="84">IF($C140="","n/a",AV140*1000)</f>
        <v>-33.397358792019524</v>
      </c>
      <c r="X140" s="42">
        <f t="shared" ref="X140:X203" si="85">IF($C140="","n/a",AW140*1000)</f>
        <v>0.27170362047614216</v>
      </c>
      <c r="Y140" s="3">
        <v>3</v>
      </c>
      <c r="Z140" s="166">
        <v>-22.2</v>
      </c>
      <c r="AA140" s="43">
        <f t="shared" ref="AA140:AA203" si="86">IF($C140="","n/a",AX140*1000)</f>
        <v>-33.397358792019546</v>
      </c>
      <c r="AB140" s="42">
        <f t="shared" ref="AB140:AB203" si="87">IF($C140="","n/a",AY140*1000)</f>
        <v>0.27170362047614216</v>
      </c>
      <c r="AC140" s="8"/>
      <c r="AD140" s="35">
        <f t="shared" ref="AD140:AD203" si="88">C140/1000</f>
        <v>-3.3410333333333334E-2</v>
      </c>
      <c r="AE140" s="12">
        <f t="shared" ref="AE140:AE203" si="89">D140/1000</f>
        <v>3.7367918280816951E-4</v>
      </c>
      <c r="AF140" s="12">
        <f t="shared" ref="AF140:AF203" si="90">AE140/IF(E140&lt;200,IF(E140&gt;1,SQRT(2/(E140-1))*EXP(_xlfn.GAMMALN.PRECISE(E140/2))/EXP(_xlfn.GAMMALN.PRECISE((E140-1)/2)),1),1)</f>
        <v>4.2165180505801406E-4</v>
      </c>
      <c r="AG140" s="12">
        <f t="shared" ref="AG140:AG203" si="91">F140/1000</f>
        <v>1.3423008502203412E-5</v>
      </c>
      <c r="AH140" s="12">
        <f t="shared" ref="AH140:AH203" si="92">G140/1000</f>
        <v>1.7086378734417916E-4</v>
      </c>
      <c r="AI140" s="12">
        <f t="shared" ref="AI140:AI203" si="93">H140/1000</f>
        <v>0</v>
      </c>
      <c r="AJ140" s="12">
        <f t="shared" ref="AJ140:AJ203" si="94">I140/1000</f>
        <v>0</v>
      </c>
      <c r="AK140" s="12">
        <f t="shared" ref="AK140:AK203" si="95">J140/1000</f>
        <v>0</v>
      </c>
      <c r="AL140" s="12">
        <f t="shared" ref="AL140:AL203" si="96">K140/1000</f>
        <v>0</v>
      </c>
      <c r="AM140" s="12">
        <f t="shared" ref="AM140:AM203" si="97">N140/1000</f>
        <v>0</v>
      </c>
      <c r="AN140" s="39">
        <f t="shared" ref="AN140:AN203" si="98">O140/1000</f>
        <v>0</v>
      </c>
      <c r="AO140" s="8"/>
      <c r="AP140" s="35">
        <f t="shared" ref="AP140:AP203" si="99">(AD140+AG140+AD140*AG140)</f>
        <v>-3.3397358792019521E-2</v>
      </c>
      <c r="AQ140" s="12">
        <f t="shared" ref="AQ140:AQ203" si="100">SQRT(((1+AG140)*AE140/SQRT(E140))^2+((1+AD140)*AH140)^2)</f>
        <v>2.7170362047614218E-4</v>
      </c>
      <c r="AR140" s="12">
        <f t="shared" ref="AR140:AR203" si="101">(AI140+AG140+AI140*AG140)</f>
        <v>1.3423008502203412E-5</v>
      </c>
      <c r="AS140" s="12">
        <f t="shared" ref="AS140:AS203" si="102">SQRT((AJ140*(1+AG140))^2 + (AH140*(1+AI140))^2)</f>
        <v>1.7086378734417916E-4</v>
      </c>
      <c r="AT140" s="12">
        <f t="shared" ref="AT140:AT203" si="103">(1/(1-M140))*(AI140+AG140+AI140*AG140)-(M140/(1-M140))*(AK140)</f>
        <v>1.3423008502203412E-5</v>
      </c>
      <c r="AU140" s="12">
        <f t="shared" ref="AU140:AU203" si="104">SQRT((AS140*(1/(1-M140)))^2 + (AL140*(-M140/(1-M140)))^2)</f>
        <v>1.7086378734417916E-4</v>
      </c>
      <c r="AV140" s="12">
        <f t="shared" ref="AV140:AV203" si="105">(1/L140)*(AD140+AG140+AD140*AG140) - ((1-L140)/L140)*((1/(1-M140))*(AI140+AG140+AI140*AG140)-(M140/(1-M140))*(AK140))</f>
        <v>-3.3397358792019521E-2</v>
      </c>
      <c r="AW140" s="12">
        <f t="shared" ref="AW140:AW203" si="106">SQRT((BB140*AE140/SQRT(E140))^2 + (BC140*AH140)^2 + (BD140*AJ140)^2 + (BE140*AL140)^2)</f>
        <v>2.7170362047614218E-4</v>
      </c>
      <c r="AX140" s="12">
        <f t="shared" ref="AX140:AX203" si="107">(AV140+1)/(AM140+1)-1</f>
        <v>-3.3397358792019549E-2</v>
      </c>
      <c r="AY140" s="39">
        <f t="shared" ref="AY140:AY203" si="108">SQRT((1/(AM140+1))^2*AW140^2+((-(AV140+1))/(AM140+1)^2)^2*AN140^2)</f>
        <v>2.7170362047614218E-4</v>
      </c>
      <c r="AZ140" s="8"/>
      <c r="BA140" s="35"/>
      <c r="BB140" s="12">
        <f t="shared" ref="BB140:BB203" si="109">(1/L140)*(1+AG140)</f>
        <v>1.0000134230085023</v>
      </c>
      <c r="BC140" s="12">
        <f t="shared" ref="BC140:BC203" si="110">(1/L140)*(1+AD140) - ((1-L140)/(L140*(1-M140)))*(1+AI140)</f>
        <v>0.96658966666666668</v>
      </c>
      <c r="BD140" s="12">
        <f t="shared" ref="BD140:BD203" si="111">-((1-L140)/(L140*(1-M140))) * (1+AG140)</f>
        <v>0</v>
      </c>
      <c r="BE140" s="39">
        <f t="shared" ref="BE140:BE203" si="112">((1-L140)*M140)/(L140*(1-M140))</f>
        <v>0</v>
      </c>
    </row>
    <row r="141" spans="1:57">
      <c r="A141" s="168" t="s">
        <v>354</v>
      </c>
      <c r="B141" s="8" t="s">
        <v>215</v>
      </c>
      <c r="C141" s="3">
        <v>-35.689</v>
      </c>
      <c r="D141" s="8">
        <v>0.37367918280816953</v>
      </c>
      <c r="E141" s="3">
        <v>3</v>
      </c>
      <c r="F141" s="3">
        <v>1.3423008502203413E-2</v>
      </c>
      <c r="G141" s="3">
        <v>0.17086378734417915</v>
      </c>
      <c r="L141" s="3">
        <v>1</v>
      </c>
      <c r="Q141" s="44">
        <f t="shared" si="78"/>
        <v>-35.676056045248224</v>
      </c>
      <c r="R141" s="45">
        <f t="shared" si="79"/>
        <v>0.27146713503470837</v>
      </c>
      <c r="S141" s="45" t="str">
        <f t="shared" si="80"/>
        <v>n/a</v>
      </c>
      <c r="T141" s="45" t="str">
        <f t="shared" si="81"/>
        <v>n/a</v>
      </c>
      <c r="U141" s="45" t="str">
        <f t="shared" si="82"/>
        <v>n/a</v>
      </c>
      <c r="V141" s="45" t="str">
        <f t="shared" si="83"/>
        <v>n/a</v>
      </c>
      <c r="W141" s="41">
        <f t="shared" si="84"/>
        <v>-35.676056045248224</v>
      </c>
      <c r="X141" s="42">
        <f t="shared" si="85"/>
        <v>0.27146713503470837</v>
      </c>
      <c r="Y141" s="3">
        <v>3</v>
      </c>
      <c r="Z141" s="166">
        <v>-21.7</v>
      </c>
      <c r="AA141" s="43">
        <f t="shared" si="86"/>
        <v>-35.676056045248259</v>
      </c>
      <c r="AB141" s="42">
        <f t="shared" si="87"/>
        <v>0.27146713503470837</v>
      </c>
      <c r="AC141" s="8"/>
      <c r="AD141" s="35">
        <f t="shared" si="88"/>
        <v>-3.5688999999999999E-2</v>
      </c>
      <c r="AE141" s="12">
        <f t="shared" si="89"/>
        <v>3.7367918280816951E-4</v>
      </c>
      <c r="AF141" s="12">
        <f t="shared" si="90"/>
        <v>4.2165180505801406E-4</v>
      </c>
      <c r="AG141" s="12">
        <f t="shared" si="91"/>
        <v>1.3423008502203412E-5</v>
      </c>
      <c r="AH141" s="12">
        <f t="shared" si="92"/>
        <v>1.7086378734417916E-4</v>
      </c>
      <c r="AI141" s="12">
        <f t="shared" si="93"/>
        <v>0</v>
      </c>
      <c r="AJ141" s="12">
        <f t="shared" si="94"/>
        <v>0</v>
      </c>
      <c r="AK141" s="12">
        <f t="shared" si="95"/>
        <v>0</v>
      </c>
      <c r="AL141" s="12">
        <f t="shared" si="96"/>
        <v>0</v>
      </c>
      <c r="AM141" s="12">
        <f t="shared" si="97"/>
        <v>0</v>
      </c>
      <c r="AN141" s="39">
        <f t="shared" si="98"/>
        <v>0</v>
      </c>
      <c r="AO141" s="8"/>
      <c r="AP141" s="35">
        <f t="shared" si="99"/>
        <v>-3.5676056045248226E-2</v>
      </c>
      <c r="AQ141" s="12">
        <f t="shared" si="100"/>
        <v>2.7146713503470836E-4</v>
      </c>
      <c r="AR141" s="12">
        <f t="shared" si="101"/>
        <v>1.3423008502203412E-5</v>
      </c>
      <c r="AS141" s="12">
        <f t="shared" si="102"/>
        <v>1.7086378734417916E-4</v>
      </c>
      <c r="AT141" s="12">
        <f t="shared" si="103"/>
        <v>1.3423008502203412E-5</v>
      </c>
      <c r="AU141" s="12">
        <f t="shared" si="104"/>
        <v>1.7086378734417916E-4</v>
      </c>
      <c r="AV141" s="12">
        <f t="shared" si="105"/>
        <v>-3.5676056045248226E-2</v>
      </c>
      <c r="AW141" s="12">
        <f t="shared" si="106"/>
        <v>2.7146713503470836E-4</v>
      </c>
      <c r="AX141" s="12">
        <f t="shared" si="107"/>
        <v>-3.5676056045248261E-2</v>
      </c>
      <c r="AY141" s="39">
        <f t="shared" si="108"/>
        <v>2.7146713503470836E-4</v>
      </c>
      <c r="AZ141" s="8"/>
      <c r="BA141" s="35"/>
      <c r="BB141" s="12">
        <f t="shared" si="109"/>
        <v>1.0000134230085023</v>
      </c>
      <c r="BC141" s="12">
        <f t="shared" si="110"/>
        <v>0.96431100000000003</v>
      </c>
      <c r="BD141" s="12">
        <f t="shared" si="111"/>
        <v>0</v>
      </c>
      <c r="BE141" s="39">
        <f t="shared" si="112"/>
        <v>0</v>
      </c>
    </row>
    <row r="142" spans="1:57">
      <c r="A142" s="168" t="s">
        <v>354</v>
      </c>
      <c r="B142" s="3" t="s">
        <v>216</v>
      </c>
      <c r="C142" s="3">
        <v>-35.020000000000003</v>
      </c>
      <c r="D142" s="3">
        <v>0.37367918280816953</v>
      </c>
      <c r="E142" s="3">
        <v>3</v>
      </c>
      <c r="F142" s="3">
        <v>1.3423008502203413E-2</v>
      </c>
      <c r="G142" s="3">
        <v>0.17086378734417915</v>
      </c>
      <c r="L142" s="3">
        <v>1</v>
      </c>
      <c r="Q142" s="44">
        <f t="shared" si="78"/>
        <v>-35.007047065255541</v>
      </c>
      <c r="R142" s="45">
        <f t="shared" si="79"/>
        <v>0.27153652891193503</v>
      </c>
      <c r="S142" s="45" t="str">
        <f t="shared" si="80"/>
        <v>n/a</v>
      </c>
      <c r="T142" s="45" t="str">
        <f t="shared" si="81"/>
        <v>n/a</v>
      </c>
      <c r="U142" s="45" t="str">
        <f t="shared" si="82"/>
        <v>n/a</v>
      </c>
      <c r="V142" s="45" t="str">
        <f t="shared" si="83"/>
        <v>n/a</v>
      </c>
      <c r="W142" s="41">
        <f t="shared" si="84"/>
        <v>-35.007047065255541</v>
      </c>
      <c r="X142" s="42">
        <f t="shared" si="85"/>
        <v>0.27153652891193503</v>
      </c>
      <c r="Y142" s="3">
        <v>3</v>
      </c>
      <c r="Z142" s="166">
        <v>-18.399999999999999</v>
      </c>
      <c r="AA142" s="43">
        <f t="shared" si="86"/>
        <v>-35.007047065255591</v>
      </c>
      <c r="AB142" s="42">
        <f t="shared" si="87"/>
        <v>0.27153652891193503</v>
      </c>
      <c r="AC142" s="8"/>
      <c r="AD142" s="35">
        <f t="shared" si="88"/>
        <v>-3.5020000000000003E-2</v>
      </c>
      <c r="AE142" s="12">
        <f t="shared" si="89"/>
        <v>3.7367918280816951E-4</v>
      </c>
      <c r="AF142" s="12">
        <f t="shared" si="90"/>
        <v>4.2165180505801406E-4</v>
      </c>
      <c r="AG142" s="12">
        <f t="shared" si="91"/>
        <v>1.3423008502203412E-5</v>
      </c>
      <c r="AH142" s="12">
        <f t="shared" si="92"/>
        <v>1.7086378734417916E-4</v>
      </c>
      <c r="AI142" s="12">
        <f t="shared" si="93"/>
        <v>0</v>
      </c>
      <c r="AJ142" s="12">
        <f t="shared" si="94"/>
        <v>0</v>
      </c>
      <c r="AK142" s="12">
        <f t="shared" si="95"/>
        <v>0</v>
      </c>
      <c r="AL142" s="12">
        <f t="shared" si="96"/>
        <v>0</v>
      </c>
      <c r="AM142" s="12">
        <f t="shared" si="97"/>
        <v>0</v>
      </c>
      <c r="AN142" s="39">
        <f t="shared" si="98"/>
        <v>0</v>
      </c>
      <c r="AO142" s="8"/>
      <c r="AP142" s="35">
        <f t="shared" si="99"/>
        <v>-3.5007047065255543E-2</v>
      </c>
      <c r="AQ142" s="12">
        <f t="shared" si="100"/>
        <v>2.7153652891193504E-4</v>
      </c>
      <c r="AR142" s="12">
        <f t="shared" si="101"/>
        <v>1.3423008502203412E-5</v>
      </c>
      <c r="AS142" s="12">
        <f t="shared" si="102"/>
        <v>1.7086378734417916E-4</v>
      </c>
      <c r="AT142" s="12">
        <f t="shared" si="103"/>
        <v>1.3423008502203412E-5</v>
      </c>
      <c r="AU142" s="12">
        <f t="shared" si="104"/>
        <v>1.7086378734417916E-4</v>
      </c>
      <c r="AV142" s="12">
        <f t="shared" si="105"/>
        <v>-3.5007047065255543E-2</v>
      </c>
      <c r="AW142" s="12">
        <f t="shared" si="106"/>
        <v>2.7153652891193504E-4</v>
      </c>
      <c r="AX142" s="12">
        <f t="shared" si="107"/>
        <v>-3.5007047065255592E-2</v>
      </c>
      <c r="AY142" s="39">
        <f t="shared" si="108"/>
        <v>2.7153652891193504E-4</v>
      </c>
      <c r="AZ142" s="8"/>
      <c r="BA142" s="35"/>
      <c r="BB142" s="12">
        <f t="shared" si="109"/>
        <v>1.0000134230085023</v>
      </c>
      <c r="BC142" s="12">
        <f t="shared" si="110"/>
        <v>0.96497999999999995</v>
      </c>
      <c r="BD142" s="12">
        <f t="shared" si="111"/>
        <v>0</v>
      </c>
      <c r="BE142" s="39">
        <f t="shared" si="112"/>
        <v>0</v>
      </c>
    </row>
    <row r="143" spans="1:57">
      <c r="A143" s="168" t="s">
        <v>228</v>
      </c>
      <c r="B143" s="3" t="s">
        <v>399</v>
      </c>
      <c r="C143" s="3">
        <v>-36.853666666666669</v>
      </c>
      <c r="D143" s="3">
        <v>0.37367918280816953</v>
      </c>
      <c r="E143" s="3">
        <v>3</v>
      </c>
      <c r="F143" s="3">
        <v>1.3423008502203413E-2</v>
      </c>
      <c r="G143" s="3">
        <v>0.17086378734417915</v>
      </c>
      <c r="L143" s="3">
        <v>1</v>
      </c>
      <c r="Q143" s="44">
        <f t="shared" si="78"/>
        <v>-36.84073834524547</v>
      </c>
      <c r="R143" s="45">
        <f t="shared" si="79"/>
        <v>0.27134639930570748</v>
      </c>
      <c r="S143" s="45" t="str">
        <f t="shared" si="80"/>
        <v>n/a</v>
      </c>
      <c r="T143" s="45" t="str">
        <f t="shared" si="81"/>
        <v>n/a</v>
      </c>
      <c r="U143" s="45" t="str">
        <f t="shared" si="82"/>
        <v>n/a</v>
      </c>
      <c r="V143" s="45" t="str">
        <f t="shared" si="83"/>
        <v>n/a</v>
      </c>
      <c r="W143" s="41">
        <f t="shared" si="84"/>
        <v>-36.84073834524547</v>
      </c>
      <c r="X143" s="42">
        <f t="shared" si="85"/>
        <v>0.27134639930570748</v>
      </c>
      <c r="Y143" s="3">
        <v>3</v>
      </c>
      <c r="Z143" s="166">
        <v>-18.3</v>
      </c>
      <c r="AA143" s="43">
        <f t="shared" si="86"/>
        <v>-36.840738345245484</v>
      </c>
      <c r="AB143" s="42">
        <f t="shared" si="87"/>
        <v>0.27134639930570748</v>
      </c>
      <c r="AC143" s="8"/>
      <c r="AD143" s="35">
        <f t="shared" si="88"/>
        <v>-3.6853666666666667E-2</v>
      </c>
      <c r="AE143" s="12">
        <f t="shared" si="89"/>
        <v>3.7367918280816951E-4</v>
      </c>
      <c r="AF143" s="12">
        <f t="shared" si="90"/>
        <v>4.2165180505801406E-4</v>
      </c>
      <c r="AG143" s="12">
        <f t="shared" si="91"/>
        <v>1.3423008502203412E-5</v>
      </c>
      <c r="AH143" s="12">
        <f t="shared" si="92"/>
        <v>1.7086378734417916E-4</v>
      </c>
      <c r="AI143" s="12">
        <f t="shared" si="93"/>
        <v>0</v>
      </c>
      <c r="AJ143" s="12">
        <f t="shared" si="94"/>
        <v>0</v>
      </c>
      <c r="AK143" s="12">
        <f t="shared" si="95"/>
        <v>0</v>
      </c>
      <c r="AL143" s="12">
        <f t="shared" si="96"/>
        <v>0</v>
      </c>
      <c r="AM143" s="12">
        <f t="shared" si="97"/>
        <v>0</v>
      </c>
      <c r="AN143" s="39">
        <f t="shared" si="98"/>
        <v>0</v>
      </c>
      <c r="AO143" s="8"/>
      <c r="AP143" s="35">
        <f t="shared" si="99"/>
        <v>-3.6840738345245469E-2</v>
      </c>
      <c r="AQ143" s="12">
        <f t="shared" si="100"/>
        <v>2.7134639930570748E-4</v>
      </c>
      <c r="AR143" s="12">
        <f t="shared" si="101"/>
        <v>1.3423008502203412E-5</v>
      </c>
      <c r="AS143" s="12">
        <f t="shared" si="102"/>
        <v>1.7086378734417916E-4</v>
      </c>
      <c r="AT143" s="12">
        <f t="shared" si="103"/>
        <v>1.3423008502203412E-5</v>
      </c>
      <c r="AU143" s="12">
        <f t="shared" si="104"/>
        <v>1.7086378734417916E-4</v>
      </c>
      <c r="AV143" s="12">
        <f t="shared" si="105"/>
        <v>-3.6840738345245469E-2</v>
      </c>
      <c r="AW143" s="12">
        <f t="shared" si="106"/>
        <v>2.7134639930570748E-4</v>
      </c>
      <c r="AX143" s="12">
        <f t="shared" si="107"/>
        <v>-3.6840738345245483E-2</v>
      </c>
      <c r="AY143" s="39">
        <f t="shared" si="108"/>
        <v>2.7134639930570748E-4</v>
      </c>
      <c r="AZ143" s="8"/>
      <c r="BA143" s="35"/>
      <c r="BB143" s="12">
        <f t="shared" si="109"/>
        <v>1.0000134230085023</v>
      </c>
      <c r="BC143" s="12">
        <f t="shared" si="110"/>
        <v>0.96314633333333333</v>
      </c>
      <c r="BD143" s="12">
        <f t="shared" si="111"/>
        <v>0</v>
      </c>
      <c r="BE143" s="39">
        <f t="shared" si="112"/>
        <v>0</v>
      </c>
    </row>
    <row r="144" spans="1:57">
      <c r="A144" s="168" t="s">
        <v>228</v>
      </c>
      <c r="B144" s="3" t="s">
        <v>400</v>
      </c>
      <c r="C144" s="3">
        <v>-37.402000000000001</v>
      </c>
      <c r="D144" s="3">
        <v>0.37367918280816953</v>
      </c>
      <c r="E144" s="3">
        <v>3</v>
      </c>
      <c r="F144" s="3">
        <v>1.3423008502203413E-2</v>
      </c>
      <c r="G144" s="3">
        <v>0.17086378734417915</v>
      </c>
      <c r="L144" s="3">
        <v>1</v>
      </c>
      <c r="Q144" s="44">
        <f t="shared" si="78"/>
        <v>-37.389079038861794</v>
      </c>
      <c r="R144" s="45">
        <f t="shared" si="79"/>
        <v>0.2712895880039215</v>
      </c>
      <c r="S144" s="45" t="str">
        <f t="shared" si="80"/>
        <v>n/a</v>
      </c>
      <c r="T144" s="45" t="str">
        <f t="shared" si="81"/>
        <v>n/a</v>
      </c>
      <c r="U144" s="45" t="str">
        <f t="shared" si="82"/>
        <v>n/a</v>
      </c>
      <c r="V144" s="45" t="str">
        <f t="shared" si="83"/>
        <v>n/a</v>
      </c>
      <c r="W144" s="41">
        <f t="shared" si="84"/>
        <v>-37.389079038861794</v>
      </c>
      <c r="X144" s="42">
        <f t="shared" si="85"/>
        <v>0.2712895880039215</v>
      </c>
      <c r="Y144" s="3">
        <v>3</v>
      </c>
      <c r="Z144" s="166">
        <v>-20.100000000000001</v>
      </c>
      <c r="AA144" s="43">
        <f t="shared" si="86"/>
        <v>-37.389079038861794</v>
      </c>
      <c r="AB144" s="42">
        <f t="shared" si="87"/>
        <v>0.2712895880039215</v>
      </c>
      <c r="AC144" s="8"/>
      <c r="AD144" s="35">
        <f t="shared" si="88"/>
        <v>-3.7401999999999998E-2</v>
      </c>
      <c r="AE144" s="12">
        <f t="shared" si="89"/>
        <v>3.7367918280816951E-4</v>
      </c>
      <c r="AF144" s="12">
        <f t="shared" si="90"/>
        <v>4.2165180505801406E-4</v>
      </c>
      <c r="AG144" s="12">
        <f t="shared" si="91"/>
        <v>1.3423008502203412E-5</v>
      </c>
      <c r="AH144" s="12">
        <f t="shared" si="92"/>
        <v>1.7086378734417916E-4</v>
      </c>
      <c r="AI144" s="12">
        <f t="shared" si="93"/>
        <v>0</v>
      </c>
      <c r="AJ144" s="12">
        <f t="shared" si="94"/>
        <v>0</v>
      </c>
      <c r="AK144" s="12">
        <f t="shared" si="95"/>
        <v>0</v>
      </c>
      <c r="AL144" s="12">
        <f t="shared" si="96"/>
        <v>0</v>
      </c>
      <c r="AM144" s="12">
        <f t="shared" si="97"/>
        <v>0</v>
      </c>
      <c r="AN144" s="39">
        <f t="shared" si="98"/>
        <v>0</v>
      </c>
      <c r="AO144" s="8"/>
      <c r="AP144" s="35">
        <f t="shared" si="99"/>
        <v>-3.7389079038861794E-2</v>
      </c>
      <c r="AQ144" s="12">
        <f t="shared" si="100"/>
        <v>2.7128958800392151E-4</v>
      </c>
      <c r="AR144" s="12">
        <f t="shared" si="101"/>
        <v>1.3423008502203412E-5</v>
      </c>
      <c r="AS144" s="12">
        <f t="shared" si="102"/>
        <v>1.7086378734417916E-4</v>
      </c>
      <c r="AT144" s="12">
        <f t="shared" si="103"/>
        <v>1.3423008502203412E-5</v>
      </c>
      <c r="AU144" s="12">
        <f t="shared" si="104"/>
        <v>1.7086378734417916E-4</v>
      </c>
      <c r="AV144" s="12">
        <f t="shared" si="105"/>
        <v>-3.7389079038861794E-2</v>
      </c>
      <c r="AW144" s="12">
        <f t="shared" si="106"/>
        <v>2.7128958800392151E-4</v>
      </c>
      <c r="AX144" s="12">
        <f t="shared" si="107"/>
        <v>-3.7389079038861794E-2</v>
      </c>
      <c r="AY144" s="39">
        <f t="shared" si="108"/>
        <v>2.7128958800392151E-4</v>
      </c>
      <c r="AZ144" s="8"/>
      <c r="BA144" s="35"/>
      <c r="BB144" s="12">
        <f t="shared" si="109"/>
        <v>1.0000134230085023</v>
      </c>
      <c r="BC144" s="12">
        <f t="shared" si="110"/>
        <v>0.96259799999999995</v>
      </c>
      <c r="BD144" s="12">
        <f t="shared" si="111"/>
        <v>0</v>
      </c>
      <c r="BE144" s="39">
        <f t="shared" si="112"/>
        <v>0</v>
      </c>
    </row>
    <row r="145" spans="1:57">
      <c r="A145" s="168" t="s">
        <v>228</v>
      </c>
      <c r="B145" s="3" t="s">
        <v>215</v>
      </c>
      <c r="C145" s="3">
        <v>-38.389999999999993</v>
      </c>
      <c r="D145" s="3">
        <v>0.37367918280816953</v>
      </c>
      <c r="E145" s="3">
        <v>3</v>
      </c>
      <c r="F145" s="3">
        <v>1.3423008502203413E-2</v>
      </c>
      <c r="G145" s="3">
        <v>0.17086378734417915</v>
      </c>
      <c r="L145" s="3">
        <v>1</v>
      </c>
      <c r="Q145" s="44">
        <f t="shared" si="78"/>
        <v>-38.377092300794189</v>
      </c>
      <c r="R145" s="45">
        <f t="shared" si="79"/>
        <v>0.27118727571582757</v>
      </c>
      <c r="S145" s="45" t="str">
        <f t="shared" si="80"/>
        <v>n/a</v>
      </c>
      <c r="T145" s="45" t="str">
        <f t="shared" si="81"/>
        <v>n/a</v>
      </c>
      <c r="U145" s="45" t="str">
        <f t="shared" si="82"/>
        <v>n/a</v>
      </c>
      <c r="V145" s="45" t="str">
        <f t="shared" si="83"/>
        <v>n/a</v>
      </c>
      <c r="W145" s="41">
        <f t="shared" si="84"/>
        <v>-38.377092300794189</v>
      </c>
      <c r="X145" s="42">
        <f t="shared" si="85"/>
        <v>0.27118727571582757</v>
      </c>
      <c r="Y145" s="3">
        <v>3</v>
      </c>
      <c r="Z145" s="166">
        <v>-19.399999999999999</v>
      </c>
      <c r="AA145" s="43">
        <f t="shared" si="86"/>
        <v>-38.377092300794224</v>
      </c>
      <c r="AB145" s="42">
        <f t="shared" si="87"/>
        <v>0.27118727571582757</v>
      </c>
      <c r="AC145" s="8"/>
      <c r="AD145" s="35">
        <f t="shared" si="88"/>
        <v>-3.8389999999999994E-2</v>
      </c>
      <c r="AE145" s="12">
        <f t="shared" si="89"/>
        <v>3.7367918280816951E-4</v>
      </c>
      <c r="AF145" s="12">
        <f t="shared" si="90"/>
        <v>4.2165180505801406E-4</v>
      </c>
      <c r="AG145" s="12">
        <f t="shared" si="91"/>
        <v>1.3423008502203412E-5</v>
      </c>
      <c r="AH145" s="12">
        <f t="shared" si="92"/>
        <v>1.7086378734417916E-4</v>
      </c>
      <c r="AI145" s="12">
        <f t="shared" si="93"/>
        <v>0</v>
      </c>
      <c r="AJ145" s="12">
        <f t="shared" si="94"/>
        <v>0</v>
      </c>
      <c r="AK145" s="12">
        <f t="shared" si="95"/>
        <v>0</v>
      </c>
      <c r="AL145" s="12">
        <f t="shared" si="96"/>
        <v>0</v>
      </c>
      <c r="AM145" s="12">
        <f t="shared" si="97"/>
        <v>0</v>
      </c>
      <c r="AN145" s="39">
        <f t="shared" si="98"/>
        <v>0</v>
      </c>
      <c r="AO145" s="8"/>
      <c r="AP145" s="35">
        <f t="shared" si="99"/>
        <v>-3.837709230079419E-2</v>
      </c>
      <c r="AQ145" s="12">
        <f t="shared" si="100"/>
        <v>2.7118727571582755E-4</v>
      </c>
      <c r="AR145" s="12">
        <f t="shared" si="101"/>
        <v>1.3423008502203412E-5</v>
      </c>
      <c r="AS145" s="12">
        <f t="shared" si="102"/>
        <v>1.7086378734417916E-4</v>
      </c>
      <c r="AT145" s="12">
        <f t="shared" si="103"/>
        <v>1.3423008502203412E-5</v>
      </c>
      <c r="AU145" s="12">
        <f t="shared" si="104"/>
        <v>1.7086378734417916E-4</v>
      </c>
      <c r="AV145" s="12">
        <f t="shared" si="105"/>
        <v>-3.837709230079419E-2</v>
      </c>
      <c r="AW145" s="12">
        <f t="shared" si="106"/>
        <v>2.7118727571582755E-4</v>
      </c>
      <c r="AX145" s="12">
        <f t="shared" si="107"/>
        <v>-3.8377092300794224E-2</v>
      </c>
      <c r="AY145" s="39">
        <f t="shared" si="108"/>
        <v>2.7118727571582755E-4</v>
      </c>
      <c r="AZ145" s="8"/>
      <c r="BA145" s="35"/>
      <c r="BB145" s="12">
        <f t="shared" si="109"/>
        <v>1.0000134230085023</v>
      </c>
      <c r="BC145" s="12">
        <f t="shared" si="110"/>
        <v>0.96160999999999996</v>
      </c>
      <c r="BD145" s="12">
        <f t="shared" si="111"/>
        <v>0</v>
      </c>
      <c r="BE145" s="39">
        <f t="shared" si="112"/>
        <v>0</v>
      </c>
    </row>
    <row r="146" spans="1:57">
      <c r="A146" s="168" t="s">
        <v>228</v>
      </c>
      <c r="B146" s="3" t="s">
        <v>216</v>
      </c>
      <c r="C146" s="3">
        <v>-38.204999999999998</v>
      </c>
      <c r="D146" s="3">
        <v>0.37367918280816953</v>
      </c>
      <c r="E146" s="3">
        <v>3</v>
      </c>
      <c r="F146" s="3">
        <v>1.3423008502203413E-2</v>
      </c>
      <c r="G146" s="3">
        <v>0.17086378734417915</v>
      </c>
      <c r="L146" s="3">
        <v>1</v>
      </c>
      <c r="Q146" s="44">
        <f t="shared" si="78"/>
        <v>-38.192089817537621</v>
      </c>
      <c r="R146" s="45">
        <f t="shared" si="79"/>
        <v>0.27120642832235897</v>
      </c>
      <c r="S146" s="45" t="str">
        <f t="shared" si="80"/>
        <v>n/a</v>
      </c>
      <c r="T146" s="45" t="str">
        <f t="shared" si="81"/>
        <v>n/a</v>
      </c>
      <c r="U146" s="45" t="str">
        <f t="shared" si="82"/>
        <v>n/a</v>
      </c>
      <c r="V146" s="45" t="str">
        <f t="shared" si="83"/>
        <v>n/a</v>
      </c>
      <c r="W146" s="41">
        <f t="shared" si="84"/>
        <v>-38.192089817537621</v>
      </c>
      <c r="X146" s="42">
        <f t="shared" si="85"/>
        <v>0.27120642832235897</v>
      </c>
      <c r="Y146" s="3">
        <v>3</v>
      </c>
      <c r="Z146" s="166">
        <v>-20</v>
      </c>
      <c r="AA146" s="43">
        <f t="shared" si="86"/>
        <v>-38.192089817537635</v>
      </c>
      <c r="AB146" s="42">
        <f t="shared" si="87"/>
        <v>0.27120642832235897</v>
      </c>
      <c r="AC146" s="8"/>
      <c r="AD146" s="35">
        <f t="shared" si="88"/>
        <v>-3.8204999999999996E-2</v>
      </c>
      <c r="AE146" s="12">
        <f t="shared" si="89"/>
        <v>3.7367918280816951E-4</v>
      </c>
      <c r="AF146" s="12">
        <f t="shared" si="90"/>
        <v>4.2165180505801406E-4</v>
      </c>
      <c r="AG146" s="12">
        <f t="shared" si="91"/>
        <v>1.3423008502203412E-5</v>
      </c>
      <c r="AH146" s="12">
        <f t="shared" si="92"/>
        <v>1.7086378734417916E-4</v>
      </c>
      <c r="AI146" s="12">
        <f t="shared" si="93"/>
        <v>0</v>
      </c>
      <c r="AJ146" s="12">
        <f t="shared" si="94"/>
        <v>0</v>
      </c>
      <c r="AK146" s="12">
        <f t="shared" si="95"/>
        <v>0</v>
      </c>
      <c r="AL146" s="12">
        <f t="shared" si="96"/>
        <v>0</v>
      </c>
      <c r="AM146" s="12">
        <f t="shared" si="97"/>
        <v>0</v>
      </c>
      <c r="AN146" s="39">
        <f t="shared" si="98"/>
        <v>0</v>
      </c>
      <c r="AO146" s="8"/>
      <c r="AP146" s="35">
        <f t="shared" si="99"/>
        <v>-3.8192089817537619E-2</v>
      </c>
      <c r="AQ146" s="12">
        <f t="shared" si="100"/>
        <v>2.7120642832235899E-4</v>
      </c>
      <c r="AR146" s="12">
        <f t="shared" si="101"/>
        <v>1.3423008502203412E-5</v>
      </c>
      <c r="AS146" s="12">
        <f t="shared" si="102"/>
        <v>1.7086378734417916E-4</v>
      </c>
      <c r="AT146" s="12">
        <f t="shared" si="103"/>
        <v>1.3423008502203412E-5</v>
      </c>
      <c r="AU146" s="12">
        <f t="shared" si="104"/>
        <v>1.7086378734417916E-4</v>
      </c>
      <c r="AV146" s="12">
        <f t="shared" si="105"/>
        <v>-3.8192089817537619E-2</v>
      </c>
      <c r="AW146" s="12">
        <f t="shared" si="106"/>
        <v>2.7120642832235899E-4</v>
      </c>
      <c r="AX146" s="12">
        <f t="shared" si="107"/>
        <v>-3.8192089817537633E-2</v>
      </c>
      <c r="AY146" s="39">
        <f t="shared" si="108"/>
        <v>2.7120642832235899E-4</v>
      </c>
      <c r="AZ146" s="8"/>
      <c r="BA146" s="35"/>
      <c r="BB146" s="12">
        <f t="shared" si="109"/>
        <v>1.0000134230085023</v>
      </c>
      <c r="BC146" s="12">
        <f t="shared" si="110"/>
        <v>0.96179499999999996</v>
      </c>
      <c r="BD146" s="12">
        <f t="shared" si="111"/>
        <v>0</v>
      </c>
      <c r="BE146" s="39">
        <f t="shared" si="112"/>
        <v>0</v>
      </c>
    </row>
    <row r="147" spans="1:57">
      <c r="A147" s="168" t="s">
        <v>355</v>
      </c>
      <c r="B147" s="3" t="s">
        <v>399</v>
      </c>
      <c r="C147" s="3">
        <v>-35.755499999999998</v>
      </c>
      <c r="D147" s="3">
        <v>0.37367918280816953</v>
      </c>
      <c r="E147" s="3">
        <v>4</v>
      </c>
      <c r="F147" s="3">
        <v>1.3423008502203413E-2</v>
      </c>
      <c r="G147" s="3">
        <v>0.17086378734417915</v>
      </c>
      <c r="L147" s="3">
        <v>1</v>
      </c>
      <c r="Q147" s="44">
        <f t="shared" si="78"/>
        <v>-35.742556937878291</v>
      </c>
      <c r="R147" s="45">
        <f t="shared" si="79"/>
        <v>0.24910641210494058</v>
      </c>
      <c r="S147" s="45" t="str">
        <f t="shared" si="80"/>
        <v>n/a</v>
      </c>
      <c r="T147" s="45" t="str">
        <f t="shared" si="81"/>
        <v>n/a</v>
      </c>
      <c r="U147" s="45" t="str">
        <f t="shared" si="82"/>
        <v>n/a</v>
      </c>
      <c r="V147" s="45" t="str">
        <f t="shared" si="83"/>
        <v>n/a</v>
      </c>
      <c r="W147" s="41">
        <f t="shared" si="84"/>
        <v>-35.742556937878291</v>
      </c>
      <c r="X147" s="42">
        <f t="shared" si="85"/>
        <v>0.24910641210494058</v>
      </c>
      <c r="Y147" s="3">
        <v>4</v>
      </c>
      <c r="Z147" s="166">
        <v>-20</v>
      </c>
      <c r="AA147" s="43">
        <f t="shared" si="86"/>
        <v>-35.742556937878312</v>
      </c>
      <c r="AB147" s="42">
        <f t="shared" si="87"/>
        <v>0.24910641210494058</v>
      </c>
      <c r="AC147" s="8"/>
      <c r="AD147" s="35">
        <f t="shared" si="88"/>
        <v>-3.5755499999999996E-2</v>
      </c>
      <c r="AE147" s="12">
        <f t="shared" si="89"/>
        <v>3.7367918280816951E-4</v>
      </c>
      <c r="AF147" s="12">
        <f t="shared" si="90"/>
        <v>4.0559208822344957E-4</v>
      </c>
      <c r="AG147" s="12">
        <f t="shared" si="91"/>
        <v>1.3423008502203412E-5</v>
      </c>
      <c r="AH147" s="12">
        <f t="shared" si="92"/>
        <v>1.7086378734417916E-4</v>
      </c>
      <c r="AI147" s="12">
        <f t="shared" si="93"/>
        <v>0</v>
      </c>
      <c r="AJ147" s="12">
        <f t="shared" si="94"/>
        <v>0</v>
      </c>
      <c r="AK147" s="12">
        <f t="shared" si="95"/>
        <v>0</v>
      </c>
      <c r="AL147" s="12">
        <f t="shared" si="96"/>
        <v>0</v>
      </c>
      <c r="AM147" s="12">
        <f t="shared" si="97"/>
        <v>0</v>
      </c>
      <c r="AN147" s="39">
        <f t="shared" si="98"/>
        <v>0</v>
      </c>
      <c r="AO147" s="8"/>
      <c r="AP147" s="35">
        <f t="shared" si="99"/>
        <v>-3.5742556937878291E-2</v>
      </c>
      <c r="AQ147" s="12">
        <f t="shared" si="100"/>
        <v>2.4910641210494058E-4</v>
      </c>
      <c r="AR147" s="12">
        <f t="shared" si="101"/>
        <v>1.3423008502203412E-5</v>
      </c>
      <c r="AS147" s="12">
        <f t="shared" si="102"/>
        <v>1.7086378734417916E-4</v>
      </c>
      <c r="AT147" s="12">
        <f t="shared" si="103"/>
        <v>1.3423008502203412E-5</v>
      </c>
      <c r="AU147" s="12">
        <f t="shared" si="104"/>
        <v>1.7086378734417916E-4</v>
      </c>
      <c r="AV147" s="12">
        <f t="shared" si="105"/>
        <v>-3.5742556937878291E-2</v>
      </c>
      <c r="AW147" s="12">
        <f t="shared" si="106"/>
        <v>2.4910641210494058E-4</v>
      </c>
      <c r="AX147" s="12">
        <f t="shared" si="107"/>
        <v>-3.5742556937878311E-2</v>
      </c>
      <c r="AY147" s="39">
        <f t="shared" si="108"/>
        <v>2.4910641210494058E-4</v>
      </c>
      <c r="AZ147" s="8"/>
      <c r="BA147" s="35"/>
      <c r="BB147" s="12">
        <f t="shared" si="109"/>
        <v>1.0000134230085023</v>
      </c>
      <c r="BC147" s="12">
        <f t="shared" si="110"/>
        <v>0.96424449999999995</v>
      </c>
      <c r="BD147" s="12">
        <f t="shared" si="111"/>
        <v>0</v>
      </c>
      <c r="BE147" s="39">
        <f t="shared" si="112"/>
        <v>0</v>
      </c>
    </row>
    <row r="148" spans="1:57">
      <c r="A148" s="168" t="s">
        <v>355</v>
      </c>
      <c r="B148" s="3" t="s">
        <v>400</v>
      </c>
      <c r="C148" s="3">
        <v>-35.323250000000002</v>
      </c>
      <c r="D148" s="3">
        <v>0.37367918280816953</v>
      </c>
      <c r="E148" s="3">
        <v>4</v>
      </c>
      <c r="F148" s="3">
        <v>1.3423008502203413E-2</v>
      </c>
      <c r="G148" s="3">
        <v>0.17086378734417915</v>
      </c>
      <c r="L148" s="3">
        <v>1</v>
      </c>
      <c r="Q148" s="44">
        <f t="shared" si="78"/>
        <v>-35.310301135782872</v>
      </c>
      <c r="R148" s="45">
        <f t="shared" si="79"/>
        <v>0.2491552651986183</v>
      </c>
      <c r="S148" s="45" t="str">
        <f t="shared" si="80"/>
        <v>n/a</v>
      </c>
      <c r="T148" s="45" t="str">
        <f t="shared" si="81"/>
        <v>n/a</v>
      </c>
      <c r="U148" s="45" t="str">
        <f t="shared" si="82"/>
        <v>n/a</v>
      </c>
      <c r="V148" s="45" t="str">
        <f t="shared" si="83"/>
        <v>n/a</v>
      </c>
      <c r="W148" s="41">
        <f t="shared" si="84"/>
        <v>-35.310301135782872</v>
      </c>
      <c r="X148" s="42">
        <f t="shared" si="85"/>
        <v>0.2491552651986183</v>
      </c>
      <c r="Y148" s="3">
        <v>4</v>
      </c>
      <c r="Z148" s="166">
        <v>-22.4</v>
      </c>
      <c r="AA148" s="43">
        <f t="shared" si="86"/>
        <v>-35.310301135782929</v>
      </c>
      <c r="AB148" s="42">
        <f t="shared" si="87"/>
        <v>0.2491552651986183</v>
      </c>
      <c r="AC148" s="8"/>
      <c r="AD148" s="35">
        <f t="shared" si="88"/>
        <v>-3.532325E-2</v>
      </c>
      <c r="AE148" s="12">
        <f t="shared" si="89"/>
        <v>3.7367918280816951E-4</v>
      </c>
      <c r="AF148" s="12">
        <f t="shared" si="90"/>
        <v>4.0559208822344957E-4</v>
      </c>
      <c r="AG148" s="12">
        <f t="shared" si="91"/>
        <v>1.3423008502203412E-5</v>
      </c>
      <c r="AH148" s="12">
        <f t="shared" si="92"/>
        <v>1.7086378734417916E-4</v>
      </c>
      <c r="AI148" s="12">
        <f t="shared" si="93"/>
        <v>0</v>
      </c>
      <c r="AJ148" s="12">
        <f t="shared" si="94"/>
        <v>0</v>
      </c>
      <c r="AK148" s="12">
        <f t="shared" si="95"/>
        <v>0</v>
      </c>
      <c r="AL148" s="12">
        <f t="shared" si="96"/>
        <v>0</v>
      </c>
      <c r="AM148" s="12">
        <f t="shared" si="97"/>
        <v>0</v>
      </c>
      <c r="AN148" s="39">
        <f t="shared" si="98"/>
        <v>0</v>
      </c>
      <c r="AO148" s="8"/>
      <c r="AP148" s="35">
        <f t="shared" si="99"/>
        <v>-3.5310301135782873E-2</v>
      </c>
      <c r="AQ148" s="12">
        <f t="shared" si="100"/>
        <v>2.4915526519861831E-4</v>
      </c>
      <c r="AR148" s="12">
        <f t="shared" si="101"/>
        <v>1.3423008502203412E-5</v>
      </c>
      <c r="AS148" s="12">
        <f t="shared" si="102"/>
        <v>1.7086378734417916E-4</v>
      </c>
      <c r="AT148" s="12">
        <f t="shared" si="103"/>
        <v>1.3423008502203412E-5</v>
      </c>
      <c r="AU148" s="12">
        <f t="shared" si="104"/>
        <v>1.7086378734417916E-4</v>
      </c>
      <c r="AV148" s="12">
        <f t="shared" si="105"/>
        <v>-3.5310301135782873E-2</v>
      </c>
      <c r="AW148" s="12">
        <f t="shared" si="106"/>
        <v>2.4915526519861831E-4</v>
      </c>
      <c r="AX148" s="12">
        <f t="shared" si="107"/>
        <v>-3.5310301135782929E-2</v>
      </c>
      <c r="AY148" s="39">
        <f t="shared" si="108"/>
        <v>2.4915526519861831E-4</v>
      </c>
      <c r="AZ148" s="8"/>
      <c r="BA148" s="35"/>
      <c r="BB148" s="12">
        <f t="shared" si="109"/>
        <v>1.0000134230085023</v>
      </c>
      <c r="BC148" s="12">
        <f t="shared" si="110"/>
        <v>0.96467674999999997</v>
      </c>
      <c r="BD148" s="12">
        <f t="shared" si="111"/>
        <v>0</v>
      </c>
      <c r="BE148" s="39">
        <f t="shared" si="112"/>
        <v>0</v>
      </c>
    </row>
    <row r="149" spans="1:57">
      <c r="A149" s="168" t="s">
        <v>355</v>
      </c>
      <c r="B149" s="3" t="s">
        <v>215</v>
      </c>
      <c r="C149" s="3">
        <v>-37.556000000000004</v>
      </c>
      <c r="D149" s="3">
        <v>0.37367918280816953</v>
      </c>
      <c r="E149" s="3">
        <v>4</v>
      </c>
      <c r="F149" s="3">
        <v>1.3423008502203413E-2</v>
      </c>
      <c r="G149" s="3">
        <v>0.17086378734417915</v>
      </c>
      <c r="L149" s="3">
        <v>1</v>
      </c>
      <c r="Q149" s="44">
        <f t="shared" si="78"/>
        <v>-37.543081106005111</v>
      </c>
      <c r="R149" s="45">
        <f t="shared" si="79"/>
        <v>0.24890305137474336</v>
      </c>
      <c r="S149" s="45" t="str">
        <f t="shared" si="80"/>
        <v>n/a</v>
      </c>
      <c r="T149" s="45" t="str">
        <f t="shared" si="81"/>
        <v>n/a</v>
      </c>
      <c r="U149" s="45" t="str">
        <f t="shared" si="82"/>
        <v>n/a</v>
      </c>
      <c r="V149" s="45" t="str">
        <f t="shared" si="83"/>
        <v>n/a</v>
      </c>
      <c r="W149" s="41">
        <f t="shared" si="84"/>
        <v>-37.543081106005111</v>
      </c>
      <c r="X149" s="42">
        <f t="shared" si="85"/>
        <v>0.24890305137474336</v>
      </c>
      <c r="Y149" s="3">
        <v>4</v>
      </c>
      <c r="Z149" s="166">
        <v>-21.3</v>
      </c>
      <c r="AA149" s="43">
        <f t="shared" si="86"/>
        <v>-37.543081106005125</v>
      </c>
      <c r="AB149" s="42">
        <f t="shared" si="87"/>
        <v>0.24890305137474336</v>
      </c>
      <c r="AC149" s="8"/>
      <c r="AD149" s="35">
        <f t="shared" si="88"/>
        <v>-3.7556000000000006E-2</v>
      </c>
      <c r="AE149" s="12">
        <f t="shared" si="89"/>
        <v>3.7367918280816951E-4</v>
      </c>
      <c r="AF149" s="12">
        <f t="shared" si="90"/>
        <v>4.0559208822344957E-4</v>
      </c>
      <c r="AG149" s="12">
        <f t="shared" si="91"/>
        <v>1.3423008502203412E-5</v>
      </c>
      <c r="AH149" s="12">
        <f t="shared" si="92"/>
        <v>1.7086378734417916E-4</v>
      </c>
      <c r="AI149" s="12">
        <f t="shared" si="93"/>
        <v>0</v>
      </c>
      <c r="AJ149" s="12">
        <f t="shared" si="94"/>
        <v>0</v>
      </c>
      <c r="AK149" s="12">
        <f t="shared" si="95"/>
        <v>0</v>
      </c>
      <c r="AL149" s="12">
        <f t="shared" si="96"/>
        <v>0</v>
      </c>
      <c r="AM149" s="12">
        <f t="shared" si="97"/>
        <v>0</v>
      </c>
      <c r="AN149" s="39">
        <f t="shared" si="98"/>
        <v>0</v>
      </c>
      <c r="AO149" s="8"/>
      <c r="AP149" s="35">
        <f t="shared" si="99"/>
        <v>-3.7543081106005113E-2</v>
      </c>
      <c r="AQ149" s="12">
        <f t="shared" si="100"/>
        <v>2.4890305137474335E-4</v>
      </c>
      <c r="AR149" s="12">
        <f t="shared" si="101"/>
        <v>1.3423008502203412E-5</v>
      </c>
      <c r="AS149" s="12">
        <f t="shared" si="102"/>
        <v>1.7086378734417916E-4</v>
      </c>
      <c r="AT149" s="12">
        <f t="shared" si="103"/>
        <v>1.3423008502203412E-5</v>
      </c>
      <c r="AU149" s="12">
        <f t="shared" si="104"/>
        <v>1.7086378734417916E-4</v>
      </c>
      <c r="AV149" s="12">
        <f t="shared" si="105"/>
        <v>-3.7543081106005113E-2</v>
      </c>
      <c r="AW149" s="12">
        <f t="shared" si="106"/>
        <v>2.4890305137474335E-4</v>
      </c>
      <c r="AX149" s="12">
        <f t="shared" si="107"/>
        <v>-3.7543081106005127E-2</v>
      </c>
      <c r="AY149" s="39">
        <f t="shared" si="108"/>
        <v>2.4890305137474335E-4</v>
      </c>
      <c r="AZ149" s="8"/>
      <c r="BA149" s="35"/>
      <c r="BB149" s="12">
        <f t="shared" si="109"/>
        <v>1.0000134230085023</v>
      </c>
      <c r="BC149" s="12">
        <f t="shared" si="110"/>
        <v>0.96244399999999997</v>
      </c>
      <c r="BD149" s="12">
        <f t="shared" si="111"/>
        <v>0</v>
      </c>
      <c r="BE149" s="39">
        <f t="shared" si="112"/>
        <v>0</v>
      </c>
    </row>
    <row r="150" spans="1:57">
      <c r="A150" s="168" t="s">
        <v>355</v>
      </c>
      <c r="B150" s="3" t="s">
        <v>216</v>
      </c>
      <c r="C150" s="3">
        <v>-37.010750000000002</v>
      </c>
      <c r="D150" s="3">
        <v>0.37367918280816953</v>
      </c>
      <c r="E150" s="3">
        <v>4</v>
      </c>
      <c r="F150" s="3">
        <v>1.3423008502203413E-2</v>
      </c>
      <c r="G150" s="3">
        <v>0.17086378734417915</v>
      </c>
      <c r="L150" s="3">
        <v>1</v>
      </c>
      <c r="Q150" s="44">
        <f t="shared" si="78"/>
        <v>-36.997823787109724</v>
      </c>
      <c r="R150" s="45">
        <f t="shared" si="79"/>
        <v>0.24896461302854872</v>
      </c>
      <c r="S150" s="45" t="str">
        <f t="shared" si="80"/>
        <v>n/a</v>
      </c>
      <c r="T150" s="45" t="str">
        <f t="shared" si="81"/>
        <v>n/a</v>
      </c>
      <c r="U150" s="45" t="str">
        <f t="shared" si="82"/>
        <v>n/a</v>
      </c>
      <c r="V150" s="45" t="str">
        <f t="shared" si="83"/>
        <v>n/a</v>
      </c>
      <c r="W150" s="41">
        <f t="shared" si="84"/>
        <v>-36.997823787109724</v>
      </c>
      <c r="X150" s="42">
        <f t="shared" si="85"/>
        <v>0.24896461302854872</v>
      </c>
      <c r="Y150" s="3">
        <v>4</v>
      </c>
      <c r="Z150" s="166">
        <v>-21.2</v>
      </c>
      <c r="AA150" s="43">
        <f t="shared" si="86"/>
        <v>-36.997823787109695</v>
      </c>
      <c r="AB150" s="42">
        <f t="shared" si="87"/>
        <v>0.24896461302854872</v>
      </c>
      <c r="AC150" s="8"/>
      <c r="AD150" s="35">
        <f t="shared" si="88"/>
        <v>-3.7010750000000002E-2</v>
      </c>
      <c r="AE150" s="12">
        <f t="shared" si="89"/>
        <v>3.7367918280816951E-4</v>
      </c>
      <c r="AF150" s="12">
        <f t="shared" si="90"/>
        <v>4.0559208822344957E-4</v>
      </c>
      <c r="AG150" s="12">
        <f t="shared" si="91"/>
        <v>1.3423008502203412E-5</v>
      </c>
      <c r="AH150" s="12">
        <f t="shared" si="92"/>
        <v>1.7086378734417916E-4</v>
      </c>
      <c r="AI150" s="12">
        <f t="shared" si="93"/>
        <v>0</v>
      </c>
      <c r="AJ150" s="12">
        <f t="shared" si="94"/>
        <v>0</v>
      </c>
      <c r="AK150" s="12">
        <f t="shared" si="95"/>
        <v>0</v>
      </c>
      <c r="AL150" s="12">
        <f t="shared" si="96"/>
        <v>0</v>
      </c>
      <c r="AM150" s="12">
        <f t="shared" si="97"/>
        <v>0</v>
      </c>
      <c r="AN150" s="39">
        <f t="shared" si="98"/>
        <v>0</v>
      </c>
      <c r="AO150" s="8"/>
      <c r="AP150" s="35">
        <f t="shared" si="99"/>
        <v>-3.6997823787109724E-2</v>
      </c>
      <c r="AQ150" s="12">
        <f t="shared" si="100"/>
        <v>2.4896461302854872E-4</v>
      </c>
      <c r="AR150" s="12">
        <f t="shared" si="101"/>
        <v>1.3423008502203412E-5</v>
      </c>
      <c r="AS150" s="12">
        <f t="shared" si="102"/>
        <v>1.7086378734417916E-4</v>
      </c>
      <c r="AT150" s="12">
        <f t="shared" si="103"/>
        <v>1.3423008502203412E-5</v>
      </c>
      <c r="AU150" s="12">
        <f t="shared" si="104"/>
        <v>1.7086378734417916E-4</v>
      </c>
      <c r="AV150" s="12">
        <f t="shared" si="105"/>
        <v>-3.6997823787109724E-2</v>
      </c>
      <c r="AW150" s="12">
        <f t="shared" si="106"/>
        <v>2.4896461302854872E-4</v>
      </c>
      <c r="AX150" s="12">
        <f t="shared" si="107"/>
        <v>-3.6997823787109696E-2</v>
      </c>
      <c r="AY150" s="39">
        <f t="shared" si="108"/>
        <v>2.4896461302854872E-4</v>
      </c>
      <c r="AZ150" s="8"/>
      <c r="BA150" s="35"/>
      <c r="BB150" s="12">
        <f t="shared" si="109"/>
        <v>1.0000134230085023</v>
      </c>
      <c r="BC150" s="12">
        <f t="shared" si="110"/>
        <v>0.96298925000000002</v>
      </c>
      <c r="BD150" s="12">
        <f t="shared" si="111"/>
        <v>0</v>
      </c>
      <c r="BE150" s="39">
        <f t="shared" si="112"/>
        <v>0</v>
      </c>
    </row>
    <row r="151" spans="1:57">
      <c r="A151" s="168" t="s">
        <v>293</v>
      </c>
      <c r="B151" s="3" t="s">
        <v>399</v>
      </c>
      <c r="C151" s="3">
        <v>-35.973666666666666</v>
      </c>
      <c r="D151" s="3">
        <v>0.37367918280816953</v>
      </c>
      <c r="E151" s="3">
        <v>3</v>
      </c>
      <c r="F151" s="3">
        <v>1.3423008502203413E-2</v>
      </c>
      <c r="G151" s="3">
        <v>0.17086378734417915</v>
      </c>
      <c r="L151" s="3">
        <v>1</v>
      </c>
      <c r="Q151" s="44">
        <f t="shared" si="78"/>
        <v>-35.960726532997981</v>
      </c>
      <c r="R151" s="45">
        <f t="shared" si="79"/>
        <v>0.27143761641539926</v>
      </c>
      <c r="S151" s="45" t="str">
        <f t="shared" si="80"/>
        <v>n/a</v>
      </c>
      <c r="T151" s="45" t="str">
        <f t="shared" si="81"/>
        <v>n/a</v>
      </c>
      <c r="U151" s="45" t="str">
        <f t="shared" si="82"/>
        <v>n/a</v>
      </c>
      <c r="V151" s="45" t="str">
        <f t="shared" si="83"/>
        <v>n/a</v>
      </c>
      <c r="W151" s="41">
        <f t="shared" si="84"/>
        <v>-35.960726532997981</v>
      </c>
      <c r="X151" s="42">
        <f t="shared" si="85"/>
        <v>0.27143761641539926</v>
      </c>
      <c r="Y151" s="3">
        <v>3</v>
      </c>
      <c r="Z151" s="166">
        <v>-17.5</v>
      </c>
      <c r="AA151" s="43">
        <f t="shared" si="86"/>
        <v>-35.960726532997981</v>
      </c>
      <c r="AB151" s="42">
        <f t="shared" si="87"/>
        <v>0.27143761641539926</v>
      </c>
      <c r="AC151" s="8"/>
      <c r="AD151" s="35">
        <f t="shared" si="88"/>
        <v>-3.5973666666666668E-2</v>
      </c>
      <c r="AE151" s="12">
        <f t="shared" si="89"/>
        <v>3.7367918280816951E-4</v>
      </c>
      <c r="AF151" s="12">
        <f t="shared" si="90"/>
        <v>4.2165180505801406E-4</v>
      </c>
      <c r="AG151" s="12">
        <f t="shared" si="91"/>
        <v>1.3423008502203412E-5</v>
      </c>
      <c r="AH151" s="12">
        <f t="shared" si="92"/>
        <v>1.7086378734417916E-4</v>
      </c>
      <c r="AI151" s="12">
        <f t="shared" si="93"/>
        <v>0</v>
      </c>
      <c r="AJ151" s="12">
        <f t="shared" si="94"/>
        <v>0</v>
      </c>
      <c r="AK151" s="12">
        <f t="shared" si="95"/>
        <v>0</v>
      </c>
      <c r="AL151" s="12">
        <f t="shared" si="96"/>
        <v>0</v>
      </c>
      <c r="AM151" s="12">
        <f t="shared" si="97"/>
        <v>0</v>
      </c>
      <c r="AN151" s="39">
        <f t="shared" si="98"/>
        <v>0</v>
      </c>
      <c r="AO151" s="8"/>
      <c r="AP151" s="35">
        <f t="shared" si="99"/>
        <v>-3.5960726532997984E-2</v>
      </c>
      <c r="AQ151" s="12">
        <f t="shared" si="100"/>
        <v>2.7143761641539927E-4</v>
      </c>
      <c r="AR151" s="12">
        <f t="shared" si="101"/>
        <v>1.3423008502203412E-5</v>
      </c>
      <c r="AS151" s="12">
        <f t="shared" si="102"/>
        <v>1.7086378734417916E-4</v>
      </c>
      <c r="AT151" s="12">
        <f t="shared" si="103"/>
        <v>1.3423008502203412E-5</v>
      </c>
      <c r="AU151" s="12">
        <f t="shared" si="104"/>
        <v>1.7086378734417916E-4</v>
      </c>
      <c r="AV151" s="12">
        <f t="shared" si="105"/>
        <v>-3.5960726532997984E-2</v>
      </c>
      <c r="AW151" s="12">
        <f t="shared" si="106"/>
        <v>2.7143761641539927E-4</v>
      </c>
      <c r="AX151" s="12">
        <f t="shared" si="107"/>
        <v>-3.5960726532997978E-2</v>
      </c>
      <c r="AY151" s="39">
        <f t="shared" si="108"/>
        <v>2.7143761641539927E-4</v>
      </c>
      <c r="AZ151" s="8"/>
      <c r="BA151" s="35"/>
      <c r="BB151" s="12">
        <f t="shared" si="109"/>
        <v>1.0000134230085023</v>
      </c>
      <c r="BC151" s="12">
        <f t="shared" si="110"/>
        <v>0.96402633333333332</v>
      </c>
      <c r="BD151" s="12">
        <f t="shared" si="111"/>
        <v>0</v>
      </c>
      <c r="BE151" s="39">
        <f t="shared" si="112"/>
        <v>0</v>
      </c>
    </row>
    <row r="152" spans="1:57">
      <c r="A152" s="168" t="s">
        <v>293</v>
      </c>
      <c r="B152" s="3" t="s">
        <v>400</v>
      </c>
      <c r="C152" s="3">
        <v>-35.870000000000005</v>
      </c>
      <c r="D152" s="3">
        <v>0.37367918280816953</v>
      </c>
      <c r="E152" s="3">
        <v>3</v>
      </c>
      <c r="F152" s="3">
        <v>1.3423008502203413E-2</v>
      </c>
      <c r="G152" s="3">
        <v>0.17086378734417915</v>
      </c>
      <c r="L152" s="3">
        <v>1</v>
      </c>
      <c r="Q152" s="44">
        <f t="shared" si="78"/>
        <v>-35.857058474812774</v>
      </c>
      <c r="R152" s="45">
        <f t="shared" si="79"/>
        <v>0.27144836553282181</v>
      </c>
      <c r="S152" s="45" t="str">
        <f t="shared" si="80"/>
        <v>n/a</v>
      </c>
      <c r="T152" s="45" t="str">
        <f t="shared" si="81"/>
        <v>n/a</v>
      </c>
      <c r="U152" s="45" t="str">
        <f t="shared" si="82"/>
        <v>n/a</v>
      </c>
      <c r="V152" s="45" t="str">
        <f t="shared" si="83"/>
        <v>n/a</v>
      </c>
      <c r="W152" s="41">
        <f t="shared" si="84"/>
        <v>-35.857058474812774</v>
      </c>
      <c r="X152" s="42">
        <f t="shared" si="85"/>
        <v>0.27144836553282181</v>
      </c>
      <c r="Y152" s="3">
        <v>3</v>
      </c>
      <c r="Z152" s="166">
        <v>-17.2</v>
      </c>
      <c r="AA152" s="43">
        <f t="shared" si="86"/>
        <v>-35.857058474812796</v>
      </c>
      <c r="AB152" s="42">
        <f t="shared" si="87"/>
        <v>0.27144836553282181</v>
      </c>
      <c r="AC152" s="8"/>
      <c r="AD152" s="35">
        <f t="shared" si="88"/>
        <v>-3.5870000000000006E-2</v>
      </c>
      <c r="AE152" s="12">
        <f t="shared" si="89"/>
        <v>3.7367918280816951E-4</v>
      </c>
      <c r="AF152" s="12">
        <f t="shared" si="90"/>
        <v>4.2165180505801406E-4</v>
      </c>
      <c r="AG152" s="12">
        <f t="shared" si="91"/>
        <v>1.3423008502203412E-5</v>
      </c>
      <c r="AH152" s="12">
        <f t="shared" si="92"/>
        <v>1.7086378734417916E-4</v>
      </c>
      <c r="AI152" s="12">
        <f t="shared" si="93"/>
        <v>0</v>
      </c>
      <c r="AJ152" s="12">
        <f t="shared" si="94"/>
        <v>0</v>
      </c>
      <c r="AK152" s="12">
        <f t="shared" si="95"/>
        <v>0</v>
      </c>
      <c r="AL152" s="12">
        <f t="shared" si="96"/>
        <v>0</v>
      </c>
      <c r="AM152" s="12">
        <f t="shared" si="97"/>
        <v>0</v>
      </c>
      <c r="AN152" s="39">
        <f t="shared" si="98"/>
        <v>0</v>
      </c>
      <c r="AO152" s="8"/>
      <c r="AP152" s="35">
        <f t="shared" si="99"/>
        <v>-3.5857058474812777E-2</v>
      </c>
      <c r="AQ152" s="12">
        <f t="shared" si="100"/>
        <v>2.7144836553282182E-4</v>
      </c>
      <c r="AR152" s="12">
        <f t="shared" si="101"/>
        <v>1.3423008502203412E-5</v>
      </c>
      <c r="AS152" s="12">
        <f t="shared" si="102"/>
        <v>1.7086378734417916E-4</v>
      </c>
      <c r="AT152" s="12">
        <f t="shared" si="103"/>
        <v>1.3423008502203412E-5</v>
      </c>
      <c r="AU152" s="12">
        <f t="shared" si="104"/>
        <v>1.7086378734417916E-4</v>
      </c>
      <c r="AV152" s="12">
        <f t="shared" si="105"/>
        <v>-3.5857058474812777E-2</v>
      </c>
      <c r="AW152" s="12">
        <f t="shared" si="106"/>
        <v>2.7144836553282182E-4</v>
      </c>
      <c r="AX152" s="12">
        <f t="shared" si="107"/>
        <v>-3.5857058474812797E-2</v>
      </c>
      <c r="AY152" s="39">
        <f t="shared" si="108"/>
        <v>2.7144836553282182E-4</v>
      </c>
      <c r="AZ152" s="8"/>
      <c r="BA152" s="35"/>
      <c r="BB152" s="12">
        <f t="shared" si="109"/>
        <v>1.0000134230085023</v>
      </c>
      <c r="BC152" s="12">
        <f t="shared" si="110"/>
        <v>0.96413000000000004</v>
      </c>
      <c r="BD152" s="12">
        <f t="shared" si="111"/>
        <v>0</v>
      </c>
      <c r="BE152" s="39">
        <f t="shared" si="112"/>
        <v>0</v>
      </c>
    </row>
    <row r="153" spans="1:57">
      <c r="A153" s="168" t="s">
        <v>293</v>
      </c>
      <c r="B153" s="3" t="s">
        <v>215</v>
      </c>
      <c r="C153" s="3">
        <v>-38.067333333333337</v>
      </c>
      <c r="D153" s="3">
        <v>0.37367918280816953</v>
      </c>
      <c r="E153" s="3">
        <v>3</v>
      </c>
      <c r="F153" s="3">
        <v>1.3423008502203413E-2</v>
      </c>
      <c r="G153" s="3">
        <v>0.17086378734417915</v>
      </c>
      <c r="L153" s="3">
        <v>1</v>
      </c>
      <c r="Q153" s="44">
        <f t="shared" si="78"/>
        <v>-38.05442130297012</v>
      </c>
      <c r="R153" s="45">
        <f t="shared" si="79"/>
        <v>0.27122068213538986</v>
      </c>
      <c r="S153" s="45" t="str">
        <f t="shared" si="80"/>
        <v>n/a</v>
      </c>
      <c r="T153" s="45" t="str">
        <f t="shared" si="81"/>
        <v>n/a</v>
      </c>
      <c r="U153" s="45" t="str">
        <f t="shared" si="82"/>
        <v>n/a</v>
      </c>
      <c r="V153" s="45" t="str">
        <f t="shared" si="83"/>
        <v>n/a</v>
      </c>
      <c r="W153" s="41">
        <f t="shared" si="84"/>
        <v>-38.05442130297012</v>
      </c>
      <c r="X153" s="42">
        <f t="shared" si="85"/>
        <v>0.27122068213538986</v>
      </c>
      <c r="Y153" s="3">
        <v>3</v>
      </c>
      <c r="Z153" s="166">
        <v>-19.100000000000001</v>
      </c>
      <c r="AA153" s="43">
        <f t="shared" si="86"/>
        <v>-38.054421302970098</v>
      </c>
      <c r="AB153" s="42">
        <f t="shared" si="87"/>
        <v>0.27122068213538986</v>
      </c>
      <c r="AC153" s="8"/>
      <c r="AD153" s="35">
        <f t="shared" si="88"/>
        <v>-3.8067333333333335E-2</v>
      </c>
      <c r="AE153" s="12">
        <f t="shared" si="89"/>
        <v>3.7367918280816951E-4</v>
      </c>
      <c r="AF153" s="12">
        <f t="shared" si="90"/>
        <v>4.2165180505801406E-4</v>
      </c>
      <c r="AG153" s="12">
        <f t="shared" si="91"/>
        <v>1.3423008502203412E-5</v>
      </c>
      <c r="AH153" s="12">
        <f t="shared" si="92"/>
        <v>1.7086378734417916E-4</v>
      </c>
      <c r="AI153" s="12">
        <f t="shared" si="93"/>
        <v>0</v>
      </c>
      <c r="AJ153" s="12">
        <f t="shared" si="94"/>
        <v>0</v>
      </c>
      <c r="AK153" s="12">
        <f t="shared" si="95"/>
        <v>0</v>
      </c>
      <c r="AL153" s="12">
        <f t="shared" si="96"/>
        <v>0</v>
      </c>
      <c r="AM153" s="12">
        <f t="shared" si="97"/>
        <v>0</v>
      </c>
      <c r="AN153" s="39">
        <f t="shared" si="98"/>
        <v>0</v>
      </c>
      <c r="AO153" s="8"/>
      <c r="AP153" s="35">
        <f t="shared" si="99"/>
        <v>-3.8054421302970119E-2</v>
      </c>
      <c r="AQ153" s="12">
        <f t="shared" si="100"/>
        <v>2.7122068213538986E-4</v>
      </c>
      <c r="AR153" s="12">
        <f t="shared" si="101"/>
        <v>1.3423008502203412E-5</v>
      </c>
      <c r="AS153" s="12">
        <f t="shared" si="102"/>
        <v>1.7086378734417916E-4</v>
      </c>
      <c r="AT153" s="12">
        <f t="shared" si="103"/>
        <v>1.3423008502203412E-5</v>
      </c>
      <c r="AU153" s="12">
        <f t="shared" si="104"/>
        <v>1.7086378734417916E-4</v>
      </c>
      <c r="AV153" s="12">
        <f t="shared" si="105"/>
        <v>-3.8054421302970119E-2</v>
      </c>
      <c r="AW153" s="12">
        <f t="shared" si="106"/>
        <v>2.7122068213538986E-4</v>
      </c>
      <c r="AX153" s="12">
        <f t="shared" si="107"/>
        <v>-3.8054421302970098E-2</v>
      </c>
      <c r="AY153" s="39">
        <f t="shared" si="108"/>
        <v>2.7122068213538986E-4</v>
      </c>
      <c r="AZ153" s="8"/>
      <c r="BA153" s="35"/>
      <c r="BB153" s="12">
        <f t="shared" si="109"/>
        <v>1.0000134230085023</v>
      </c>
      <c r="BC153" s="12">
        <f t="shared" si="110"/>
        <v>0.96193266666666666</v>
      </c>
      <c r="BD153" s="12">
        <f t="shared" si="111"/>
        <v>0</v>
      </c>
      <c r="BE153" s="39">
        <f t="shared" si="112"/>
        <v>0</v>
      </c>
    </row>
    <row r="154" spans="1:57">
      <c r="A154" s="168" t="s">
        <v>293</v>
      </c>
      <c r="B154" s="3" t="s">
        <v>216</v>
      </c>
      <c r="C154" s="3">
        <v>-37.590333333333334</v>
      </c>
      <c r="D154" s="3">
        <v>0.37367918280816953</v>
      </c>
      <c r="E154" s="3">
        <v>3</v>
      </c>
      <c r="F154" s="3">
        <v>1.3423008502203413E-2</v>
      </c>
      <c r="G154" s="3">
        <v>0.17086378734417915</v>
      </c>
      <c r="L154" s="3">
        <v>1</v>
      </c>
      <c r="Q154" s="44">
        <f t="shared" si="78"/>
        <v>-37.577414900195066</v>
      </c>
      <c r="R154" s="45">
        <f t="shared" si="79"/>
        <v>0.27127008002816572</v>
      </c>
      <c r="S154" s="45" t="str">
        <f t="shared" si="80"/>
        <v>n/a</v>
      </c>
      <c r="T154" s="45" t="str">
        <f t="shared" si="81"/>
        <v>n/a</v>
      </c>
      <c r="U154" s="45" t="str">
        <f t="shared" si="82"/>
        <v>n/a</v>
      </c>
      <c r="V154" s="45" t="str">
        <f t="shared" si="83"/>
        <v>n/a</v>
      </c>
      <c r="W154" s="41">
        <f t="shared" si="84"/>
        <v>-37.577414900195066</v>
      </c>
      <c r="X154" s="42">
        <f t="shared" si="85"/>
        <v>0.27127008002816572</v>
      </c>
      <c r="Y154" s="3">
        <v>3</v>
      </c>
      <c r="Z154" s="166">
        <v>-18.8</v>
      </c>
      <c r="AA154" s="43">
        <f t="shared" si="86"/>
        <v>-37.577414900195059</v>
      </c>
      <c r="AB154" s="42">
        <f t="shared" si="87"/>
        <v>0.27127008002816572</v>
      </c>
      <c r="AC154" s="8"/>
      <c r="AD154" s="35">
        <f t="shared" si="88"/>
        <v>-3.7590333333333337E-2</v>
      </c>
      <c r="AE154" s="12">
        <f t="shared" si="89"/>
        <v>3.7367918280816951E-4</v>
      </c>
      <c r="AF154" s="12">
        <f t="shared" si="90"/>
        <v>4.2165180505801406E-4</v>
      </c>
      <c r="AG154" s="12">
        <f t="shared" si="91"/>
        <v>1.3423008502203412E-5</v>
      </c>
      <c r="AH154" s="12">
        <f t="shared" si="92"/>
        <v>1.7086378734417916E-4</v>
      </c>
      <c r="AI154" s="12">
        <f t="shared" si="93"/>
        <v>0</v>
      </c>
      <c r="AJ154" s="12">
        <f t="shared" si="94"/>
        <v>0</v>
      </c>
      <c r="AK154" s="12">
        <f t="shared" si="95"/>
        <v>0</v>
      </c>
      <c r="AL154" s="12">
        <f t="shared" si="96"/>
        <v>0</v>
      </c>
      <c r="AM154" s="12">
        <f t="shared" si="97"/>
        <v>0</v>
      </c>
      <c r="AN154" s="39">
        <f t="shared" si="98"/>
        <v>0</v>
      </c>
      <c r="AO154" s="8"/>
      <c r="AP154" s="35">
        <f t="shared" si="99"/>
        <v>-3.7577414900195068E-2</v>
      </c>
      <c r="AQ154" s="12">
        <f t="shared" si="100"/>
        <v>2.7127008002816573E-4</v>
      </c>
      <c r="AR154" s="12">
        <f t="shared" si="101"/>
        <v>1.3423008502203412E-5</v>
      </c>
      <c r="AS154" s="12">
        <f t="shared" si="102"/>
        <v>1.7086378734417916E-4</v>
      </c>
      <c r="AT154" s="12">
        <f t="shared" si="103"/>
        <v>1.3423008502203412E-5</v>
      </c>
      <c r="AU154" s="12">
        <f t="shared" si="104"/>
        <v>1.7086378734417916E-4</v>
      </c>
      <c r="AV154" s="12">
        <f t="shared" si="105"/>
        <v>-3.7577414900195068E-2</v>
      </c>
      <c r="AW154" s="12">
        <f t="shared" si="106"/>
        <v>2.7127008002816573E-4</v>
      </c>
      <c r="AX154" s="12">
        <f t="shared" si="107"/>
        <v>-3.7577414900195061E-2</v>
      </c>
      <c r="AY154" s="39">
        <f t="shared" si="108"/>
        <v>2.7127008002816573E-4</v>
      </c>
      <c r="AZ154" s="8"/>
      <c r="BA154" s="35"/>
      <c r="BB154" s="12">
        <f t="shared" si="109"/>
        <v>1.0000134230085023</v>
      </c>
      <c r="BC154" s="12">
        <f t="shared" si="110"/>
        <v>0.96240966666666661</v>
      </c>
      <c r="BD154" s="12">
        <f t="shared" si="111"/>
        <v>0</v>
      </c>
      <c r="BE154" s="39">
        <f t="shared" si="112"/>
        <v>0</v>
      </c>
    </row>
    <row r="155" spans="1:57">
      <c r="A155" s="168" t="s">
        <v>229</v>
      </c>
      <c r="B155" s="3" t="s">
        <v>399</v>
      </c>
      <c r="C155" s="3">
        <v>-34.65775</v>
      </c>
      <c r="D155" s="3">
        <v>0.37367918280816953</v>
      </c>
      <c r="E155" s="3">
        <v>4</v>
      </c>
      <c r="F155" s="3">
        <v>1.3423008502203413E-2</v>
      </c>
      <c r="G155" s="3">
        <v>0.17086378734417915</v>
      </c>
      <c r="L155" s="3">
        <v>1</v>
      </c>
      <c r="Q155" s="44">
        <f t="shared" si="78"/>
        <v>-34.644792202770709</v>
      </c>
      <c r="R155" s="45">
        <f t="shared" si="79"/>
        <v>0.24923050438111496</v>
      </c>
      <c r="S155" s="45" t="str">
        <f t="shared" si="80"/>
        <v>n/a</v>
      </c>
      <c r="T155" s="45" t="str">
        <f t="shared" si="81"/>
        <v>n/a</v>
      </c>
      <c r="U155" s="45" t="str">
        <f t="shared" si="82"/>
        <v>n/a</v>
      </c>
      <c r="V155" s="45" t="str">
        <f t="shared" si="83"/>
        <v>n/a</v>
      </c>
      <c r="W155" s="41">
        <f t="shared" si="84"/>
        <v>-34.644792202770709</v>
      </c>
      <c r="X155" s="42">
        <f t="shared" si="85"/>
        <v>0.24923050438111496</v>
      </c>
      <c r="Y155" s="3">
        <v>4</v>
      </c>
      <c r="Z155" s="166">
        <v>-18.8</v>
      </c>
      <c r="AA155" s="43">
        <f t="shared" si="86"/>
        <v>-34.644792202770724</v>
      </c>
      <c r="AB155" s="42">
        <f t="shared" si="87"/>
        <v>0.24923050438111496</v>
      </c>
      <c r="AC155" s="8"/>
      <c r="AD155" s="35">
        <f t="shared" si="88"/>
        <v>-3.4657750000000001E-2</v>
      </c>
      <c r="AE155" s="12">
        <f t="shared" si="89"/>
        <v>3.7367918280816951E-4</v>
      </c>
      <c r="AF155" s="12">
        <f t="shared" si="90"/>
        <v>4.0559208822344957E-4</v>
      </c>
      <c r="AG155" s="12">
        <f t="shared" si="91"/>
        <v>1.3423008502203412E-5</v>
      </c>
      <c r="AH155" s="12">
        <f t="shared" si="92"/>
        <v>1.7086378734417916E-4</v>
      </c>
      <c r="AI155" s="12">
        <f t="shared" si="93"/>
        <v>0</v>
      </c>
      <c r="AJ155" s="12">
        <f t="shared" si="94"/>
        <v>0</v>
      </c>
      <c r="AK155" s="12">
        <f t="shared" si="95"/>
        <v>0</v>
      </c>
      <c r="AL155" s="12">
        <f t="shared" si="96"/>
        <v>0</v>
      </c>
      <c r="AM155" s="12">
        <f t="shared" si="97"/>
        <v>0</v>
      </c>
      <c r="AN155" s="39">
        <f t="shared" si="98"/>
        <v>0</v>
      </c>
      <c r="AO155" s="8"/>
      <c r="AP155" s="35">
        <f t="shared" si="99"/>
        <v>-3.4644792202770711E-2</v>
      </c>
      <c r="AQ155" s="12">
        <f t="shared" si="100"/>
        <v>2.4923050438111497E-4</v>
      </c>
      <c r="AR155" s="12">
        <f t="shared" si="101"/>
        <v>1.3423008502203412E-5</v>
      </c>
      <c r="AS155" s="12">
        <f t="shared" si="102"/>
        <v>1.7086378734417916E-4</v>
      </c>
      <c r="AT155" s="12">
        <f t="shared" si="103"/>
        <v>1.3423008502203412E-5</v>
      </c>
      <c r="AU155" s="12">
        <f t="shared" si="104"/>
        <v>1.7086378734417916E-4</v>
      </c>
      <c r="AV155" s="12">
        <f t="shared" si="105"/>
        <v>-3.4644792202770711E-2</v>
      </c>
      <c r="AW155" s="12">
        <f t="shared" si="106"/>
        <v>2.4923050438111497E-4</v>
      </c>
      <c r="AX155" s="12">
        <f t="shared" si="107"/>
        <v>-3.4644792202770724E-2</v>
      </c>
      <c r="AY155" s="39">
        <f t="shared" si="108"/>
        <v>2.4923050438111497E-4</v>
      </c>
      <c r="AZ155" s="8"/>
      <c r="BA155" s="35"/>
      <c r="BB155" s="12">
        <f t="shared" si="109"/>
        <v>1.0000134230085023</v>
      </c>
      <c r="BC155" s="12">
        <f t="shared" si="110"/>
        <v>0.96534224999999996</v>
      </c>
      <c r="BD155" s="12">
        <f t="shared" si="111"/>
        <v>0</v>
      </c>
      <c r="BE155" s="39">
        <f t="shared" si="112"/>
        <v>0</v>
      </c>
    </row>
    <row r="156" spans="1:57">
      <c r="A156" s="168" t="s">
        <v>229</v>
      </c>
      <c r="B156" s="3" t="s">
        <v>400</v>
      </c>
      <c r="C156" s="3">
        <v>-34.532499999999999</v>
      </c>
      <c r="D156" s="3">
        <v>0.37367918280816953</v>
      </c>
      <c r="E156" s="3">
        <v>4</v>
      </c>
      <c r="F156" s="3">
        <v>1.3423008502203413E-2</v>
      </c>
      <c r="G156" s="3">
        <v>0.17086378734417915</v>
      </c>
      <c r="L156" s="3">
        <v>1</v>
      </c>
      <c r="Q156" s="44">
        <f t="shared" si="78"/>
        <v>-34.5195405215389</v>
      </c>
      <c r="R156" s="45">
        <f t="shared" si="79"/>
        <v>0.24924466798403905</v>
      </c>
      <c r="S156" s="45" t="str">
        <f t="shared" si="80"/>
        <v>n/a</v>
      </c>
      <c r="T156" s="45" t="str">
        <f t="shared" si="81"/>
        <v>n/a</v>
      </c>
      <c r="U156" s="45" t="str">
        <f t="shared" si="82"/>
        <v>n/a</v>
      </c>
      <c r="V156" s="45" t="str">
        <f t="shared" si="83"/>
        <v>n/a</v>
      </c>
      <c r="W156" s="41">
        <f t="shared" si="84"/>
        <v>-34.5195405215389</v>
      </c>
      <c r="X156" s="42">
        <f t="shared" si="85"/>
        <v>0.24924466798403905</v>
      </c>
      <c r="Y156" s="3">
        <v>4</v>
      </c>
      <c r="Z156" s="166">
        <v>-19</v>
      </c>
      <c r="AA156" s="43">
        <f t="shared" si="86"/>
        <v>-34.519540521538936</v>
      </c>
      <c r="AB156" s="42">
        <f t="shared" si="87"/>
        <v>0.24924466798403905</v>
      </c>
      <c r="AC156" s="8"/>
      <c r="AD156" s="35">
        <f t="shared" si="88"/>
        <v>-3.4532500000000001E-2</v>
      </c>
      <c r="AE156" s="12">
        <f t="shared" si="89"/>
        <v>3.7367918280816951E-4</v>
      </c>
      <c r="AF156" s="12">
        <f t="shared" si="90"/>
        <v>4.0559208822344957E-4</v>
      </c>
      <c r="AG156" s="12">
        <f t="shared" si="91"/>
        <v>1.3423008502203412E-5</v>
      </c>
      <c r="AH156" s="12">
        <f t="shared" si="92"/>
        <v>1.7086378734417916E-4</v>
      </c>
      <c r="AI156" s="12">
        <f t="shared" si="93"/>
        <v>0</v>
      </c>
      <c r="AJ156" s="12">
        <f t="shared" si="94"/>
        <v>0</v>
      </c>
      <c r="AK156" s="12">
        <f t="shared" si="95"/>
        <v>0</v>
      </c>
      <c r="AL156" s="12">
        <f t="shared" si="96"/>
        <v>0</v>
      </c>
      <c r="AM156" s="12">
        <f t="shared" si="97"/>
        <v>0</v>
      </c>
      <c r="AN156" s="39">
        <f t="shared" si="98"/>
        <v>0</v>
      </c>
      <c r="AO156" s="8"/>
      <c r="AP156" s="35">
        <f t="shared" si="99"/>
        <v>-3.4519540521538897E-2</v>
      </c>
      <c r="AQ156" s="12">
        <f t="shared" si="100"/>
        <v>2.4924466798403904E-4</v>
      </c>
      <c r="AR156" s="12">
        <f t="shared" si="101"/>
        <v>1.3423008502203412E-5</v>
      </c>
      <c r="AS156" s="12">
        <f t="shared" si="102"/>
        <v>1.7086378734417916E-4</v>
      </c>
      <c r="AT156" s="12">
        <f t="shared" si="103"/>
        <v>1.3423008502203412E-5</v>
      </c>
      <c r="AU156" s="12">
        <f t="shared" si="104"/>
        <v>1.7086378734417916E-4</v>
      </c>
      <c r="AV156" s="12">
        <f t="shared" si="105"/>
        <v>-3.4519540521538897E-2</v>
      </c>
      <c r="AW156" s="12">
        <f t="shared" si="106"/>
        <v>2.4924466798403904E-4</v>
      </c>
      <c r="AX156" s="12">
        <f t="shared" si="107"/>
        <v>-3.4519540521538938E-2</v>
      </c>
      <c r="AY156" s="39">
        <f t="shared" si="108"/>
        <v>2.4924466798403904E-4</v>
      </c>
      <c r="AZ156" s="8"/>
      <c r="BA156" s="35"/>
      <c r="BB156" s="12">
        <f t="shared" si="109"/>
        <v>1.0000134230085023</v>
      </c>
      <c r="BC156" s="12">
        <f t="shared" si="110"/>
        <v>0.96546750000000003</v>
      </c>
      <c r="BD156" s="12">
        <f t="shared" si="111"/>
        <v>0</v>
      </c>
      <c r="BE156" s="39">
        <f t="shared" si="112"/>
        <v>0</v>
      </c>
    </row>
    <row r="157" spans="1:57">
      <c r="A157" s="168" t="s">
        <v>229</v>
      </c>
      <c r="B157" s="3" t="s">
        <v>215</v>
      </c>
      <c r="C157" s="3">
        <v>-36.335749999999997</v>
      </c>
      <c r="D157" s="3">
        <v>0.37367918280816953</v>
      </c>
      <c r="E157" s="3">
        <v>4</v>
      </c>
      <c r="F157" s="3">
        <v>1.3423008502203413E-2</v>
      </c>
      <c r="G157" s="3">
        <v>0.17086378734417915</v>
      </c>
      <c r="L157" s="3">
        <v>1</v>
      </c>
      <c r="Q157" s="44">
        <f t="shared" si="78"/>
        <v>-36.322814726578983</v>
      </c>
      <c r="R157" s="45">
        <f t="shared" si="79"/>
        <v>0.24904085135210183</v>
      </c>
      <c r="S157" s="45" t="str">
        <f t="shared" si="80"/>
        <v>n/a</v>
      </c>
      <c r="T157" s="45" t="str">
        <f t="shared" si="81"/>
        <v>n/a</v>
      </c>
      <c r="U157" s="45" t="str">
        <f t="shared" si="82"/>
        <v>n/a</v>
      </c>
      <c r="V157" s="45" t="str">
        <f t="shared" si="83"/>
        <v>n/a</v>
      </c>
      <c r="W157" s="41">
        <f t="shared" si="84"/>
        <v>-36.322814726578983</v>
      </c>
      <c r="X157" s="42">
        <f t="shared" si="85"/>
        <v>0.24904085135210183</v>
      </c>
      <c r="Y157" s="3">
        <v>4</v>
      </c>
      <c r="Z157" s="166">
        <v>-20.5</v>
      </c>
      <c r="AA157" s="43">
        <f t="shared" si="86"/>
        <v>-36.322814726578947</v>
      </c>
      <c r="AB157" s="42">
        <f t="shared" si="87"/>
        <v>0.24904085135210183</v>
      </c>
      <c r="AC157" s="8"/>
      <c r="AD157" s="35">
        <f t="shared" si="88"/>
        <v>-3.633575E-2</v>
      </c>
      <c r="AE157" s="12">
        <f t="shared" si="89"/>
        <v>3.7367918280816951E-4</v>
      </c>
      <c r="AF157" s="12">
        <f t="shared" si="90"/>
        <v>4.0559208822344957E-4</v>
      </c>
      <c r="AG157" s="12">
        <f t="shared" si="91"/>
        <v>1.3423008502203412E-5</v>
      </c>
      <c r="AH157" s="12">
        <f t="shared" si="92"/>
        <v>1.7086378734417916E-4</v>
      </c>
      <c r="AI157" s="12">
        <f t="shared" si="93"/>
        <v>0</v>
      </c>
      <c r="AJ157" s="12">
        <f t="shared" si="94"/>
        <v>0</v>
      </c>
      <c r="AK157" s="12">
        <f t="shared" si="95"/>
        <v>0</v>
      </c>
      <c r="AL157" s="12">
        <f t="shared" si="96"/>
        <v>0</v>
      </c>
      <c r="AM157" s="12">
        <f t="shared" si="97"/>
        <v>0</v>
      </c>
      <c r="AN157" s="39">
        <f t="shared" si="98"/>
        <v>0</v>
      </c>
      <c r="AO157" s="8"/>
      <c r="AP157" s="35">
        <f t="shared" si="99"/>
        <v>-3.6322814726578979E-2</v>
      </c>
      <c r="AQ157" s="12">
        <f t="shared" si="100"/>
        <v>2.4904085135210184E-4</v>
      </c>
      <c r="AR157" s="12">
        <f t="shared" si="101"/>
        <v>1.3423008502203412E-5</v>
      </c>
      <c r="AS157" s="12">
        <f t="shared" si="102"/>
        <v>1.7086378734417916E-4</v>
      </c>
      <c r="AT157" s="12">
        <f t="shared" si="103"/>
        <v>1.3423008502203412E-5</v>
      </c>
      <c r="AU157" s="12">
        <f t="shared" si="104"/>
        <v>1.7086378734417916E-4</v>
      </c>
      <c r="AV157" s="12">
        <f t="shared" si="105"/>
        <v>-3.6322814726578979E-2</v>
      </c>
      <c r="AW157" s="12">
        <f t="shared" si="106"/>
        <v>2.4904085135210184E-4</v>
      </c>
      <c r="AX157" s="12">
        <f t="shared" si="107"/>
        <v>-3.6322814726578945E-2</v>
      </c>
      <c r="AY157" s="39">
        <f t="shared" si="108"/>
        <v>2.4904085135210184E-4</v>
      </c>
      <c r="AZ157" s="8"/>
      <c r="BA157" s="35"/>
      <c r="BB157" s="12">
        <f t="shared" si="109"/>
        <v>1.0000134230085023</v>
      </c>
      <c r="BC157" s="12">
        <f t="shared" si="110"/>
        <v>0.96366425</v>
      </c>
      <c r="BD157" s="12">
        <f t="shared" si="111"/>
        <v>0</v>
      </c>
      <c r="BE157" s="39">
        <f t="shared" si="112"/>
        <v>0</v>
      </c>
    </row>
    <row r="158" spans="1:57">
      <c r="A158" s="168" t="s">
        <v>229</v>
      </c>
      <c r="B158" s="3" t="s">
        <v>216</v>
      </c>
      <c r="C158" s="3">
        <v>-36.029499999999999</v>
      </c>
      <c r="D158" s="3">
        <v>0.37367918280816953</v>
      </c>
      <c r="E158" s="3">
        <v>4</v>
      </c>
      <c r="F158" s="3">
        <v>1.3423008502203413E-2</v>
      </c>
      <c r="G158" s="3">
        <v>0.17086378734417915</v>
      </c>
      <c r="L158" s="3">
        <v>1</v>
      </c>
      <c r="Q158" s="44">
        <f t="shared" si="78"/>
        <v>-36.016560615782623</v>
      </c>
      <c r="R158" s="45">
        <f t="shared" si="79"/>
        <v>0.24907545087785443</v>
      </c>
      <c r="S158" s="45" t="str">
        <f t="shared" si="80"/>
        <v>n/a</v>
      </c>
      <c r="T158" s="45" t="str">
        <f t="shared" si="81"/>
        <v>n/a</v>
      </c>
      <c r="U158" s="45" t="str">
        <f t="shared" si="82"/>
        <v>n/a</v>
      </c>
      <c r="V158" s="45" t="str">
        <f t="shared" si="83"/>
        <v>n/a</v>
      </c>
      <c r="W158" s="41">
        <f t="shared" si="84"/>
        <v>-36.016560615782623</v>
      </c>
      <c r="X158" s="42">
        <f t="shared" si="85"/>
        <v>0.24907545087785443</v>
      </c>
      <c r="Y158" s="3">
        <v>4</v>
      </c>
      <c r="Z158" s="166">
        <v>-19.399999999999999</v>
      </c>
      <c r="AA158" s="43">
        <f t="shared" si="86"/>
        <v>-36.016560615782623</v>
      </c>
      <c r="AB158" s="42">
        <f t="shared" si="87"/>
        <v>0.24907545087785443</v>
      </c>
      <c r="AC158" s="8"/>
      <c r="AD158" s="35">
        <f t="shared" si="88"/>
        <v>-3.6029499999999999E-2</v>
      </c>
      <c r="AE158" s="12">
        <f t="shared" si="89"/>
        <v>3.7367918280816951E-4</v>
      </c>
      <c r="AF158" s="12">
        <f t="shared" si="90"/>
        <v>4.0559208822344957E-4</v>
      </c>
      <c r="AG158" s="12">
        <f t="shared" si="91"/>
        <v>1.3423008502203412E-5</v>
      </c>
      <c r="AH158" s="12">
        <f t="shared" si="92"/>
        <v>1.7086378734417916E-4</v>
      </c>
      <c r="AI158" s="12">
        <f t="shared" si="93"/>
        <v>0</v>
      </c>
      <c r="AJ158" s="12">
        <f t="shared" si="94"/>
        <v>0</v>
      </c>
      <c r="AK158" s="12">
        <f t="shared" si="95"/>
        <v>0</v>
      </c>
      <c r="AL158" s="12">
        <f t="shared" si="96"/>
        <v>0</v>
      </c>
      <c r="AM158" s="12">
        <f t="shared" si="97"/>
        <v>0</v>
      </c>
      <c r="AN158" s="39">
        <f t="shared" si="98"/>
        <v>0</v>
      </c>
      <c r="AO158" s="8"/>
      <c r="AP158" s="35">
        <f t="shared" si="99"/>
        <v>-3.6016560615782622E-2</v>
      </c>
      <c r="AQ158" s="12">
        <f t="shared" si="100"/>
        <v>2.4907545087785444E-4</v>
      </c>
      <c r="AR158" s="12">
        <f t="shared" si="101"/>
        <v>1.3423008502203412E-5</v>
      </c>
      <c r="AS158" s="12">
        <f t="shared" si="102"/>
        <v>1.7086378734417916E-4</v>
      </c>
      <c r="AT158" s="12">
        <f t="shared" si="103"/>
        <v>1.3423008502203412E-5</v>
      </c>
      <c r="AU158" s="12">
        <f t="shared" si="104"/>
        <v>1.7086378734417916E-4</v>
      </c>
      <c r="AV158" s="12">
        <f t="shared" si="105"/>
        <v>-3.6016560615782622E-2</v>
      </c>
      <c r="AW158" s="12">
        <f t="shared" si="106"/>
        <v>2.4907545087785444E-4</v>
      </c>
      <c r="AX158" s="12">
        <f t="shared" si="107"/>
        <v>-3.6016560615782622E-2</v>
      </c>
      <c r="AY158" s="39">
        <f t="shared" si="108"/>
        <v>2.4907545087785444E-4</v>
      </c>
      <c r="AZ158" s="8"/>
      <c r="BA158" s="35"/>
      <c r="BB158" s="12">
        <f t="shared" si="109"/>
        <v>1.0000134230085023</v>
      </c>
      <c r="BC158" s="12">
        <f t="shared" si="110"/>
        <v>0.96397049999999995</v>
      </c>
      <c r="BD158" s="12">
        <f t="shared" si="111"/>
        <v>0</v>
      </c>
      <c r="BE158" s="39">
        <f t="shared" si="112"/>
        <v>0</v>
      </c>
    </row>
    <row r="159" spans="1:57">
      <c r="A159" s="168" t="s">
        <v>356</v>
      </c>
      <c r="B159" s="3" t="s">
        <v>399</v>
      </c>
      <c r="C159" s="3">
        <v>-34.465333333333326</v>
      </c>
      <c r="D159" s="3">
        <v>0.37367918280816953</v>
      </c>
      <c r="E159" s="3">
        <v>3</v>
      </c>
      <c r="F159" s="3">
        <v>1.3423008502203413E-2</v>
      </c>
      <c r="G159" s="3">
        <v>0.17086378734417915</v>
      </c>
      <c r="L159" s="3">
        <v>1</v>
      </c>
      <c r="Q159" s="44">
        <f t="shared" si="78"/>
        <v>-34.452372953293491</v>
      </c>
      <c r="R159" s="45">
        <f t="shared" si="79"/>
        <v>0.27159408628258386</v>
      </c>
      <c r="S159" s="45" t="str">
        <f t="shared" si="80"/>
        <v>n/a</v>
      </c>
      <c r="T159" s="45" t="str">
        <f t="shared" si="81"/>
        <v>n/a</v>
      </c>
      <c r="U159" s="45" t="str">
        <f t="shared" si="82"/>
        <v>n/a</v>
      </c>
      <c r="V159" s="45" t="str">
        <f t="shared" si="83"/>
        <v>n/a</v>
      </c>
      <c r="W159" s="41">
        <f t="shared" si="84"/>
        <v>-34.452372953293491</v>
      </c>
      <c r="X159" s="42">
        <f t="shared" si="85"/>
        <v>0.27159408628258386</v>
      </c>
      <c r="Y159" s="3">
        <v>3</v>
      </c>
      <c r="Z159" s="166">
        <v>-17.600000000000001</v>
      </c>
      <c r="AA159" s="43">
        <f t="shared" si="86"/>
        <v>-34.452372953293505</v>
      </c>
      <c r="AB159" s="42">
        <f t="shared" si="87"/>
        <v>0.27159408628258386</v>
      </c>
      <c r="AC159" s="8"/>
      <c r="AD159" s="35">
        <f t="shared" si="88"/>
        <v>-3.4465333333333327E-2</v>
      </c>
      <c r="AE159" s="12">
        <f t="shared" si="89"/>
        <v>3.7367918280816951E-4</v>
      </c>
      <c r="AF159" s="12">
        <f t="shared" si="90"/>
        <v>4.2165180505801406E-4</v>
      </c>
      <c r="AG159" s="12">
        <f t="shared" si="91"/>
        <v>1.3423008502203412E-5</v>
      </c>
      <c r="AH159" s="12">
        <f t="shared" si="92"/>
        <v>1.7086378734417916E-4</v>
      </c>
      <c r="AI159" s="12">
        <f t="shared" si="93"/>
        <v>0</v>
      </c>
      <c r="AJ159" s="12">
        <f t="shared" si="94"/>
        <v>0</v>
      </c>
      <c r="AK159" s="12">
        <f t="shared" si="95"/>
        <v>0</v>
      </c>
      <c r="AL159" s="12">
        <f t="shared" si="96"/>
        <v>0</v>
      </c>
      <c r="AM159" s="12">
        <f t="shared" si="97"/>
        <v>0</v>
      </c>
      <c r="AN159" s="39">
        <f t="shared" si="98"/>
        <v>0</v>
      </c>
      <c r="AO159" s="8"/>
      <c r="AP159" s="35">
        <f t="shared" si="99"/>
        <v>-3.4452372953293488E-2</v>
      </c>
      <c r="AQ159" s="12">
        <f t="shared" si="100"/>
        <v>2.7159408628258384E-4</v>
      </c>
      <c r="AR159" s="12">
        <f t="shared" si="101"/>
        <v>1.3423008502203412E-5</v>
      </c>
      <c r="AS159" s="12">
        <f t="shared" si="102"/>
        <v>1.7086378734417916E-4</v>
      </c>
      <c r="AT159" s="12">
        <f t="shared" si="103"/>
        <v>1.3423008502203412E-5</v>
      </c>
      <c r="AU159" s="12">
        <f t="shared" si="104"/>
        <v>1.7086378734417916E-4</v>
      </c>
      <c r="AV159" s="12">
        <f t="shared" si="105"/>
        <v>-3.4452372953293488E-2</v>
      </c>
      <c r="AW159" s="12">
        <f t="shared" si="106"/>
        <v>2.7159408628258384E-4</v>
      </c>
      <c r="AX159" s="12">
        <f t="shared" si="107"/>
        <v>-3.4452372953293509E-2</v>
      </c>
      <c r="AY159" s="39">
        <f t="shared" si="108"/>
        <v>2.7159408628258384E-4</v>
      </c>
      <c r="AZ159" s="8"/>
      <c r="BA159" s="35"/>
      <c r="BB159" s="12">
        <f t="shared" si="109"/>
        <v>1.0000134230085023</v>
      </c>
      <c r="BC159" s="12">
        <f t="shared" si="110"/>
        <v>0.96553466666666665</v>
      </c>
      <c r="BD159" s="12">
        <f t="shared" si="111"/>
        <v>0</v>
      </c>
      <c r="BE159" s="39">
        <f t="shared" si="112"/>
        <v>0</v>
      </c>
    </row>
    <row r="160" spans="1:57">
      <c r="A160" s="168" t="s">
        <v>356</v>
      </c>
      <c r="B160" s="3" t="s">
        <v>400</v>
      </c>
      <c r="C160" s="3">
        <v>-34.37166666666667</v>
      </c>
      <c r="D160" s="3">
        <v>0.37367918280816953</v>
      </c>
      <c r="E160" s="3">
        <v>3</v>
      </c>
      <c r="F160" s="3">
        <v>1.3423008502203413E-2</v>
      </c>
      <c r="G160" s="3">
        <v>0.17086378734417915</v>
      </c>
      <c r="L160" s="3">
        <v>1</v>
      </c>
      <c r="Q160" s="44">
        <f t="shared" si="78"/>
        <v>-34.358705029338367</v>
      </c>
      <c r="R160" s="45">
        <f t="shared" si="79"/>
        <v>0.27160380806678686</v>
      </c>
      <c r="S160" s="45" t="str">
        <f t="shared" si="80"/>
        <v>n/a</v>
      </c>
      <c r="T160" s="45" t="str">
        <f t="shared" si="81"/>
        <v>n/a</v>
      </c>
      <c r="U160" s="45" t="str">
        <f t="shared" si="82"/>
        <v>n/a</v>
      </c>
      <c r="V160" s="45" t="str">
        <f t="shared" si="83"/>
        <v>n/a</v>
      </c>
      <c r="W160" s="41">
        <f t="shared" si="84"/>
        <v>-34.358705029338367</v>
      </c>
      <c r="X160" s="42">
        <f t="shared" si="85"/>
        <v>0.27160380806678686</v>
      </c>
      <c r="Y160" s="3">
        <v>3</v>
      </c>
      <c r="Z160" s="166">
        <v>-17.7</v>
      </c>
      <c r="AA160" s="43">
        <f t="shared" si="86"/>
        <v>-34.358705029338353</v>
      </c>
      <c r="AB160" s="42">
        <f t="shared" si="87"/>
        <v>0.27160380806678686</v>
      </c>
      <c r="AC160" s="8"/>
      <c r="AD160" s="35">
        <f t="shared" si="88"/>
        <v>-3.4371666666666668E-2</v>
      </c>
      <c r="AE160" s="12">
        <f t="shared" si="89"/>
        <v>3.7367918280816951E-4</v>
      </c>
      <c r="AF160" s="12">
        <f t="shared" si="90"/>
        <v>4.2165180505801406E-4</v>
      </c>
      <c r="AG160" s="12">
        <f t="shared" si="91"/>
        <v>1.3423008502203412E-5</v>
      </c>
      <c r="AH160" s="12">
        <f t="shared" si="92"/>
        <v>1.7086378734417916E-4</v>
      </c>
      <c r="AI160" s="12">
        <f t="shared" si="93"/>
        <v>0</v>
      </c>
      <c r="AJ160" s="12">
        <f t="shared" si="94"/>
        <v>0</v>
      </c>
      <c r="AK160" s="12">
        <f t="shared" si="95"/>
        <v>0</v>
      </c>
      <c r="AL160" s="12">
        <f t="shared" si="96"/>
        <v>0</v>
      </c>
      <c r="AM160" s="12">
        <f t="shared" si="97"/>
        <v>0</v>
      </c>
      <c r="AN160" s="39">
        <f t="shared" si="98"/>
        <v>0</v>
      </c>
      <c r="AO160" s="8"/>
      <c r="AP160" s="35">
        <f t="shared" si="99"/>
        <v>-3.4358705029338368E-2</v>
      </c>
      <c r="AQ160" s="12">
        <f t="shared" si="100"/>
        <v>2.7160380806678686E-4</v>
      </c>
      <c r="AR160" s="12">
        <f t="shared" si="101"/>
        <v>1.3423008502203412E-5</v>
      </c>
      <c r="AS160" s="12">
        <f t="shared" si="102"/>
        <v>1.7086378734417916E-4</v>
      </c>
      <c r="AT160" s="12">
        <f t="shared" si="103"/>
        <v>1.3423008502203412E-5</v>
      </c>
      <c r="AU160" s="12">
        <f t="shared" si="104"/>
        <v>1.7086378734417916E-4</v>
      </c>
      <c r="AV160" s="12">
        <f t="shared" si="105"/>
        <v>-3.4358705029338368E-2</v>
      </c>
      <c r="AW160" s="12">
        <f t="shared" si="106"/>
        <v>2.7160380806678686E-4</v>
      </c>
      <c r="AX160" s="12">
        <f t="shared" si="107"/>
        <v>-3.4358705029338354E-2</v>
      </c>
      <c r="AY160" s="39">
        <f t="shared" si="108"/>
        <v>2.7160380806678686E-4</v>
      </c>
      <c r="AZ160" s="8"/>
      <c r="BA160" s="35"/>
      <c r="BB160" s="12">
        <f t="shared" si="109"/>
        <v>1.0000134230085023</v>
      </c>
      <c r="BC160" s="12">
        <f t="shared" si="110"/>
        <v>0.96562833333333331</v>
      </c>
      <c r="BD160" s="12">
        <f t="shared" si="111"/>
        <v>0</v>
      </c>
      <c r="BE160" s="39">
        <f t="shared" si="112"/>
        <v>0</v>
      </c>
    </row>
    <row r="161" spans="1:57">
      <c r="A161" s="168" t="s">
        <v>356</v>
      </c>
      <c r="B161" s="3" t="s">
        <v>215</v>
      </c>
      <c r="C161" s="3">
        <v>-36.154666666666664</v>
      </c>
      <c r="D161" s="3">
        <v>0.37367918280816953</v>
      </c>
      <c r="E161" s="3">
        <v>3</v>
      </c>
      <c r="F161" s="3">
        <v>1.3423008502203413E-2</v>
      </c>
      <c r="G161" s="3">
        <v>0.17086378734417915</v>
      </c>
      <c r="L161" s="3">
        <v>1</v>
      </c>
      <c r="Q161" s="44">
        <f t="shared" si="78"/>
        <v>-36.141728962562517</v>
      </c>
      <c r="R161" s="45">
        <f t="shared" si="79"/>
        <v>0.27141885041431485</v>
      </c>
      <c r="S161" s="45" t="str">
        <f t="shared" si="80"/>
        <v>n/a</v>
      </c>
      <c r="T161" s="45" t="str">
        <f t="shared" si="81"/>
        <v>n/a</v>
      </c>
      <c r="U161" s="45" t="str">
        <f t="shared" si="82"/>
        <v>n/a</v>
      </c>
      <c r="V161" s="45" t="str">
        <f t="shared" si="83"/>
        <v>n/a</v>
      </c>
      <c r="W161" s="41">
        <f t="shared" si="84"/>
        <v>-36.141728962562517</v>
      </c>
      <c r="X161" s="42">
        <f t="shared" si="85"/>
        <v>0.27141885041431485</v>
      </c>
      <c r="Y161" s="3">
        <v>3</v>
      </c>
      <c r="Z161" s="166">
        <v>-19.3</v>
      </c>
      <c r="AA161" s="43">
        <f t="shared" si="86"/>
        <v>-36.14172896256251</v>
      </c>
      <c r="AB161" s="42">
        <f t="shared" si="87"/>
        <v>0.27141885041431485</v>
      </c>
      <c r="AC161" s="8"/>
      <c r="AD161" s="35">
        <f t="shared" si="88"/>
        <v>-3.6154666666666661E-2</v>
      </c>
      <c r="AE161" s="12">
        <f t="shared" si="89"/>
        <v>3.7367918280816951E-4</v>
      </c>
      <c r="AF161" s="12">
        <f t="shared" si="90"/>
        <v>4.2165180505801406E-4</v>
      </c>
      <c r="AG161" s="12">
        <f t="shared" si="91"/>
        <v>1.3423008502203412E-5</v>
      </c>
      <c r="AH161" s="12">
        <f t="shared" si="92"/>
        <v>1.7086378734417916E-4</v>
      </c>
      <c r="AI161" s="12">
        <f t="shared" si="93"/>
        <v>0</v>
      </c>
      <c r="AJ161" s="12">
        <f t="shared" si="94"/>
        <v>0</v>
      </c>
      <c r="AK161" s="12">
        <f t="shared" si="95"/>
        <v>0</v>
      </c>
      <c r="AL161" s="12">
        <f t="shared" si="96"/>
        <v>0</v>
      </c>
      <c r="AM161" s="12">
        <f t="shared" si="97"/>
        <v>0</v>
      </c>
      <c r="AN161" s="39">
        <f t="shared" si="98"/>
        <v>0</v>
      </c>
      <c r="AO161" s="8"/>
      <c r="AP161" s="35">
        <f t="shared" si="99"/>
        <v>-3.6141728962562521E-2</v>
      </c>
      <c r="AQ161" s="12">
        <f t="shared" si="100"/>
        <v>2.7141885041431486E-4</v>
      </c>
      <c r="AR161" s="12">
        <f t="shared" si="101"/>
        <v>1.3423008502203412E-5</v>
      </c>
      <c r="AS161" s="12">
        <f t="shared" si="102"/>
        <v>1.7086378734417916E-4</v>
      </c>
      <c r="AT161" s="12">
        <f t="shared" si="103"/>
        <v>1.3423008502203412E-5</v>
      </c>
      <c r="AU161" s="12">
        <f t="shared" si="104"/>
        <v>1.7086378734417916E-4</v>
      </c>
      <c r="AV161" s="12">
        <f t="shared" si="105"/>
        <v>-3.6141728962562521E-2</v>
      </c>
      <c r="AW161" s="12">
        <f t="shared" si="106"/>
        <v>2.7141885041431486E-4</v>
      </c>
      <c r="AX161" s="12">
        <f t="shared" si="107"/>
        <v>-3.6141728962562514E-2</v>
      </c>
      <c r="AY161" s="39">
        <f t="shared" si="108"/>
        <v>2.7141885041431486E-4</v>
      </c>
      <c r="AZ161" s="8"/>
      <c r="BA161" s="35"/>
      <c r="BB161" s="12">
        <f t="shared" si="109"/>
        <v>1.0000134230085023</v>
      </c>
      <c r="BC161" s="12">
        <f t="shared" si="110"/>
        <v>0.96384533333333333</v>
      </c>
      <c r="BD161" s="12">
        <f t="shared" si="111"/>
        <v>0</v>
      </c>
      <c r="BE161" s="39">
        <f t="shared" si="112"/>
        <v>0</v>
      </c>
    </row>
    <row r="162" spans="1:57">
      <c r="A162" s="168" t="s">
        <v>356</v>
      </c>
      <c r="B162" s="3" t="s">
        <v>216</v>
      </c>
      <c r="C162" s="3">
        <v>-35.522666666666673</v>
      </c>
      <c r="D162" s="3">
        <v>0.37367918280816953</v>
      </c>
      <c r="E162" s="3">
        <v>3</v>
      </c>
      <c r="F162" s="3">
        <v>1.3423008502203413E-2</v>
      </c>
      <c r="G162" s="3">
        <v>0.17086378734417915</v>
      </c>
      <c r="L162" s="3">
        <v>1</v>
      </c>
      <c r="Q162" s="44">
        <f t="shared" si="78"/>
        <v>-35.509720479221158</v>
      </c>
      <c r="R162" s="45">
        <f t="shared" si="79"/>
        <v>0.2714843855814762</v>
      </c>
      <c r="S162" s="45" t="str">
        <f t="shared" si="80"/>
        <v>n/a</v>
      </c>
      <c r="T162" s="45" t="str">
        <f t="shared" si="81"/>
        <v>n/a</v>
      </c>
      <c r="U162" s="45" t="str">
        <f t="shared" si="82"/>
        <v>n/a</v>
      </c>
      <c r="V162" s="45" t="str">
        <f t="shared" si="83"/>
        <v>n/a</v>
      </c>
      <c r="W162" s="41">
        <f t="shared" si="84"/>
        <v>-35.509720479221158</v>
      </c>
      <c r="X162" s="42">
        <f t="shared" si="85"/>
        <v>0.2714843855814762</v>
      </c>
      <c r="Y162" s="3">
        <v>3</v>
      </c>
      <c r="Z162" s="166">
        <v>-18.8</v>
      </c>
      <c r="AA162" s="43">
        <f t="shared" si="86"/>
        <v>-35.509720479221187</v>
      </c>
      <c r="AB162" s="42">
        <f t="shared" si="87"/>
        <v>0.2714843855814762</v>
      </c>
      <c r="AC162" s="8"/>
      <c r="AD162" s="35">
        <f t="shared" si="88"/>
        <v>-3.5522666666666675E-2</v>
      </c>
      <c r="AE162" s="12">
        <f t="shared" si="89"/>
        <v>3.7367918280816951E-4</v>
      </c>
      <c r="AF162" s="12">
        <f t="shared" si="90"/>
        <v>4.2165180505801406E-4</v>
      </c>
      <c r="AG162" s="12">
        <f t="shared" si="91"/>
        <v>1.3423008502203412E-5</v>
      </c>
      <c r="AH162" s="12">
        <f t="shared" si="92"/>
        <v>1.7086378734417916E-4</v>
      </c>
      <c r="AI162" s="12">
        <f t="shared" si="93"/>
        <v>0</v>
      </c>
      <c r="AJ162" s="12">
        <f t="shared" si="94"/>
        <v>0</v>
      </c>
      <c r="AK162" s="12">
        <f t="shared" si="95"/>
        <v>0</v>
      </c>
      <c r="AL162" s="12">
        <f t="shared" si="96"/>
        <v>0</v>
      </c>
      <c r="AM162" s="12">
        <f t="shared" si="97"/>
        <v>0</v>
      </c>
      <c r="AN162" s="39">
        <f t="shared" si="98"/>
        <v>0</v>
      </c>
      <c r="AO162" s="8"/>
      <c r="AP162" s="35">
        <f t="shared" si="99"/>
        <v>-3.5509720479221157E-2</v>
      </c>
      <c r="AQ162" s="12">
        <f t="shared" si="100"/>
        <v>2.714843855814762E-4</v>
      </c>
      <c r="AR162" s="12">
        <f t="shared" si="101"/>
        <v>1.3423008502203412E-5</v>
      </c>
      <c r="AS162" s="12">
        <f t="shared" si="102"/>
        <v>1.7086378734417916E-4</v>
      </c>
      <c r="AT162" s="12">
        <f t="shared" si="103"/>
        <v>1.3423008502203412E-5</v>
      </c>
      <c r="AU162" s="12">
        <f t="shared" si="104"/>
        <v>1.7086378734417916E-4</v>
      </c>
      <c r="AV162" s="12">
        <f t="shared" si="105"/>
        <v>-3.5509720479221157E-2</v>
      </c>
      <c r="AW162" s="12">
        <f t="shared" si="106"/>
        <v>2.714843855814762E-4</v>
      </c>
      <c r="AX162" s="12">
        <f t="shared" si="107"/>
        <v>-3.5509720479221185E-2</v>
      </c>
      <c r="AY162" s="39">
        <f t="shared" si="108"/>
        <v>2.714843855814762E-4</v>
      </c>
      <c r="AZ162" s="8"/>
      <c r="BA162" s="35"/>
      <c r="BB162" s="12">
        <f t="shared" si="109"/>
        <v>1.0000134230085023</v>
      </c>
      <c r="BC162" s="12">
        <f t="shared" si="110"/>
        <v>0.9644773333333333</v>
      </c>
      <c r="BD162" s="12">
        <f t="shared" si="111"/>
        <v>0</v>
      </c>
      <c r="BE162" s="39">
        <f t="shared" si="112"/>
        <v>0</v>
      </c>
    </row>
    <row r="163" spans="1:57">
      <c r="A163" s="168" t="s">
        <v>294</v>
      </c>
      <c r="B163" s="3" t="s">
        <v>399</v>
      </c>
      <c r="C163" s="3">
        <v>-32.497</v>
      </c>
      <c r="D163" s="3">
        <v>0.37367918280816953</v>
      </c>
      <c r="E163" s="3">
        <v>3</v>
      </c>
      <c r="F163" s="3">
        <v>1.3423008502203413E-2</v>
      </c>
      <c r="G163" s="3">
        <v>0.17086378734417915</v>
      </c>
      <c r="L163" s="3">
        <v>1</v>
      </c>
      <c r="Q163" s="44">
        <f t="shared" si="78"/>
        <v>-32.484013199005091</v>
      </c>
      <c r="R163" s="45">
        <f t="shared" si="79"/>
        <v>0.27179850718755072</v>
      </c>
      <c r="S163" s="45" t="str">
        <f t="shared" si="80"/>
        <v>n/a</v>
      </c>
      <c r="T163" s="45" t="str">
        <f t="shared" si="81"/>
        <v>n/a</v>
      </c>
      <c r="U163" s="45" t="str">
        <f t="shared" si="82"/>
        <v>n/a</v>
      </c>
      <c r="V163" s="45" t="str">
        <f t="shared" si="83"/>
        <v>n/a</v>
      </c>
      <c r="W163" s="41">
        <f t="shared" si="84"/>
        <v>-32.484013199005091</v>
      </c>
      <c r="X163" s="42">
        <f t="shared" si="85"/>
        <v>0.27179850718755072</v>
      </c>
      <c r="Y163" s="3">
        <v>3</v>
      </c>
      <c r="Z163" s="166">
        <v>-16.899999999999999</v>
      </c>
      <c r="AA163" s="43">
        <f t="shared" si="86"/>
        <v>-32.484013199005069</v>
      </c>
      <c r="AB163" s="42">
        <f t="shared" si="87"/>
        <v>0.27179850718755072</v>
      </c>
      <c r="AC163" s="8"/>
      <c r="AD163" s="35">
        <f t="shared" si="88"/>
        <v>-3.2496999999999998E-2</v>
      </c>
      <c r="AE163" s="12">
        <f t="shared" si="89"/>
        <v>3.7367918280816951E-4</v>
      </c>
      <c r="AF163" s="12">
        <f t="shared" si="90"/>
        <v>4.2165180505801406E-4</v>
      </c>
      <c r="AG163" s="12">
        <f t="shared" si="91"/>
        <v>1.3423008502203412E-5</v>
      </c>
      <c r="AH163" s="12">
        <f t="shared" si="92"/>
        <v>1.7086378734417916E-4</v>
      </c>
      <c r="AI163" s="12">
        <f t="shared" si="93"/>
        <v>0</v>
      </c>
      <c r="AJ163" s="12">
        <f t="shared" si="94"/>
        <v>0</v>
      </c>
      <c r="AK163" s="12">
        <f t="shared" si="95"/>
        <v>0</v>
      </c>
      <c r="AL163" s="12">
        <f t="shared" si="96"/>
        <v>0</v>
      </c>
      <c r="AM163" s="12">
        <f t="shared" si="97"/>
        <v>0</v>
      </c>
      <c r="AN163" s="39">
        <f t="shared" si="98"/>
        <v>0</v>
      </c>
      <c r="AO163" s="8"/>
      <c r="AP163" s="35">
        <f t="shared" si="99"/>
        <v>-3.2484013199005089E-2</v>
      </c>
      <c r="AQ163" s="12">
        <f t="shared" si="100"/>
        <v>2.7179850718755071E-4</v>
      </c>
      <c r="AR163" s="12">
        <f t="shared" si="101"/>
        <v>1.3423008502203412E-5</v>
      </c>
      <c r="AS163" s="12">
        <f t="shared" si="102"/>
        <v>1.7086378734417916E-4</v>
      </c>
      <c r="AT163" s="12">
        <f t="shared" si="103"/>
        <v>1.3423008502203412E-5</v>
      </c>
      <c r="AU163" s="12">
        <f t="shared" si="104"/>
        <v>1.7086378734417916E-4</v>
      </c>
      <c r="AV163" s="12">
        <f t="shared" si="105"/>
        <v>-3.2484013199005089E-2</v>
      </c>
      <c r="AW163" s="12">
        <f t="shared" si="106"/>
        <v>2.7179850718755071E-4</v>
      </c>
      <c r="AX163" s="12">
        <f t="shared" si="107"/>
        <v>-3.2484013199005068E-2</v>
      </c>
      <c r="AY163" s="39">
        <f t="shared" si="108"/>
        <v>2.7179850718755071E-4</v>
      </c>
      <c r="AZ163" s="8"/>
      <c r="BA163" s="35"/>
      <c r="BB163" s="12">
        <f t="shared" si="109"/>
        <v>1.0000134230085023</v>
      </c>
      <c r="BC163" s="12">
        <f t="shared" si="110"/>
        <v>0.967503</v>
      </c>
      <c r="BD163" s="12">
        <f t="shared" si="111"/>
        <v>0</v>
      </c>
      <c r="BE163" s="39">
        <f t="shared" si="112"/>
        <v>0</v>
      </c>
    </row>
    <row r="164" spans="1:57">
      <c r="A164" s="168" t="s">
        <v>294</v>
      </c>
      <c r="B164" s="3" t="s">
        <v>400</v>
      </c>
      <c r="C164" s="3">
        <v>-32.37766666666667</v>
      </c>
      <c r="D164" s="3">
        <v>0.37367918280816953</v>
      </c>
      <c r="E164" s="3">
        <v>3</v>
      </c>
      <c r="F164" s="3">
        <v>1.3423008502203413E-2</v>
      </c>
      <c r="G164" s="3">
        <v>0.17086378734417915</v>
      </c>
      <c r="L164" s="3">
        <v>1</v>
      </c>
      <c r="Q164" s="44">
        <f t="shared" si="78"/>
        <v>-32.364678263859417</v>
      </c>
      <c r="R164" s="45">
        <f t="shared" si="79"/>
        <v>0.27181090896566429</v>
      </c>
      <c r="S164" s="45" t="str">
        <f t="shared" si="80"/>
        <v>n/a</v>
      </c>
      <c r="T164" s="45" t="str">
        <f t="shared" si="81"/>
        <v>n/a</v>
      </c>
      <c r="U164" s="45" t="str">
        <f t="shared" si="82"/>
        <v>n/a</v>
      </c>
      <c r="V164" s="45" t="str">
        <f t="shared" si="83"/>
        <v>n/a</v>
      </c>
      <c r="W164" s="41">
        <f t="shared" si="84"/>
        <v>-32.364678263859417</v>
      </c>
      <c r="X164" s="42">
        <f t="shared" si="85"/>
        <v>0.27181090896566429</v>
      </c>
      <c r="Y164" s="3">
        <v>3</v>
      </c>
      <c r="Z164" s="166">
        <v>-17.3</v>
      </c>
      <c r="AA164" s="43">
        <f t="shared" si="86"/>
        <v>-32.364678263859361</v>
      </c>
      <c r="AB164" s="42">
        <f t="shared" si="87"/>
        <v>0.27181090896566429</v>
      </c>
      <c r="AC164" s="8"/>
      <c r="AD164" s="35">
        <f t="shared" si="88"/>
        <v>-3.2377666666666673E-2</v>
      </c>
      <c r="AE164" s="12">
        <f t="shared" si="89"/>
        <v>3.7367918280816951E-4</v>
      </c>
      <c r="AF164" s="12">
        <f t="shared" si="90"/>
        <v>4.2165180505801406E-4</v>
      </c>
      <c r="AG164" s="12">
        <f t="shared" si="91"/>
        <v>1.3423008502203412E-5</v>
      </c>
      <c r="AH164" s="12">
        <f t="shared" si="92"/>
        <v>1.7086378734417916E-4</v>
      </c>
      <c r="AI164" s="12">
        <f t="shared" si="93"/>
        <v>0</v>
      </c>
      <c r="AJ164" s="12">
        <f t="shared" si="94"/>
        <v>0</v>
      </c>
      <c r="AK164" s="12">
        <f t="shared" si="95"/>
        <v>0</v>
      </c>
      <c r="AL164" s="12">
        <f t="shared" si="96"/>
        <v>0</v>
      </c>
      <c r="AM164" s="12">
        <f t="shared" si="97"/>
        <v>0</v>
      </c>
      <c r="AN164" s="39">
        <f t="shared" si="98"/>
        <v>0</v>
      </c>
      <c r="AO164" s="8"/>
      <c r="AP164" s="35">
        <f t="shared" si="99"/>
        <v>-3.2364678263859414E-2</v>
      </c>
      <c r="AQ164" s="12">
        <f t="shared" si="100"/>
        <v>2.7181090896566428E-4</v>
      </c>
      <c r="AR164" s="12">
        <f t="shared" si="101"/>
        <v>1.3423008502203412E-5</v>
      </c>
      <c r="AS164" s="12">
        <f t="shared" si="102"/>
        <v>1.7086378734417916E-4</v>
      </c>
      <c r="AT164" s="12">
        <f t="shared" si="103"/>
        <v>1.3423008502203412E-5</v>
      </c>
      <c r="AU164" s="12">
        <f t="shared" si="104"/>
        <v>1.7086378734417916E-4</v>
      </c>
      <c r="AV164" s="12">
        <f t="shared" si="105"/>
        <v>-3.2364678263859414E-2</v>
      </c>
      <c r="AW164" s="12">
        <f t="shared" si="106"/>
        <v>2.7181090896566428E-4</v>
      </c>
      <c r="AX164" s="12">
        <f t="shared" si="107"/>
        <v>-3.2364678263859359E-2</v>
      </c>
      <c r="AY164" s="39">
        <f t="shared" si="108"/>
        <v>2.7181090896566428E-4</v>
      </c>
      <c r="AZ164" s="8"/>
      <c r="BA164" s="35"/>
      <c r="BB164" s="12">
        <f t="shared" si="109"/>
        <v>1.0000134230085023</v>
      </c>
      <c r="BC164" s="12">
        <f t="shared" si="110"/>
        <v>0.96762233333333336</v>
      </c>
      <c r="BD164" s="12">
        <f t="shared" si="111"/>
        <v>0</v>
      </c>
      <c r="BE164" s="39">
        <f t="shared" si="112"/>
        <v>0</v>
      </c>
    </row>
    <row r="165" spans="1:57">
      <c r="A165" s="168" t="s">
        <v>294</v>
      </c>
      <c r="B165" s="3" t="s">
        <v>215</v>
      </c>
      <c r="C165" s="3">
        <v>-34.422333333333334</v>
      </c>
      <c r="D165" s="3">
        <v>0.37367918280816953</v>
      </c>
      <c r="E165" s="3">
        <v>3</v>
      </c>
      <c r="F165" s="3">
        <v>1.3423008502203413E-2</v>
      </c>
      <c r="G165" s="3">
        <v>0.17086378734417915</v>
      </c>
      <c r="L165" s="3">
        <v>1</v>
      </c>
      <c r="Q165" s="44">
        <f t="shared" si="78"/>
        <v>-34.40937237610413</v>
      </c>
      <c r="R165" s="45">
        <f t="shared" si="79"/>
        <v>0.27159854923418547</v>
      </c>
      <c r="S165" s="45" t="str">
        <f t="shared" si="80"/>
        <v>n/a</v>
      </c>
      <c r="T165" s="45" t="str">
        <f t="shared" si="81"/>
        <v>n/a</v>
      </c>
      <c r="U165" s="45" t="str">
        <f t="shared" si="82"/>
        <v>n/a</v>
      </c>
      <c r="V165" s="45" t="str">
        <f t="shared" si="83"/>
        <v>n/a</v>
      </c>
      <c r="W165" s="41">
        <f t="shared" si="84"/>
        <v>-34.40937237610413</v>
      </c>
      <c r="X165" s="42">
        <f t="shared" si="85"/>
        <v>0.27159854923418547</v>
      </c>
      <c r="Y165" s="3">
        <v>3</v>
      </c>
      <c r="Z165" s="166">
        <v>-18.8</v>
      </c>
      <c r="AA165" s="43">
        <f t="shared" si="86"/>
        <v>-34.409372376104088</v>
      </c>
      <c r="AB165" s="42">
        <f t="shared" si="87"/>
        <v>0.27159854923418547</v>
      </c>
      <c r="AC165" s="8"/>
      <c r="AD165" s="35">
        <f t="shared" si="88"/>
        <v>-3.4422333333333333E-2</v>
      </c>
      <c r="AE165" s="12">
        <f t="shared" si="89"/>
        <v>3.7367918280816951E-4</v>
      </c>
      <c r="AF165" s="12">
        <f t="shared" si="90"/>
        <v>4.2165180505801406E-4</v>
      </c>
      <c r="AG165" s="12">
        <f t="shared" si="91"/>
        <v>1.3423008502203412E-5</v>
      </c>
      <c r="AH165" s="12">
        <f t="shared" si="92"/>
        <v>1.7086378734417916E-4</v>
      </c>
      <c r="AI165" s="12">
        <f t="shared" si="93"/>
        <v>0</v>
      </c>
      <c r="AJ165" s="12">
        <f t="shared" si="94"/>
        <v>0</v>
      </c>
      <c r="AK165" s="12">
        <f t="shared" si="95"/>
        <v>0</v>
      </c>
      <c r="AL165" s="12">
        <f t="shared" si="96"/>
        <v>0</v>
      </c>
      <c r="AM165" s="12">
        <f t="shared" si="97"/>
        <v>0</v>
      </c>
      <c r="AN165" s="39">
        <f t="shared" si="98"/>
        <v>0</v>
      </c>
      <c r="AO165" s="8"/>
      <c r="AP165" s="35">
        <f t="shared" si="99"/>
        <v>-3.4409372376104128E-2</v>
      </c>
      <c r="AQ165" s="12">
        <f t="shared" si="100"/>
        <v>2.7159854923418549E-4</v>
      </c>
      <c r="AR165" s="12">
        <f t="shared" si="101"/>
        <v>1.3423008502203412E-5</v>
      </c>
      <c r="AS165" s="12">
        <f t="shared" si="102"/>
        <v>1.7086378734417916E-4</v>
      </c>
      <c r="AT165" s="12">
        <f t="shared" si="103"/>
        <v>1.3423008502203412E-5</v>
      </c>
      <c r="AU165" s="12">
        <f t="shared" si="104"/>
        <v>1.7086378734417916E-4</v>
      </c>
      <c r="AV165" s="12">
        <f t="shared" si="105"/>
        <v>-3.4409372376104128E-2</v>
      </c>
      <c r="AW165" s="12">
        <f t="shared" si="106"/>
        <v>2.7159854923418549E-4</v>
      </c>
      <c r="AX165" s="12">
        <f t="shared" si="107"/>
        <v>-3.4409372376104086E-2</v>
      </c>
      <c r="AY165" s="39">
        <f t="shared" si="108"/>
        <v>2.7159854923418549E-4</v>
      </c>
      <c r="AZ165" s="8"/>
      <c r="BA165" s="35"/>
      <c r="BB165" s="12">
        <f t="shared" si="109"/>
        <v>1.0000134230085023</v>
      </c>
      <c r="BC165" s="12">
        <f t="shared" si="110"/>
        <v>0.96557766666666667</v>
      </c>
      <c r="BD165" s="12">
        <f t="shared" si="111"/>
        <v>0</v>
      </c>
      <c r="BE165" s="39">
        <f t="shared" si="112"/>
        <v>0</v>
      </c>
    </row>
    <row r="166" spans="1:57">
      <c r="A166" s="168" t="s">
        <v>294</v>
      </c>
      <c r="B166" s="3" t="s">
        <v>216</v>
      </c>
      <c r="C166" s="3">
        <v>-34.32566666666667</v>
      </c>
      <c r="D166" s="3">
        <v>0.37367918280816953</v>
      </c>
      <c r="E166" s="3">
        <v>3</v>
      </c>
      <c r="F166" s="3">
        <v>1.3423008502203413E-2</v>
      </c>
      <c r="G166" s="3">
        <v>0.17086378734417915</v>
      </c>
      <c r="L166" s="3">
        <v>1</v>
      </c>
      <c r="Q166" s="44">
        <f t="shared" si="78"/>
        <v>-34.312704411879977</v>
      </c>
      <c r="R166" s="45">
        <f t="shared" si="79"/>
        <v>0.27160858268402222</v>
      </c>
      <c r="S166" s="45" t="str">
        <f t="shared" si="80"/>
        <v>n/a</v>
      </c>
      <c r="T166" s="45" t="str">
        <f t="shared" si="81"/>
        <v>n/a</v>
      </c>
      <c r="U166" s="45" t="str">
        <f t="shared" si="82"/>
        <v>n/a</v>
      </c>
      <c r="V166" s="45" t="str">
        <f t="shared" si="83"/>
        <v>n/a</v>
      </c>
      <c r="W166" s="41">
        <f t="shared" si="84"/>
        <v>-34.312704411879977</v>
      </c>
      <c r="X166" s="42">
        <f t="shared" si="85"/>
        <v>0.27160858268402222</v>
      </c>
      <c r="Y166" s="3">
        <v>3</v>
      </c>
      <c r="Z166" s="166">
        <v>-18.100000000000001</v>
      </c>
      <c r="AA166" s="43">
        <f t="shared" si="86"/>
        <v>-34.312704411879949</v>
      </c>
      <c r="AB166" s="42">
        <f t="shared" si="87"/>
        <v>0.27160858268402222</v>
      </c>
      <c r="AC166" s="8"/>
      <c r="AD166" s="35">
        <f t="shared" si="88"/>
        <v>-3.4325666666666671E-2</v>
      </c>
      <c r="AE166" s="12">
        <f t="shared" si="89"/>
        <v>3.7367918280816951E-4</v>
      </c>
      <c r="AF166" s="12">
        <f t="shared" si="90"/>
        <v>4.2165180505801406E-4</v>
      </c>
      <c r="AG166" s="12">
        <f t="shared" si="91"/>
        <v>1.3423008502203412E-5</v>
      </c>
      <c r="AH166" s="12">
        <f t="shared" si="92"/>
        <v>1.7086378734417916E-4</v>
      </c>
      <c r="AI166" s="12">
        <f t="shared" si="93"/>
        <v>0</v>
      </c>
      <c r="AJ166" s="12">
        <f t="shared" si="94"/>
        <v>0</v>
      </c>
      <c r="AK166" s="12">
        <f t="shared" si="95"/>
        <v>0</v>
      </c>
      <c r="AL166" s="12">
        <f t="shared" si="96"/>
        <v>0</v>
      </c>
      <c r="AM166" s="12">
        <f t="shared" si="97"/>
        <v>0</v>
      </c>
      <c r="AN166" s="39">
        <f t="shared" si="98"/>
        <v>0</v>
      </c>
      <c r="AO166" s="8"/>
      <c r="AP166" s="35">
        <f t="shared" si="99"/>
        <v>-3.4312704411879974E-2</v>
      </c>
      <c r="AQ166" s="12">
        <f t="shared" si="100"/>
        <v>2.7160858268402224E-4</v>
      </c>
      <c r="AR166" s="12">
        <f t="shared" si="101"/>
        <v>1.3423008502203412E-5</v>
      </c>
      <c r="AS166" s="12">
        <f t="shared" si="102"/>
        <v>1.7086378734417916E-4</v>
      </c>
      <c r="AT166" s="12">
        <f t="shared" si="103"/>
        <v>1.3423008502203412E-5</v>
      </c>
      <c r="AU166" s="12">
        <f t="shared" si="104"/>
        <v>1.7086378734417916E-4</v>
      </c>
      <c r="AV166" s="12">
        <f t="shared" si="105"/>
        <v>-3.4312704411879974E-2</v>
      </c>
      <c r="AW166" s="12">
        <f t="shared" si="106"/>
        <v>2.7160858268402224E-4</v>
      </c>
      <c r="AX166" s="12">
        <f t="shared" si="107"/>
        <v>-3.4312704411879946E-2</v>
      </c>
      <c r="AY166" s="39">
        <f t="shared" si="108"/>
        <v>2.7160858268402224E-4</v>
      </c>
      <c r="AZ166" s="8"/>
      <c r="BA166" s="35"/>
      <c r="BB166" s="12">
        <f t="shared" si="109"/>
        <v>1.0000134230085023</v>
      </c>
      <c r="BC166" s="12">
        <f t="shared" si="110"/>
        <v>0.9656743333333333</v>
      </c>
      <c r="BD166" s="12">
        <f t="shared" si="111"/>
        <v>0</v>
      </c>
      <c r="BE166" s="39">
        <f t="shared" si="112"/>
        <v>0</v>
      </c>
    </row>
    <row r="167" spans="1:57">
      <c r="A167" s="168" t="s">
        <v>230</v>
      </c>
      <c r="B167" s="3" t="s">
        <v>399</v>
      </c>
      <c r="C167" s="3">
        <v>-33.149000000000001</v>
      </c>
      <c r="D167" s="3">
        <v>0.37367918280816953</v>
      </c>
      <c r="E167" s="3">
        <v>3</v>
      </c>
      <c r="F167" s="3">
        <v>1.3423008502203413E-2</v>
      </c>
      <c r="G167" s="3">
        <v>0.17086378734417915</v>
      </c>
      <c r="L167" s="3">
        <v>1</v>
      </c>
      <c r="Q167" s="44">
        <f t="shared" si="78"/>
        <v>-33.136021950806636</v>
      </c>
      <c r="R167" s="45">
        <f t="shared" si="79"/>
        <v>0.27173076477322178</v>
      </c>
      <c r="S167" s="45" t="str">
        <f t="shared" si="80"/>
        <v>n/a</v>
      </c>
      <c r="T167" s="45" t="str">
        <f t="shared" si="81"/>
        <v>n/a</v>
      </c>
      <c r="U167" s="45" t="str">
        <f t="shared" si="82"/>
        <v>n/a</v>
      </c>
      <c r="V167" s="45" t="str">
        <f t="shared" si="83"/>
        <v>n/a</v>
      </c>
      <c r="W167" s="41">
        <f t="shared" si="84"/>
        <v>-33.136021950806636</v>
      </c>
      <c r="X167" s="42">
        <f t="shared" si="85"/>
        <v>0.27173076477322178</v>
      </c>
      <c r="Y167" s="3">
        <v>3</v>
      </c>
      <c r="Z167" s="166">
        <v>-19.7</v>
      </c>
      <c r="AA167" s="43">
        <f t="shared" si="86"/>
        <v>-33.136021950806672</v>
      </c>
      <c r="AB167" s="42">
        <f t="shared" si="87"/>
        <v>0.27173076477322178</v>
      </c>
      <c r="AC167" s="8"/>
      <c r="AD167" s="35">
        <f t="shared" si="88"/>
        <v>-3.3148999999999998E-2</v>
      </c>
      <c r="AE167" s="12">
        <f t="shared" si="89"/>
        <v>3.7367918280816951E-4</v>
      </c>
      <c r="AF167" s="12">
        <f t="shared" si="90"/>
        <v>4.2165180505801406E-4</v>
      </c>
      <c r="AG167" s="12">
        <f t="shared" si="91"/>
        <v>1.3423008502203412E-5</v>
      </c>
      <c r="AH167" s="12">
        <f t="shared" si="92"/>
        <v>1.7086378734417916E-4</v>
      </c>
      <c r="AI167" s="12">
        <f t="shared" si="93"/>
        <v>0</v>
      </c>
      <c r="AJ167" s="12">
        <f t="shared" si="94"/>
        <v>0</v>
      </c>
      <c r="AK167" s="12">
        <f t="shared" si="95"/>
        <v>0</v>
      </c>
      <c r="AL167" s="12">
        <f t="shared" si="96"/>
        <v>0</v>
      </c>
      <c r="AM167" s="12">
        <f t="shared" si="97"/>
        <v>0</v>
      </c>
      <c r="AN167" s="39">
        <f t="shared" si="98"/>
        <v>0</v>
      </c>
      <c r="AO167" s="8"/>
      <c r="AP167" s="35">
        <f t="shared" si="99"/>
        <v>-3.3136021950806636E-2</v>
      </c>
      <c r="AQ167" s="12">
        <f t="shared" si="100"/>
        <v>2.7173076477322178E-4</v>
      </c>
      <c r="AR167" s="12">
        <f t="shared" si="101"/>
        <v>1.3423008502203412E-5</v>
      </c>
      <c r="AS167" s="12">
        <f t="shared" si="102"/>
        <v>1.7086378734417916E-4</v>
      </c>
      <c r="AT167" s="12">
        <f t="shared" si="103"/>
        <v>1.3423008502203412E-5</v>
      </c>
      <c r="AU167" s="12">
        <f t="shared" si="104"/>
        <v>1.7086378734417916E-4</v>
      </c>
      <c r="AV167" s="12">
        <f t="shared" si="105"/>
        <v>-3.3136021950806636E-2</v>
      </c>
      <c r="AW167" s="12">
        <f t="shared" si="106"/>
        <v>2.7173076477322178E-4</v>
      </c>
      <c r="AX167" s="12">
        <f t="shared" si="107"/>
        <v>-3.3136021950806671E-2</v>
      </c>
      <c r="AY167" s="39">
        <f t="shared" si="108"/>
        <v>2.7173076477322178E-4</v>
      </c>
      <c r="AZ167" s="8"/>
      <c r="BA167" s="35"/>
      <c r="BB167" s="12">
        <f t="shared" si="109"/>
        <v>1.0000134230085023</v>
      </c>
      <c r="BC167" s="12">
        <f t="shared" si="110"/>
        <v>0.96685100000000002</v>
      </c>
      <c r="BD167" s="12">
        <f t="shared" si="111"/>
        <v>0</v>
      </c>
      <c r="BE167" s="39">
        <f t="shared" si="112"/>
        <v>0</v>
      </c>
    </row>
    <row r="168" spans="1:57">
      <c r="A168" s="168" t="s">
        <v>230</v>
      </c>
      <c r="B168" s="3" t="s">
        <v>215</v>
      </c>
      <c r="C168" s="3">
        <v>-35.091000000000001</v>
      </c>
      <c r="D168" s="3">
        <v>0.37367918280816953</v>
      </c>
      <c r="E168" s="3">
        <v>3</v>
      </c>
      <c r="F168" s="3">
        <v>1.3423008502203413E-2</v>
      </c>
      <c r="G168" s="3">
        <v>0.17086378734417915</v>
      </c>
      <c r="L168" s="3">
        <v>1</v>
      </c>
      <c r="Q168" s="44">
        <f t="shared" si="78"/>
        <v>-35.078048018289145</v>
      </c>
      <c r="R168" s="45">
        <f t="shared" si="79"/>
        <v>0.27152916279905615</v>
      </c>
      <c r="S168" s="45" t="str">
        <f t="shared" si="80"/>
        <v>n/a</v>
      </c>
      <c r="T168" s="45" t="str">
        <f t="shared" si="81"/>
        <v>n/a</v>
      </c>
      <c r="U168" s="45" t="str">
        <f t="shared" si="82"/>
        <v>n/a</v>
      </c>
      <c r="V168" s="45" t="str">
        <f t="shared" si="83"/>
        <v>n/a</v>
      </c>
      <c r="W168" s="41">
        <f t="shared" si="84"/>
        <v>-35.078048018289145</v>
      </c>
      <c r="X168" s="42">
        <f t="shared" si="85"/>
        <v>0.27152916279905615</v>
      </c>
      <c r="Y168" s="3">
        <v>3</v>
      </c>
      <c r="Z168" s="166">
        <v>-19.7</v>
      </c>
      <c r="AA168" s="43">
        <f t="shared" si="86"/>
        <v>-35.078048018289174</v>
      </c>
      <c r="AB168" s="42">
        <f t="shared" si="87"/>
        <v>0.27152916279905615</v>
      </c>
      <c r="AC168" s="8"/>
      <c r="AD168" s="35">
        <f t="shared" si="88"/>
        <v>-3.5091000000000004E-2</v>
      </c>
      <c r="AE168" s="12">
        <f t="shared" si="89"/>
        <v>3.7367918280816951E-4</v>
      </c>
      <c r="AF168" s="12">
        <f t="shared" si="90"/>
        <v>4.2165180505801406E-4</v>
      </c>
      <c r="AG168" s="12">
        <f t="shared" si="91"/>
        <v>1.3423008502203412E-5</v>
      </c>
      <c r="AH168" s="12">
        <f t="shared" si="92"/>
        <v>1.7086378734417916E-4</v>
      </c>
      <c r="AI168" s="12">
        <f t="shared" si="93"/>
        <v>0</v>
      </c>
      <c r="AJ168" s="12">
        <f t="shared" si="94"/>
        <v>0</v>
      </c>
      <c r="AK168" s="12">
        <f t="shared" si="95"/>
        <v>0</v>
      </c>
      <c r="AL168" s="12">
        <f t="shared" si="96"/>
        <v>0</v>
      </c>
      <c r="AM168" s="12">
        <f t="shared" si="97"/>
        <v>0</v>
      </c>
      <c r="AN168" s="39">
        <f t="shared" si="98"/>
        <v>0</v>
      </c>
      <c r="AO168" s="8"/>
      <c r="AP168" s="35">
        <f t="shared" si="99"/>
        <v>-3.5078048018289149E-2</v>
      </c>
      <c r="AQ168" s="12">
        <f t="shared" si="100"/>
        <v>2.7152916279905615E-4</v>
      </c>
      <c r="AR168" s="12">
        <f t="shared" si="101"/>
        <v>1.3423008502203412E-5</v>
      </c>
      <c r="AS168" s="12">
        <f t="shared" si="102"/>
        <v>1.7086378734417916E-4</v>
      </c>
      <c r="AT168" s="12">
        <f t="shared" si="103"/>
        <v>1.3423008502203412E-5</v>
      </c>
      <c r="AU168" s="12">
        <f t="shared" si="104"/>
        <v>1.7086378734417916E-4</v>
      </c>
      <c r="AV168" s="12">
        <f t="shared" si="105"/>
        <v>-3.5078048018289149E-2</v>
      </c>
      <c r="AW168" s="12">
        <f t="shared" si="106"/>
        <v>2.7152916279905615E-4</v>
      </c>
      <c r="AX168" s="12">
        <f t="shared" si="107"/>
        <v>-3.5078048018289176E-2</v>
      </c>
      <c r="AY168" s="39">
        <f t="shared" si="108"/>
        <v>2.7152916279905615E-4</v>
      </c>
      <c r="AZ168" s="8"/>
      <c r="BA168" s="35"/>
      <c r="BB168" s="12">
        <f t="shared" si="109"/>
        <v>1.0000134230085023</v>
      </c>
      <c r="BC168" s="12">
        <f t="shared" si="110"/>
        <v>0.96490900000000002</v>
      </c>
      <c r="BD168" s="12">
        <f t="shared" si="111"/>
        <v>0</v>
      </c>
      <c r="BE168" s="39">
        <f t="shared" si="112"/>
        <v>0</v>
      </c>
    </row>
    <row r="169" spans="1:57">
      <c r="A169" s="168" t="s">
        <v>230</v>
      </c>
      <c r="B169" s="3" t="s">
        <v>216</v>
      </c>
      <c r="C169" s="3">
        <v>-35.00533333333334</v>
      </c>
      <c r="D169" s="3">
        <v>0.37367918280816953</v>
      </c>
      <c r="E169" s="3">
        <v>3</v>
      </c>
      <c r="F169" s="3">
        <v>1.3423008502203413E-2</v>
      </c>
      <c r="G169" s="3">
        <v>0.17086378734417915</v>
      </c>
      <c r="L169" s="3">
        <v>1</v>
      </c>
      <c r="Q169" s="44">
        <f t="shared" si="78"/>
        <v>-34.992380201718092</v>
      </c>
      <c r="R169" s="45">
        <f t="shared" si="79"/>
        <v>0.27153805059291708</v>
      </c>
      <c r="S169" s="45" t="str">
        <f t="shared" si="80"/>
        <v>n/a</v>
      </c>
      <c r="T169" s="45" t="str">
        <f t="shared" si="81"/>
        <v>n/a</v>
      </c>
      <c r="U169" s="45" t="str">
        <f t="shared" si="82"/>
        <v>n/a</v>
      </c>
      <c r="V169" s="45" t="str">
        <f t="shared" si="83"/>
        <v>n/a</v>
      </c>
      <c r="W169" s="41">
        <f t="shared" si="84"/>
        <v>-34.992380201718092</v>
      </c>
      <c r="X169" s="42">
        <f t="shared" si="85"/>
        <v>0.27153805059291708</v>
      </c>
      <c r="Y169" s="3">
        <v>3</v>
      </c>
      <c r="Z169" s="166">
        <v>-21.5</v>
      </c>
      <c r="AA169" s="43">
        <f t="shared" si="86"/>
        <v>-34.992380201718134</v>
      </c>
      <c r="AB169" s="42">
        <f t="shared" si="87"/>
        <v>0.27153805059291708</v>
      </c>
      <c r="AC169" s="8"/>
      <c r="AD169" s="35">
        <f t="shared" si="88"/>
        <v>-3.500533333333334E-2</v>
      </c>
      <c r="AE169" s="12">
        <f t="shared" si="89"/>
        <v>3.7367918280816951E-4</v>
      </c>
      <c r="AF169" s="12">
        <f t="shared" si="90"/>
        <v>4.2165180505801406E-4</v>
      </c>
      <c r="AG169" s="12">
        <f t="shared" si="91"/>
        <v>1.3423008502203412E-5</v>
      </c>
      <c r="AH169" s="12">
        <f t="shared" si="92"/>
        <v>1.7086378734417916E-4</v>
      </c>
      <c r="AI169" s="12">
        <f t="shared" si="93"/>
        <v>0</v>
      </c>
      <c r="AJ169" s="12">
        <f t="shared" si="94"/>
        <v>0</v>
      </c>
      <c r="AK169" s="12">
        <f t="shared" si="95"/>
        <v>0</v>
      </c>
      <c r="AL169" s="12">
        <f t="shared" si="96"/>
        <v>0</v>
      </c>
      <c r="AM169" s="12">
        <f t="shared" si="97"/>
        <v>0</v>
      </c>
      <c r="AN169" s="39">
        <f t="shared" si="98"/>
        <v>0</v>
      </c>
      <c r="AO169" s="8"/>
      <c r="AP169" s="35">
        <f t="shared" si="99"/>
        <v>-3.499238020171809E-2</v>
      </c>
      <c r="AQ169" s="12">
        <f t="shared" si="100"/>
        <v>2.715380505929171E-4</v>
      </c>
      <c r="AR169" s="12">
        <f t="shared" si="101"/>
        <v>1.3423008502203412E-5</v>
      </c>
      <c r="AS169" s="12">
        <f t="shared" si="102"/>
        <v>1.7086378734417916E-4</v>
      </c>
      <c r="AT169" s="12">
        <f t="shared" si="103"/>
        <v>1.3423008502203412E-5</v>
      </c>
      <c r="AU169" s="12">
        <f t="shared" si="104"/>
        <v>1.7086378734417916E-4</v>
      </c>
      <c r="AV169" s="12">
        <f t="shared" si="105"/>
        <v>-3.499238020171809E-2</v>
      </c>
      <c r="AW169" s="12">
        <f t="shared" si="106"/>
        <v>2.715380505929171E-4</v>
      </c>
      <c r="AX169" s="12">
        <f t="shared" si="107"/>
        <v>-3.4992380201718132E-2</v>
      </c>
      <c r="AY169" s="39">
        <f t="shared" si="108"/>
        <v>2.715380505929171E-4</v>
      </c>
      <c r="AZ169" s="8"/>
      <c r="BA169" s="35"/>
      <c r="BB169" s="12">
        <f t="shared" si="109"/>
        <v>1.0000134230085023</v>
      </c>
      <c r="BC169" s="12">
        <f t="shared" si="110"/>
        <v>0.96499466666666667</v>
      </c>
      <c r="BD169" s="12">
        <f t="shared" si="111"/>
        <v>0</v>
      </c>
      <c r="BE169" s="39">
        <f t="shared" si="112"/>
        <v>0</v>
      </c>
    </row>
    <row r="170" spans="1:57">
      <c r="A170" s="168" t="s">
        <v>357</v>
      </c>
      <c r="B170" s="3" t="s">
        <v>399</v>
      </c>
      <c r="C170" s="3">
        <v>-33.592000000000006</v>
      </c>
      <c r="D170" s="3">
        <v>0.37367918280816953</v>
      </c>
      <c r="E170" s="3">
        <v>3</v>
      </c>
      <c r="F170" s="3">
        <v>1.3423008502203413E-2</v>
      </c>
      <c r="G170" s="3">
        <v>0.17086378734417915</v>
      </c>
      <c r="L170" s="3">
        <v>1</v>
      </c>
      <c r="Q170" s="44">
        <f t="shared" si="78"/>
        <v>-33.579027897199403</v>
      </c>
      <c r="R170" s="45">
        <f t="shared" si="79"/>
        <v>0.2716847537610072</v>
      </c>
      <c r="S170" s="45" t="str">
        <f t="shared" si="80"/>
        <v>n/a</v>
      </c>
      <c r="T170" s="45" t="str">
        <f t="shared" si="81"/>
        <v>n/a</v>
      </c>
      <c r="U170" s="45" t="str">
        <f t="shared" si="82"/>
        <v>n/a</v>
      </c>
      <c r="V170" s="45" t="str">
        <f t="shared" si="83"/>
        <v>n/a</v>
      </c>
      <c r="W170" s="41">
        <f t="shared" si="84"/>
        <v>-33.579027897199403</v>
      </c>
      <c r="X170" s="42">
        <f t="shared" si="85"/>
        <v>0.2716847537610072</v>
      </c>
      <c r="Y170" s="3">
        <v>3</v>
      </c>
      <c r="Z170" s="166">
        <v>-20.5</v>
      </c>
      <c r="AA170" s="43">
        <f t="shared" si="86"/>
        <v>-33.579027897199353</v>
      </c>
      <c r="AB170" s="42">
        <f t="shared" si="87"/>
        <v>0.2716847537610072</v>
      </c>
      <c r="AC170" s="8"/>
      <c r="AD170" s="35">
        <f t="shared" si="88"/>
        <v>-3.3592000000000004E-2</v>
      </c>
      <c r="AE170" s="12">
        <f t="shared" si="89"/>
        <v>3.7367918280816951E-4</v>
      </c>
      <c r="AF170" s="12">
        <f t="shared" si="90"/>
        <v>4.2165180505801406E-4</v>
      </c>
      <c r="AG170" s="12">
        <f t="shared" si="91"/>
        <v>1.3423008502203412E-5</v>
      </c>
      <c r="AH170" s="12">
        <f t="shared" si="92"/>
        <v>1.7086378734417916E-4</v>
      </c>
      <c r="AI170" s="12">
        <f t="shared" si="93"/>
        <v>0</v>
      </c>
      <c r="AJ170" s="12">
        <f t="shared" si="94"/>
        <v>0</v>
      </c>
      <c r="AK170" s="12">
        <f t="shared" si="95"/>
        <v>0</v>
      </c>
      <c r="AL170" s="12">
        <f t="shared" si="96"/>
        <v>0</v>
      </c>
      <c r="AM170" s="12">
        <f t="shared" si="97"/>
        <v>0</v>
      </c>
      <c r="AN170" s="39">
        <f t="shared" si="98"/>
        <v>0</v>
      </c>
      <c r="AO170" s="8"/>
      <c r="AP170" s="35">
        <f t="shared" si="99"/>
        <v>-3.3579027897199402E-2</v>
      </c>
      <c r="AQ170" s="12">
        <f t="shared" si="100"/>
        <v>2.7168475376100718E-4</v>
      </c>
      <c r="AR170" s="12">
        <f t="shared" si="101"/>
        <v>1.3423008502203412E-5</v>
      </c>
      <c r="AS170" s="12">
        <f t="shared" si="102"/>
        <v>1.7086378734417916E-4</v>
      </c>
      <c r="AT170" s="12">
        <f t="shared" si="103"/>
        <v>1.3423008502203412E-5</v>
      </c>
      <c r="AU170" s="12">
        <f t="shared" si="104"/>
        <v>1.7086378734417916E-4</v>
      </c>
      <c r="AV170" s="12">
        <f t="shared" si="105"/>
        <v>-3.3579027897199402E-2</v>
      </c>
      <c r="AW170" s="12">
        <f t="shared" si="106"/>
        <v>2.7168475376100718E-4</v>
      </c>
      <c r="AX170" s="12">
        <f t="shared" si="107"/>
        <v>-3.3579027897199354E-2</v>
      </c>
      <c r="AY170" s="39">
        <f t="shared" si="108"/>
        <v>2.7168475376100718E-4</v>
      </c>
      <c r="AZ170" s="8"/>
      <c r="BA170" s="35"/>
      <c r="BB170" s="12">
        <f t="shared" si="109"/>
        <v>1.0000134230085023</v>
      </c>
      <c r="BC170" s="12">
        <f t="shared" si="110"/>
        <v>0.96640800000000004</v>
      </c>
      <c r="BD170" s="12">
        <f t="shared" si="111"/>
        <v>0</v>
      </c>
      <c r="BE170" s="39">
        <f t="shared" si="112"/>
        <v>0</v>
      </c>
    </row>
    <row r="171" spans="1:57">
      <c r="A171" s="168" t="s">
        <v>357</v>
      </c>
      <c r="B171" s="3" t="s">
        <v>400</v>
      </c>
      <c r="C171" s="3">
        <v>-33.306333333333335</v>
      </c>
      <c r="D171" s="3">
        <v>0.37367918280816953</v>
      </c>
      <c r="E171" s="3">
        <v>3</v>
      </c>
      <c r="F171" s="3">
        <v>1.3423008502203413E-2</v>
      </c>
      <c r="G171" s="3">
        <v>0.17086378734417915</v>
      </c>
      <c r="L171" s="3">
        <v>1</v>
      </c>
      <c r="Q171" s="44">
        <f t="shared" si="78"/>
        <v>-33.293357396026636</v>
      </c>
      <c r="R171" s="45">
        <f t="shared" si="79"/>
        <v>0.27171442224425074</v>
      </c>
      <c r="S171" s="45" t="str">
        <f t="shared" si="80"/>
        <v>n/a</v>
      </c>
      <c r="T171" s="45" t="str">
        <f t="shared" si="81"/>
        <v>n/a</v>
      </c>
      <c r="U171" s="45" t="str">
        <f t="shared" si="82"/>
        <v>n/a</v>
      </c>
      <c r="V171" s="45" t="str">
        <f t="shared" si="83"/>
        <v>n/a</v>
      </c>
      <c r="W171" s="41">
        <f t="shared" si="84"/>
        <v>-33.293357396026636</v>
      </c>
      <c r="X171" s="42">
        <f t="shared" si="85"/>
        <v>0.27171442224425074</v>
      </c>
      <c r="Y171" s="3">
        <v>3</v>
      </c>
      <c r="Z171" s="166">
        <v>-20.9</v>
      </c>
      <c r="AA171" s="43">
        <f t="shared" si="86"/>
        <v>-33.293357396026678</v>
      </c>
      <c r="AB171" s="42">
        <f t="shared" si="87"/>
        <v>0.27171442224425074</v>
      </c>
      <c r="AC171" s="8"/>
      <c r="AD171" s="35">
        <f t="shared" si="88"/>
        <v>-3.3306333333333334E-2</v>
      </c>
      <c r="AE171" s="12">
        <f t="shared" si="89"/>
        <v>3.7367918280816951E-4</v>
      </c>
      <c r="AF171" s="12">
        <f t="shared" si="90"/>
        <v>4.2165180505801406E-4</v>
      </c>
      <c r="AG171" s="12">
        <f t="shared" si="91"/>
        <v>1.3423008502203412E-5</v>
      </c>
      <c r="AH171" s="12">
        <f t="shared" si="92"/>
        <v>1.7086378734417916E-4</v>
      </c>
      <c r="AI171" s="12">
        <f t="shared" si="93"/>
        <v>0</v>
      </c>
      <c r="AJ171" s="12">
        <f t="shared" si="94"/>
        <v>0</v>
      </c>
      <c r="AK171" s="12">
        <f t="shared" si="95"/>
        <v>0</v>
      </c>
      <c r="AL171" s="12">
        <f t="shared" si="96"/>
        <v>0</v>
      </c>
      <c r="AM171" s="12">
        <f t="shared" si="97"/>
        <v>0</v>
      </c>
      <c r="AN171" s="39">
        <f t="shared" si="98"/>
        <v>0</v>
      </c>
      <c r="AO171" s="8"/>
      <c r="AP171" s="35">
        <f t="shared" si="99"/>
        <v>-3.3293357396026638E-2</v>
      </c>
      <c r="AQ171" s="12">
        <f t="shared" si="100"/>
        <v>2.7171442224425073E-4</v>
      </c>
      <c r="AR171" s="12">
        <f t="shared" si="101"/>
        <v>1.3423008502203412E-5</v>
      </c>
      <c r="AS171" s="12">
        <f t="shared" si="102"/>
        <v>1.7086378734417916E-4</v>
      </c>
      <c r="AT171" s="12">
        <f t="shared" si="103"/>
        <v>1.3423008502203412E-5</v>
      </c>
      <c r="AU171" s="12">
        <f t="shared" si="104"/>
        <v>1.7086378734417916E-4</v>
      </c>
      <c r="AV171" s="12">
        <f t="shared" si="105"/>
        <v>-3.3293357396026638E-2</v>
      </c>
      <c r="AW171" s="12">
        <f t="shared" si="106"/>
        <v>2.7171442224425073E-4</v>
      </c>
      <c r="AX171" s="12">
        <f t="shared" si="107"/>
        <v>-3.3293357396026679E-2</v>
      </c>
      <c r="AY171" s="39">
        <f t="shared" si="108"/>
        <v>2.7171442224425073E-4</v>
      </c>
      <c r="AZ171" s="8"/>
      <c r="BA171" s="35"/>
      <c r="BB171" s="12">
        <f t="shared" si="109"/>
        <v>1.0000134230085023</v>
      </c>
      <c r="BC171" s="12">
        <f t="shared" si="110"/>
        <v>0.96669366666666667</v>
      </c>
      <c r="BD171" s="12">
        <f t="shared" si="111"/>
        <v>0</v>
      </c>
      <c r="BE171" s="39">
        <f t="shared" si="112"/>
        <v>0</v>
      </c>
    </row>
    <row r="172" spans="1:57">
      <c r="A172" s="168" t="s">
        <v>357</v>
      </c>
      <c r="B172" s="3" t="s">
        <v>215</v>
      </c>
      <c r="C172" s="3">
        <v>-35.239333333333335</v>
      </c>
      <c r="D172" s="3">
        <v>0.37367918280816953</v>
      </c>
      <c r="E172" s="3">
        <v>3</v>
      </c>
      <c r="F172" s="3">
        <v>1.3423008502203413E-2</v>
      </c>
      <c r="G172" s="3">
        <v>0.17086378734417915</v>
      </c>
      <c r="L172" s="3">
        <v>1</v>
      </c>
      <c r="Q172" s="44">
        <f t="shared" si="78"/>
        <v>-35.226383342702078</v>
      </c>
      <c r="R172" s="45">
        <f t="shared" si="79"/>
        <v>0.27151377460644061</v>
      </c>
      <c r="S172" s="45" t="str">
        <f t="shared" si="80"/>
        <v>n/a</v>
      </c>
      <c r="T172" s="45" t="str">
        <f t="shared" si="81"/>
        <v>n/a</v>
      </c>
      <c r="U172" s="45" t="str">
        <f t="shared" si="82"/>
        <v>n/a</v>
      </c>
      <c r="V172" s="45" t="str">
        <f t="shared" si="83"/>
        <v>n/a</v>
      </c>
      <c r="W172" s="41">
        <f t="shared" si="84"/>
        <v>-35.226383342702078</v>
      </c>
      <c r="X172" s="42">
        <f t="shared" si="85"/>
        <v>0.27151377460644061</v>
      </c>
      <c r="Y172" s="3">
        <v>3</v>
      </c>
      <c r="Z172" s="166">
        <v>-22.6</v>
      </c>
      <c r="AA172" s="43">
        <f t="shared" si="86"/>
        <v>-35.226383342702114</v>
      </c>
      <c r="AB172" s="42">
        <f t="shared" si="87"/>
        <v>0.27151377460644061</v>
      </c>
      <c r="AC172" s="8"/>
      <c r="AD172" s="35">
        <f t="shared" si="88"/>
        <v>-3.5239333333333338E-2</v>
      </c>
      <c r="AE172" s="12">
        <f t="shared" si="89"/>
        <v>3.7367918280816951E-4</v>
      </c>
      <c r="AF172" s="12">
        <f t="shared" si="90"/>
        <v>4.2165180505801406E-4</v>
      </c>
      <c r="AG172" s="12">
        <f t="shared" si="91"/>
        <v>1.3423008502203412E-5</v>
      </c>
      <c r="AH172" s="12">
        <f t="shared" si="92"/>
        <v>1.7086378734417916E-4</v>
      </c>
      <c r="AI172" s="12">
        <f t="shared" si="93"/>
        <v>0</v>
      </c>
      <c r="AJ172" s="12">
        <f t="shared" si="94"/>
        <v>0</v>
      </c>
      <c r="AK172" s="12">
        <f t="shared" si="95"/>
        <v>0</v>
      </c>
      <c r="AL172" s="12">
        <f t="shared" si="96"/>
        <v>0</v>
      </c>
      <c r="AM172" s="12">
        <f t="shared" si="97"/>
        <v>0</v>
      </c>
      <c r="AN172" s="39">
        <f t="shared" si="98"/>
        <v>0</v>
      </c>
      <c r="AO172" s="8"/>
      <c r="AP172" s="35">
        <f t="shared" si="99"/>
        <v>-3.5226383342702082E-2</v>
      </c>
      <c r="AQ172" s="12">
        <f t="shared" si="100"/>
        <v>2.715137746064406E-4</v>
      </c>
      <c r="AR172" s="12">
        <f t="shared" si="101"/>
        <v>1.3423008502203412E-5</v>
      </c>
      <c r="AS172" s="12">
        <f t="shared" si="102"/>
        <v>1.7086378734417916E-4</v>
      </c>
      <c r="AT172" s="12">
        <f t="shared" si="103"/>
        <v>1.3423008502203412E-5</v>
      </c>
      <c r="AU172" s="12">
        <f t="shared" si="104"/>
        <v>1.7086378734417916E-4</v>
      </c>
      <c r="AV172" s="12">
        <f t="shared" si="105"/>
        <v>-3.5226383342702082E-2</v>
      </c>
      <c r="AW172" s="12">
        <f t="shared" si="106"/>
        <v>2.715137746064406E-4</v>
      </c>
      <c r="AX172" s="12">
        <f t="shared" si="107"/>
        <v>-3.5226383342702117E-2</v>
      </c>
      <c r="AY172" s="39">
        <f t="shared" si="108"/>
        <v>2.715137746064406E-4</v>
      </c>
      <c r="AZ172" s="8"/>
      <c r="BA172" s="35"/>
      <c r="BB172" s="12">
        <f t="shared" si="109"/>
        <v>1.0000134230085023</v>
      </c>
      <c r="BC172" s="12">
        <f t="shared" si="110"/>
        <v>0.96476066666666671</v>
      </c>
      <c r="BD172" s="12">
        <f t="shared" si="111"/>
        <v>0</v>
      </c>
      <c r="BE172" s="39">
        <f t="shared" si="112"/>
        <v>0</v>
      </c>
    </row>
    <row r="173" spans="1:57">
      <c r="A173" s="168" t="s">
        <v>357</v>
      </c>
      <c r="B173" s="3" t="s">
        <v>216</v>
      </c>
      <c r="C173" s="3">
        <v>-34.893666666666668</v>
      </c>
      <c r="D173" s="3">
        <v>0.37367918280816953</v>
      </c>
      <c r="E173" s="3">
        <v>3</v>
      </c>
      <c r="F173" s="3">
        <v>1.3423008502203413E-2</v>
      </c>
      <c r="G173" s="3">
        <v>0.17086378734417915</v>
      </c>
      <c r="L173" s="3">
        <v>1</v>
      </c>
      <c r="Q173" s="44">
        <f t="shared" si="78"/>
        <v>-34.880712036148807</v>
      </c>
      <c r="R173" s="45">
        <f t="shared" si="79"/>
        <v>0.27154963659730691</v>
      </c>
      <c r="S173" s="45" t="str">
        <f t="shared" si="80"/>
        <v>n/a</v>
      </c>
      <c r="T173" s="45" t="str">
        <f t="shared" si="81"/>
        <v>n/a</v>
      </c>
      <c r="U173" s="45" t="str">
        <f t="shared" si="82"/>
        <v>n/a</v>
      </c>
      <c r="V173" s="45" t="str">
        <f t="shared" si="83"/>
        <v>n/a</v>
      </c>
      <c r="W173" s="41">
        <f t="shared" si="84"/>
        <v>-34.880712036148807</v>
      </c>
      <c r="X173" s="42">
        <f t="shared" si="85"/>
        <v>0.27154963659730691</v>
      </c>
      <c r="Y173" s="3">
        <v>3</v>
      </c>
      <c r="Z173" s="166">
        <v>-21.1</v>
      </c>
      <c r="AA173" s="43">
        <f t="shared" si="86"/>
        <v>-34.880712036148843</v>
      </c>
      <c r="AB173" s="42">
        <f t="shared" si="87"/>
        <v>0.27154963659730691</v>
      </c>
      <c r="AC173" s="8"/>
      <c r="AD173" s="35">
        <f t="shared" si="88"/>
        <v>-3.489366666666667E-2</v>
      </c>
      <c r="AE173" s="12">
        <f t="shared" si="89"/>
        <v>3.7367918280816951E-4</v>
      </c>
      <c r="AF173" s="12">
        <f t="shared" si="90"/>
        <v>4.2165180505801406E-4</v>
      </c>
      <c r="AG173" s="12">
        <f t="shared" si="91"/>
        <v>1.3423008502203412E-5</v>
      </c>
      <c r="AH173" s="12">
        <f t="shared" si="92"/>
        <v>1.7086378734417916E-4</v>
      </c>
      <c r="AI173" s="12">
        <f t="shared" si="93"/>
        <v>0</v>
      </c>
      <c r="AJ173" s="12">
        <f t="shared" si="94"/>
        <v>0</v>
      </c>
      <c r="AK173" s="12">
        <f t="shared" si="95"/>
        <v>0</v>
      </c>
      <c r="AL173" s="12">
        <f t="shared" si="96"/>
        <v>0</v>
      </c>
      <c r="AM173" s="12">
        <f t="shared" si="97"/>
        <v>0</v>
      </c>
      <c r="AN173" s="39">
        <f t="shared" si="98"/>
        <v>0</v>
      </c>
      <c r="AO173" s="8"/>
      <c r="AP173" s="35">
        <f t="shared" si="99"/>
        <v>-3.4880712036148807E-2</v>
      </c>
      <c r="AQ173" s="12">
        <f t="shared" si="100"/>
        <v>2.7154963659730693E-4</v>
      </c>
      <c r="AR173" s="12">
        <f t="shared" si="101"/>
        <v>1.3423008502203412E-5</v>
      </c>
      <c r="AS173" s="12">
        <f t="shared" si="102"/>
        <v>1.7086378734417916E-4</v>
      </c>
      <c r="AT173" s="12">
        <f t="shared" si="103"/>
        <v>1.3423008502203412E-5</v>
      </c>
      <c r="AU173" s="12">
        <f t="shared" si="104"/>
        <v>1.7086378734417916E-4</v>
      </c>
      <c r="AV173" s="12">
        <f t="shared" si="105"/>
        <v>-3.4880712036148807E-2</v>
      </c>
      <c r="AW173" s="12">
        <f t="shared" si="106"/>
        <v>2.7154963659730693E-4</v>
      </c>
      <c r="AX173" s="12">
        <f t="shared" si="107"/>
        <v>-3.4880712036148842E-2</v>
      </c>
      <c r="AY173" s="39">
        <f t="shared" si="108"/>
        <v>2.7154963659730693E-4</v>
      </c>
      <c r="AZ173" s="8"/>
      <c r="BA173" s="35"/>
      <c r="BB173" s="12">
        <f t="shared" si="109"/>
        <v>1.0000134230085023</v>
      </c>
      <c r="BC173" s="12">
        <f t="shared" si="110"/>
        <v>0.96510633333333329</v>
      </c>
      <c r="BD173" s="12">
        <f t="shared" si="111"/>
        <v>0</v>
      </c>
      <c r="BE173" s="39">
        <f t="shared" si="112"/>
        <v>0</v>
      </c>
    </row>
    <row r="174" spans="1:57">
      <c r="A174" s="168" t="s">
        <v>295</v>
      </c>
      <c r="B174" s="3" t="s">
        <v>399</v>
      </c>
      <c r="C174" s="3">
        <v>-32.991166666666665</v>
      </c>
      <c r="D174" s="3">
        <v>0.37367918280816953</v>
      </c>
      <c r="E174" s="3">
        <v>6</v>
      </c>
      <c r="F174" s="3">
        <v>1.3423008502203413E-2</v>
      </c>
      <c r="G174" s="3">
        <v>0.17086378734417915</v>
      </c>
      <c r="L174" s="3">
        <v>1</v>
      </c>
      <c r="Q174" s="44">
        <f t="shared" si="78"/>
        <v>-32.978186498875118</v>
      </c>
      <c r="R174" s="45">
        <f t="shared" si="79"/>
        <v>0.22488487293653572</v>
      </c>
      <c r="S174" s="45" t="str">
        <f t="shared" si="80"/>
        <v>n/a</v>
      </c>
      <c r="T174" s="45" t="str">
        <f t="shared" si="81"/>
        <v>n/a</v>
      </c>
      <c r="U174" s="45" t="str">
        <f t="shared" si="82"/>
        <v>n/a</v>
      </c>
      <c r="V174" s="45" t="str">
        <f t="shared" si="83"/>
        <v>n/a</v>
      </c>
      <c r="W174" s="41">
        <f t="shared" si="84"/>
        <v>-32.978186498875118</v>
      </c>
      <c r="X174" s="42">
        <f t="shared" si="85"/>
        <v>0.22488487293653572</v>
      </c>
      <c r="Y174" s="3">
        <v>6</v>
      </c>
      <c r="Z174" s="166">
        <v>-20.6</v>
      </c>
      <c r="AA174" s="43">
        <f t="shared" si="86"/>
        <v>-32.978186498875075</v>
      </c>
      <c r="AB174" s="42">
        <f t="shared" si="87"/>
        <v>0.22488487293653572</v>
      </c>
      <c r="AC174" s="8"/>
      <c r="AD174" s="35">
        <f t="shared" si="88"/>
        <v>-3.2991166666666662E-2</v>
      </c>
      <c r="AE174" s="12">
        <f t="shared" si="89"/>
        <v>3.7367918280816951E-4</v>
      </c>
      <c r="AF174" s="12">
        <f t="shared" si="90"/>
        <v>3.9271285076072736E-4</v>
      </c>
      <c r="AG174" s="12">
        <f t="shared" si="91"/>
        <v>1.3423008502203412E-5</v>
      </c>
      <c r="AH174" s="12">
        <f t="shared" si="92"/>
        <v>1.7086378734417916E-4</v>
      </c>
      <c r="AI174" s="12">
        <f t="shared" si="93"/>
        <v>0</v>
      </c>
      <c r="AJ174" s="12">
        <f t="shared" si="94"/>
        <v>0</v>
      </c>
      <c r="AK174" s="12">
        <f t="shared" si="95"/>
        <v>0</v>
      </c>
      <c r="AL174" s="12">
        <f t="shared" si="96"/>
        <v>0</v>
      </c>
      <c r="AM174" s="12">
        <f t="shared" si="97"/>
        <v>0</v>
      </c>
      <c r="AN174" s="39">
        <f t="shared" si="98"/>
        <v>0</v>
      </c>
      <c r="AO174" s="8"/>
      <c r="AP174" s="35">
        <f t="shared" si="99"/>
        <v>-3.2978186498875121E-2</v>
      </c>
      <c r="AQ174" s="12">
        <f t="shared" si="100"/>
        <v>2.2488487293653573E-4</v>
      </c>
      <c r="AR174" s="12">
        <f t="shared" si="101"/>
        <v>1.3423008502203412E-5</v>
      </c>
      <c r="AS174" s="12">
        <f t="shared" si="102"/>
        <v>1.7086378734417916E-4</v>
      </c>
      <c r="AT174" s="12">
        <f t="shared" si="103"/>
        <v>1.3423008502203412E-5</v>
      </c>
      <c r="AU174" s="12">
        <f t="shared" si="104"/>
        <v>1.7086378734417916E-4</v>
      </c>
      <c r="AV174" s="12">
        <f t="shared" si="105"/>
        <v>-3.2978186498875121E-2</v>
      </c>
      <c r="AW174" s="12">
        <f t="shared" si="106"/>
        <v>2.2488487293653573E-4</v>
      </c>
      <c r="AX174" s="12">
        <f t="shared" si="107"/>
        <v>-3.2978186498875073E-2</v>
      </c>
      <c r="AY174" s="39">
        <f t="shared" si="108"/>
        <v>2.2488487293653573E-4</v>
      </c>
      <c r="AZ174" s="8"/>
      <c r="BA174" s="35"/>
      <c r="BB174" s="12">
        <f t="shared" si="109"/>
        <v>1.0000134230085023</v>
      </c>
      <c r="BC174" s="12">
        <f t="shared" si="110"/>
        <v>0.96700883333333332</v>
      </c>
      <c r="BD174" s="12">
        <f t="shared" si="111"/>
        <v>0</v>
      </c>
      <c r="BE174" s="39">
        <f t="shared" si="112"/>
        <v>0</v>
      </c>
    </row>
    <row r="175" spans="1:57">
      <c r="A175" s="168" t="s">
        <v>295</v>
      </c>
      <c r="B175" s="3" t="s">
        <v>400</v>
      </c>
      <c r="C175" s="3">
        <v>-32.647599999999997</v>
      </c>
      <c r="D175" s="3">
        <v>0.37367918280816953</v>
      </c>
      <c r="E175" s="3">
        <v>5</v>
      </c>
      <c r="F175" s="3">
        <v>1.3423008502203413E-2</v>
      </c>
      <c r="G175" s="3">
        <v>0.17086378734417915</v>
      </c>
      <c r="L175" s="3">
        <v>1</v>
      </c>
      <c r="Q175" s="44">
        <f t="shared" si="78"/>
        <v>-32.63461522051017</v>
      </c>
      <c r="R175" s="45">
        <f t="shared" si="79"/>
        <v>0.23504738001279282</v>
      </c>
      <c r="S175" s="45" t="str">
        <f t="shared" si="80"/>
        <v>n/a</v>
      </c>
      <c r="T175" s="45" t="str">
        <f t="shared" si="81"/>
        <v>n/a</v>
      </c>
      <c r="U175" s="45" t="str">
        <f t="shared" si="82"/>
        <v>n/a</v>
      </c>
      <c r="V175" s="45" t="str">
        <f t="shared" si="83"/>
        <v>n/a</v>
      </c>
      <c r="W175" s="41">
        <f t="shared" si="84"/>
        <v>-32.63461522051017</v>
      </c>
      <c r="X175" s="42">
        <f t="shared" si="85"/>
        <v>0.23504738001279282</v>
      </c>
      <c r="Y175" s="3">
        <v>5</v>
      </c>
      <c r="Z175" s="166">
        <v>-19.5</v>
      </c>
      <c r="AA175" s="43">
        <f t="shared" si="86"/>
        <v>-32.634615220510142</v>
      </c>
      <c r="AB175" s="42">
        <f t="shared" si="87"/>
        <v>0.23504738001279282</v>
      </c>
      <c r="AC175" s="8"/>
      <c r="AD175" s="35">
        <f t="shared" si="88"/>
        <v>-3.2647599999999999E-2</v>
      </c>
      <c r="AE175" s="12">
        <f t="shared" si="89"/>
        <v>3.7367918280816951E-4</v>
      </c>
      <c r="AF175" s="12">
        <f t="shared" si="90"/>
        <v>3.9753713420809326E-4</v>
      </c>
      <c r="AG175" s="12">
        <f t="shared" si="91"/>
        <v>1.3423008502203412E-5</v>
      </c>
      <c r="AH175" s="12">
        <f t="shared" si="92"/>
        <v>1.7086378734417916E-4</v>
      </c>
      <c r="AI175" s="12">
        <f t="shared" si="93"/>
        <v>0</v>
      </c>
      <c r="AJ175" s="12">
        <f t="shared" si="94"/>
        <v>0</v>
      </c>
      <c r="AK175" s="12">
        <f t="shared" si="95"/>
        <v>0</v>
      </c>
      <c r="AL175" s="12">
        <f t="shared" si="96"/>
        <v>0</v>
      </c>
      <c r="AM175" s="12">
        <f t="shared" si="97"/>
        <v>0</v>
      </c>
      <c r="AN175" s="39">
        <f t="shared" si="98"/>
        <v>0</v>
      </c>
      <c r="AO175" s="8"/>
      <c r="AP175" s="35">
        <f t="shared" si="99"/>
        <v>-3.2634615220510171E-2</v>
      </c>
      <c r="AQ175" s="12">
        <f t="shared" si="100"/>
        <v>2.3504738001279283E-4</v>
      </c>
      <c r="AR175" s="12">
        <f t="shared" si="101"/>
        <v>1.3423008502203412E-5</v>
      </c>
      <c r="AS175" s="12">
        <f t="shared" si="102"/>
        <v>1.7086378734417916E-4</v>
      </c>
      <c r="AT175" s="12">
        <f t="shared" si="103"/>
        <v>1.3423008502203412E-5</v>
      </c>
      <c r="AU175" s="12">
        <f t="shared" si="104"/>
        <v>1.7086378734417916E-4</v>
      </c>
      <c r="AV175" s="12">
        <f t="shared" si="105"/>
        <v>-3.2634615220510171E-2</v>
      </c>
      <c r="AW175" s="12">
        <f t="shared" si="106"/>
        <v>2.3504738001279283E-4</v>
      </c>
      <c r="AX175" s="12">
        <f t="shared" si="107"/>
        <v>-3.2634615220510144E-2</v>
      </c>
      <c r="AY175" s="39">
        <f t="shared" si="108"/>
        <v>2.3504738001279283E-4</v>
      </c>
      <c r="AZ175" s="8"/>
      <c r="BA175" s="35"/>
      <c r="BB175" s="12">
        <f t="shared" si="109"/>
        <v>1.0000134230085023</v>
      </c>
      <c r="BC175" s="12">
        <f t="shared" si="110"/>
        <v>0.9673524</v>
      </c>
      <c r="BD175" s="12">
        <f t="shared" si="111"/>
        <v>0</v>
      </c>
      <c r="BE175" s="39">
        <f t="shared" si="112"/>
        <v>0</v>
      </c>
    </row>
    <row r="176" spans="1:57">
      <c r="A176" s="168" t="s">
        <v>295</v>
      </c>
      <c r="B176" s="3" t="s">
        <v>215</v>
      </c>
      <c r="C176" s="3">
        <v>-34.580833333333338</v>
      </c>
      <c r="D176" s="3">
        <v>0.37367918280816953</v>
      </c>
      <c r="E176" s="3">
        <v>6</v>
      </c>
      <c r="F176" s="3">
        <v>1.3423008502203413E-2</v>
      </c>
      <c r="G176" s="3">
        <v>0.17086378734417915</v>
      </c>
      <c r="L176" s="3">
        <v>1</v>
      </c>
      <c r="Q176" s="44">
        <f t="shared" si="78"/>
        <v>-34.567874503650984</v>
      </c>
      <c r="R176" s="45">
        <f t="shared" si="79"/>
        <v>0.22468538718903369</v>
      </c>
      <c r="S176" s="45" t="str">
        <f t="shared" si="80"/>
        <v>n/a</v>
      </c>
      <c r="T176" s="45" t="str">
        <f t="shared" si="81"/>
        <v>n/a</v>
      </c>
      <c r="U176" s="45" t="str">
        <f t="shared" si="82"/>
        <v>n/a</v>
      </c>
      <c r="V176" s="45" t="str">
        <f t="shared" si="83"/>
        <v>n/a</v>
      </c>
      <c r="W176" s="41">
        <f t="shared" si="84"/>
        <v>-34.567874503650984</v>
      </c>
      <c r="X176" s="42">
        <f t="shared" si="85"/>
        <v>0.22468538718903369</v>
      </c>
      <c r="Y176" s="3">
        <v>6</v>
      </c>
      <c r="Z176" s="166">
        <v>-19.100000000000001</v>
      </c>
      <c r="AA176" s="43">
        <f t="shared" si="86"/>
        <v>-34.567874503650955</v>
      </c>
      <c r="AB176" s="42">
        <f t="shared" si="87"/>
        <v>0.22468538718903369</v>
      </c>
      <c r="AC176" s="8"/>
      <c r="AD176" s="35">
        <f t="shared" si="88"/>
        <v>-3.4580833333333338E-2</v>
      </c>
      <c r="AE176" s="12">
        <f t="shared" si="89"/>
        <v>3.7367918280816951E-4</v>
      </c>
      <c r="AF176" s="12">
        <f t="shared" si="90"/>
        <v>3.9271285076072736E-4</v>
      </c>
      <c r="AG176" s="12">
        <f t="shared" si="91"/>
        <v>1.3423008502203412E-5</v>
      </c>
      <c r="AH176" s="12">
        <f t="shared" si="92"/>
        <v>1.7086378734417916E-4</v>
      </c>
      <c r="AI176" s="12">
        <f t="shared" si="93"/>
        <v>0</v>
      </c>
      <c r="AJ176" s="12">
        <f t="shared" si="94"/>
        <v>0</v>
      </c>
      <c r="AK176" s="12">
        <f t="shared" si="95"/>
        <v>0</v>
      </c>
      <c r="AL176" s="12">
        <f t="shared" si="96"/>
        <v>0</v>
      </c>
      <c r="AM176" s="12">
        <f t="shared" si="97"/>
        <v>0</v>
      </c>
      <c r="AN176" s="39">
        <f t="shared" si="98"/>
        <v>0</v>
      </c>
      <c r="AO176" s="8"/>
      <c r="AP176" s="35">
        <f t="shared" si="99"/>
        <v>-3.456787450365098E-2</v>
      </c>
      <c r="AQ176" s="12">
        <f t="shared" si="100"/>
        <v>2.246853871890337E-4</v>
      </c>
      <c r="AR176" s="12">
        <f t="shared" si="101"/>
        <v>1.3423008502203412E-5</v>
      </c>
      <c r="AS176" s="12">
        <f t="shared" si="102"/>
        <v>1.7086378734417916E-4</v>
      </c>
      <c r="AT176" s="12">
        <f t="shared" si="103"/>
        <v>1.3423008502203412E-5</v>
      </c>
      <c r="AU176" s="12">
        <f t="shared" si="104"/>
        <v>1.7086378734417916E-4</v>
      </c>
      <c r="AV176" s="12">
        <f t="shared" si="105"/>
        <v>-3.456787450365098E-2</v>
      </c>
      <c r="AW176" s="12">
        <f t="shared" si="106"/>
        <v>2.246853871890337E-4</v>
      </c>
      <c r="AX176" s="12">
        <f t="shared" si="107"/>
        <v>-3.4567874503650953E-2</v>
      </c>
      <c r="AY176" s="39">
        <f t="shared" si="108"/>
        <v>2.246853871890337E-4</v>
      </c>
      <c r="AZ176" s="8"/>
      <c r="BA176" s="35"/>
      <c r="BB176" s="12">
        <f t="shared" si="109"/>
        <v>1.0000134230085023</v>
      </c>
      <c r="BC176" s="12">
        <f t="shared" si="110"/>
        <v>0.96541916666666672</v>
      </c>
      <c r="BD176" s="12">
        <f t="shared" si="111"/>
        <v>0</v>
      </c>
      <c r="BE176" s="39">
        <f t="shared" si="112"/>
        <v>0</v>
      </c>
    </row>
    <row r="177" spans="1:57">
      <c r="A177" s="168" t="s">
        <v>295</v>
      </c>
      <c r="B177" s="3" t="s">
        <v>216</v>
      </c>
      <c r="C177" s="3">
        <v>-34.085166666666659</v>
      </c>
      <c r="D177" s="3">
        <v>0.37367918280816953</v>
      </c>
      <c r="E177" s="3">
        <v>6</v>
      </c>
      <c r="F177" s="3">
        <v>1.3423008502203413E-2</v>
      </c>
      <c r="G177" s="3">
        <v>0.17086378734417915</v>
      </c>
      <c r="L177" s="3">
        <v>1</v>
      </c>
      <c r="Q177" s="44">
        <f t="shared" si="78"/>
        <v>-34.07220118364642</v>
      </c>
      <c r="R177" s="45">
        <f t="shared" si="79"/>
        <v>0.22474757170227716</v>
      </c>
      <c r="S177" s="45" t="str">
        <f t="shared" si="80"/>
        <v>n/a</v>
      </c>
      <c r="T177" s="45" t="str">
        <f t="shared" si="81"/>
        <v>n/a</v>
      </c>
      <c r="U177" s="45" t="str">
        <f t="shared" si="82"/>
        <v>n/a</v>
      </c>
      <c r="V177" s="45" t="str">
        <f t="shared" si="83"/>
        <v>n/a</v>
      </c>
      <c r="W177" s="41">
        <f t="shared" si="84"/>
        <v>-34.07220118364642</v>
      </c>
      <c r="X177" s="42">
        <f t="shared" si="85"/>
        <v>0.22474757170227716</v>
      </c>
      <c r="Y177" s="3">
        <v>6</v>
      </c>
      <c r="Z177" s="166">
        <v>-20.6</v>
      </c>
      <c r="AA177" s="43">
        <f t="shared" si="86"/>
        <v>-34.072201183646399</v>
      </c>
      <c r="AB177" s="42">
        <f t="shared" si="87"/>
        <v>0.22474757170227716</v>
      </c>
      <c r="AC177" s="8"/>
      <c r="AD177" s="35">
        <f t="shared" si="88"/>
        <v>-3.4085166666666659E-2</v>
      </c>
      <c r="AE177" s="12">
        <f t="shared" si="89"/>
        <v>3.7367918280816951E-4</v>
      </c>
      <c r="AF177" s="12">
        <f t="shared" si="90"/>
        <v>3.9271285076072736E-4</v>
      </c>
      <c r="AG177" s="12">
        <f t="shared" si="91"/>
        <v>1.3423008502203412E-5</v>
      </c>
      <c r="AH177" s="12">
        <f t="shared" si="92"/>
        <v>1.7086378734417916E-4</v>
      </c>
      <c r="AI177" s="12">
        <f t="shared" si="93"/>
        <v>0</v>
      </c>
      <c r="AJ177" s="12">
        <f t="shared" si="94"/>
        <v>0</v>
      </c>
      <c r="AK177" s="12">
        <f t="shared" si="95"/>
        <v>0</v>
      </c>
      <c r="AL177" s="12">
        <f t="shared" si="96"/>
        <v>0</v>
      </c>
      <c r="AM177" s="12">
        <f t="shared" si="97"/>
        <v>0</v>
      </c>
      <c r="AN177" s="39">
        <f t="shared" si="98"/>
        <v>0</v>
      </c>
      <c r="AO177" s="8"/>
      <c r="AP177" s="35">
        <f t="shared" si="99"/>
        <v>-3.4072201183646421E-2</v>
      </c>
      <c r="AQ177" s="12">
        <f t="shared" si="100"/>
        <v>2.2474757170227715E-4</v>
      </c>
      <c r="AR177" s="12">
        <f t="shared" si="101"/>
        <v>1.3423008502203412E-5</v>
      </c>
      <c r="AS177" s="12">
        <f t="shared" si="102"/>
        <v>1.7086378734417916E-4</v>
      </c>
      <c r="AT177" s="12">
        <f t="shared" si="103"/>
        <v>1.3423008502203412E-5</v>
      </c>
      <c r="AU177" s="12">
        <f t="shared" si="104"/>
        <v>1.7086378734417916E-4</v>
      </c>
      <c r="AV177" s="12">
        <f t="shared" si="105"/>
        <v>-3.4072201183646421E-2</v>
      </c>
      <c r="AW177" s="12">
        <f t="shared" si="106"/>
        <v>2.2474757170227715E-4</v>
      </c>
      <c r="AX177" s="12">
        <f t="shared" si="107"/>
        <v>-3.40722011836464E-2</v>
      </c>
      <c r="AY177" s="39">
        <f t="shared" si="108"/>
        <v>2.2474757170227715E-4</v>
      </c>
      <c r="AZ177" s="8"/>
      <c r="BA177" s="35"/>
      <c r="BB177" s="12">
        <f t="shared" si="109"/>
        <v>1.0000134230085023</v>
      </c>
      <c r="BC177" s="12">
        <f t="shared" si="110"/>
        <v>0.96591483333333339</v>
      </c>
      <c r="BD177" s="12">
        <f t="shared" si="111"/>
        <v>0</v>
      </c>
      <c r="BE177" s="39">
        <f t="shared" si="112"/>
        <v>0</v>
      </c>
    </row>
    <row r="178" spans="1:57">
      <c r="A178" s="168" t="s">
        <v>231</v>
      </c>
      <c r="B178" s="3" t="s">
        <v>399</v>
      </c>
      <c r="C178" s="3">
        <v>-33.687999999999995</v>
      </c>
      <c r="D178" s="3">
        <v>0.37367918280816953</v>
      </c>
      <c r="E178" s="3">
        <v>3</v>
      </c>
      <c r="F178" s="3">
        <v>1.3423008502203413E-2</v>
      </c>
      <c r="G178" s="3">
        <v>0.17086378734417915</v>
      </c>
      <c r="L178" s="3">
        <v>1</v>
      </c>
      <c r="Q178" s="44">
        <f t="shared" si="78"/>
        <v>-33.675029185808214</v>
      </c>
      <c r="R178" s="45">
        <f t="shared" si="79"/>
        <v>0.27167478473025308</v>
      </c>
      <c r="S178" s="45" t="str">
        <f t="shared" si="80"/>
        <v>n/a</v>
      </c>
      <c r="T178" s="45" t="str">
        <f t="shared" si="81"/>
        <v>n/a</v>
      </c>
      <c r="U178" s="45" t="str">
        <f t="shared" si="82"/>
        <v>n/a</v>
      </c>
      <c r="V178" s="45" t="str">
        <f t="shared" si="83"/>
        <v>n/a</v>
      </c>
      <c r="W178" s="41">
        <f t="shared" si="84"/>
        <v>-33.675029185808214</v>
      </c>
      <c r="X178" s="42">
        <f t="shared" si="85"/>
        <v>0.27167478473025308</v>
      </c>
      <c r="Y178" s="3">
        <v>3</v>
      </c>
      <c r="Z178" s="166">
        <v>-19.899999999999999</v>
      </c>
      <c r="AA178" s="43">
        <f t="shared" si="86"/>
        <v>-33.675029185808228</v>
      </c>
      <c r="AB178" s="42">
        <f t="shared" si="87"/>
        <v>0.27167478473025308</v>
      </c>
      <c r="AC178" s="8"/>
      <c r="AD178" s="35">
        <f t="shared" si="88"/>
        <v>-3.3687999999999996E-2</v>
      </c>
      <c r="AE178" s="12">
        <f t="shared" si="89"/>
        <v>3.7367918280816951E-4</v>
      </c>
      <c r="AF178" s="12">
        <f t="shared" si="90"/>
        <v>4.2165180505801406E-4</v>
      </c>
      <c r="AG178" s="12">
        <f t="shared" si="91"/>
        <v>1.3423008502203412E-5</v>
      </c>
      <c r="AH178" s="12">
        <f t="shared" si="92"/>
        <v>1.7086378734417916E-4</v>
      </c>
      <c r="AI178" s="12">
        <f t="shared" si="93"/>
        <v>0</v>
      </c>
      <c r="AJ178" s="12">
        <f t="shared" si="94"/>
        <v>0</v>
      </c>
      <c r="AK178" s="12">
        <f t="shared" si="95"/>
        <v>0</v>
      </c>
      <c r="AL178" s="12">
        <f t="shared" si="96"/>
        <v>0</v>
      </c>
      <c r="AM178" s="12">
        <f t="shared" si="97"/>
        <v>0</v>
      </c>
      <c r="AN178" s="39">
        <f t="shared" si="98"/>
        <v>0</v>
      </c>
      <c r="AO178" s="8"/>
      <c r="AP178" s="35">
        <f t="shared" si="99"/>
        <v>-3.3675029185808211E-2</v>
      </c>
      <c r="AQ178" s="12">
        <f t="shared" si="100"/>
        <v>2.7167478473025307E-4</v>
      </c>
      <c r="AR178" s="12">
        <f t="shared" si="101"/>
        <v>1.3423008502203412E-5</v>
      </c>
      <c r="AS178" s="12">
        <f t="shared" si="102"/>
        <v>1.7086378734417916E-4</v>
      </c>
      <c r="AT178" s="12">
        <f t="shared" si="103"/>
        <v>1.3423008502203412E-5</v>
      </c>
      <c r="AU178" s="12">
        <f t="shared" si="104"/>
        <v>1.7086378734417916E-4</v>
      </c>
      <c r="AV178" s="12">
        <f t="shared" si="105"/>
        <v>-3.3675029185808211E-2</v>
      </c>
      <c r="AW178" s="12">
        <f t="shared" si="106"/>
        <v>2.7167478473025307E-4</v>
      </c>
      <c r="AX178" s="12">
        <f t="shared" si="107"/>
        <v>-3.3675029185808225E-2</v>
      </c>
      <c r="AY178" s="39">
        <f t="shared" si="108"/>
        <v>2.7167478473025307E-4</v>
      </c>
      <c r="AZ178" s="8"/>
      <c r="BA178" s="35"/>
      <c r="BB178" s="12">
        <f t="shared" si="109"/>
        <v>1.0000134230085023</v>
      </c>
      <c r="BC178" s="12">
        <f t="shared" si="110"/>
        <v>0.96631200000000006</v>
      </c>
      <c r="BD178" s="12">
        <f t="shared" si="111"/>
        <v>0</v>
      </c>
      <c r="BE178" s="39">
        <f t="shared" si="112"/>
        <v>0</v>
      </c>
    </row>
    <row r="179" spans="1:57">
      <c r="A179" s="168" t="s">
        <v>231</v>
      </c>
      <c r="B179" s="3" t="s">
        <v>400</v>
      </c>
      <c r="C179" s="3">
        <v>-33.798000000000002</v>
      </c>
      <c r="D179" s="3">
        <v>0.37367918280816953</v>
      </c>
      <c r="E179" s="3">
        <v>3</v>
      </c>
      <c r="F179" s="3">
        <v>1.3423008502203413E-2</v>
      </c>
      <c r="G179" s="3">
        <v>0.17086378734417915</v>
      </c>
      <c r="L179" s="3">
        <v>1</v>
      </c>
      <c r="Q179" s="44">
        <f t="shared" si="78"/>
        <v>-33.785030662339153</v>
      </c>
      <c r="R179" s="45">
        <f t="shared" si="79"/>
        <v>0.27166336265035712</v>
      </c>
      <c r="S179" s="45" t="str">
        <f t="shared" si="80"/>
        <v>n/a</v>
      </c>
      <c r="T179" s="45" t="str">
        <f t="shared" si="81"/>
        <v>n/a</v>
      </c>
      <c r="U179" s="45" t="str">
        <f t="shared" si="82"/>
        <v>n/a</v>
      </c>
      <c r="V179" s="45" t="str">
        <f t="shared" si="83"/>
        <v>n/a</v>
      </c>
      <c r="W179" s="41">
        <f t="shared" si="84"/>
        <v>-33.785030662339153</v>
      </c>
      <c r="X179" s="42">
        <f t="shared" si="85"/>
        <v>0.27166336265035712</v>
      </c>
      <c r="Y179" s="3">
        <v>3</v>
      </c>
      <c r="Z179" s="166">
        <v>-17.7</v>
      </c>
      <c r="AA179" s="43">
        <f t="shared" si="86"/>
        <v>-33.785030662339175</v>
      </c>
      <c r="AB179" s="42">
        <f t="shared" si="87"/>
        <v>0.27166336265035712</v>
      </c>
      <c r="AC179" s="8"/>
      <c r="AD179" s="35">
        <f t="shared" si="88"/>
        <v>-3.3798000000000002E-2</v>
      </c>
      <c r="AE179" s="12">
        <f t="shared" si="89"/>
        <v>3.7367918280816951E-4</v>
      </c>
      <c r="AF179" s="12">
        <f t="shared" si="90"/>
        <v>4.2165180505801406E-4</v>
      </c>
      <c r="AG179" s="12">
        <f t="shared" si="91"/>
        <v>1.3423008502203412E-5</v>
      </c>
      <c r="AH179" s="12">
        <f t="shared" si="92"/>
        <v>1.7086378734417916E-4</v>
      </c>
      <c r="AI179" s="12">
        <f t="shared" si="93"/>
        <v>0</v>
      </c>
      <c r="AJ179" s="12">
        <f t="shared" si="94"/>
        <v>0</v>
      </c>
      <c r="AK179" s="12">
        <f t="shared" si="95"/>
        <v>0</v>
      </c>
      <c r="AL179" s="12">
        <f t="shared" si="96"/>
        <v>0</v>
      </c>
      <c r="AM179" s="12">
        <f t="shared" si="97"/>
        <v>0</v>
      </c>
      <c r="AN179" s="39">
        <f t="shared" si="98"/>
        <v>0</v>
      </c>
      <c r="AO179" s="8"/>
      <c r="AP179" s="35">
        <f t="shared" si="99"/>
        <v>-3.3785030662339156E-2</v>
      </c>
      <c r="AQ179" s="12">
        <f t="shared" si="100"/>
        <v>2.7166336265035712E-4</v>
      </c>
      <c r="AR179" s="12">
        <f t="shared" si="101"/>
        <v>1.3423008502203412E-5</v>
      </c>
      <c r="AS179" s="12">
        <f t="shared" si="102"/>
        <v>1.7086378734417916E-4</v>
      </c>
      <c r="AT179" s="12">
        <f t="shared" si="103"/>
        <v>1.3423008502203412E-5</v>
      </c>
      <c r="AU179" s="12">
        <f t="shared" si="104"/>
        <v>1.7086378734417916E-4</v>
      </c>
      <c r="AV179" s="12">
        <f t="shared" si="105"/>
        <v>-3.3785030662339156E-2</v>
      </c>
      <c r="AW179" s="12">
        <f t="shared" si="106"/>
        <v>2.7166336265035712E-4</v>
      </c>
      <c r="AX179" s="12">
        <f t="shared" si="107"/>
        <v>-3.3785030662339177E-2</v>
      </c>
      <c r="AY179" s="39">
        <f t="shared" si="108"/>
        <v>2.7166336265035712E-4</v>
      </c>
      <c r="AZ179" s="8"/>
      <c r="BA179" s="35"/>
      <c r="BB179" s="12">
        <f t="shared" si="109"/>
        <v>1.0000134230085023</v>
      </c>
      <c r="BC179" s="12">
        <f t="shared" si="110"/>
        <v>0.96620200000000001</v>
      </c>
      <c r="BD179" s="12">
        <f t="shared" si="111"/>
        <v>0</v>
      </c>
      <c r="BE179" s="39">
        <f t="shared" si="112"/>
        <v>0</v>
      </c>
    </row>
    <row r="180" spans="1:57">
      <c r="A180" s="168" t="s">
        <v>231</v>
      </c>
      <c r="B180" s="3" t="s">
        <v>215</v>
      </c>
      <c r="C180" s="3">
        <v>-35.389999999999993</v>
      </c>
      <c r="D180" s="3">
        <v>0.37367918280816953</v>
      </c>
      <c r="E180" s="3">
        <v>3</v>
      </c>
      <c r="F180" s="3">
        <v>1.3423008502203413E-2</v>
      </c>
      <c r="G180" s="3">
        <v>0.17086378734417915</v>
      </c>
      <c r="L180" s="3">
        <v>1</v>
      </c>
      <c r="Q180" s="44">
        <f t="shared" si="78"/>
        <v>-35.377052031768677</v>
      </c>
      <c r="R180" s="45">
        <f t="shared" si="79"/>
        <v>0.27149814588159321</v>
      </c>
      <c r="S180" s="45" t="str">
        <f t="shared" si="80"/>
        <v>n/a</v>
      </c>
      <c r="T180" s="45" t="str">
        <f t="shared" si="81"/>
        <v>n/a</v>
      </c>
      <c r="U180" s="45" t="str">
        <f t="shared" si="82"/>
        <v>n/a</v>
      </c>
      <c r="V180" s="45" t="str">
        <f t="shared" si="83"/>
        <v>n/a</v>
      </c>
      <c r="W180" s="41">
        <f t="shared" si="84"/>
        <v>-35.377052031768677</v>
      </c>
      <c r="X180" s="42">
        <f t="shared" si="85"/>
        <v>0.27149814588159321</v>
      </c>
      <c r="Y180" s="3">
        <v>3</v>
      </c>
      <c r="Z180" s="166">
        <v>-16.899999999999999</v>
      </c>
      <c r="AA180" s="43">
        <f t="shared" si="86"/>
        <v>-35.377052031768663</v>
      </c>
      <c r="AB180" s="42">
        <f t="shared" si="87"/>
        <v>0.27149814588159321</v>
      </c>
      <c r="AC180" s="8"/>
      <c r="AD180" s="35">
        <f t="shared" si="88"/>
        <v>-3.5389999999999991E-2</v>
      </c>
      <c r="AE180" s="12">
        <f t="shared" si="89"/>
        <v>3.7367918280816951E-4</v>
      </c>
      <c r="AF180" s="12">
        <f t="shared" si="90"/>
        <v>4.2165180505801406E-4</v>
      </c>
      <c r="AG180" s="12">
        <f t="shared" si="91"/>
        <v>1.3423008502203412E-5</v>
      </c>
      <c r="AH180" s="12">
        <f t="shared" si="92"/>
        <v>1.7086378734417916E-4</v>
      </c>
      <c r="AI180" s="12">
        <f t="shared" si="93"/>
        <v>0</v>
      </c>
      <c r="AJ180" s="12">
        <f t="shared" si="94"/>
        <v>0</v>
      </c>
      <c r="AK180" s="12">
        <f t="shared" si="95"/>
        <v>0</v>
      </c>
      <c r="AL180" s="12">
        <f t="shared" si="96"/>
        <v>0</v>
      </c>
      <c r="AM180" s="12">
        <f t="shared" si="97"/>
        <v>0</v>
      </c>
      <c r="AN180" s="39">
        <f t="shared" si="98"/>
        <v>0</v>
      </c>
      <c r="AO180" s="8"/>
      <c r="AP180" s="35">
        <f t="shared" si="99"/>
        <v>-3.5377052031768677E-2</v>
      </c>
      <c r="AQ180" s="12">
        <f t="shared" si="100"/>
        <v>2.7149814588159322E-4</v>
      </c>
      <c r="AR180" s="12">
        <f t="shared" si="101"/>
        <v>1.3423008502203412E-5</v>
      </c>
      <c r="AS180" s="12">
        <f t="shared" si="102"/>
        <v>1.7086378734417916E-4</v>
      </c>
      <c r="AT180" s="12">
        <f t="shared" si="103"/>
        <v>1.3423008502203412E-5</v>
      </c>
      <c r="AU180" s="12">
        <f t="shared" si="104"/>
        <v>1.7086378734417916E-4</v>
      </c>
      <c r="AV180" s="12">
        <f t="shared" si="105"/>
        <v>-3.5377052031768677E-2</v>
      </c>
      <c r="AW180" s="12">
        <f t="shared" si="106"/>
        <v>2.7149814588159322E-4</v>
      </c>
      <c r="AX180" s="12">
        <f t="shared" si="107"/>
        <v>-3.5377052031768663E-2</v>
      </c>
      <c r="AY180" s="39">
        <f t="shared" si="108"/>
        <v>2.7149814588159322E-4</v>
      </c>
      <c r="AZ180" s="8"/>
      <c r="BA180" s="35"/>
      <c r="BB180" s="12">
        <f t="shared" si="109"/>
        <v>1.0000134230085023</v>
      </c>
      <c r="BC180" s="12">
        <f t="shared" si="110"/>
        <v>0.96460999999999997</v>
      </c>
      <c r="BD180" s="12">
        <f t="shared" si="111"/>
        <v>0</v>
      </c>
      <c r="BE180" s="39">
        <f t="shared" si="112"/>
        <v>0</v>
      </c>
    </row>
    <row r="181" spans="1:57">
      <c r="A181" s="168" t="s">
        <v>231</v>
      </c>
      <c r="B181" s="3" t="s">
        <v>216</v>
      </c>
      <c r="C181" s="3">
        <v>-34.914333333333332</v>
      </c>
      <c r="D181" s="3">
        <v>0.37367918280816953</v>
      </c>
      <c r="E181" s="3">
        <v>3</v>
      </c>
      <c r="F181" s="3">
        <v>1.3423008502203413E-2</v>
      </c>
      <c r="G181" s="3">
        <v>0.17086378734417915</v>
      </c>
      <c r="L181" s="3">
        <v>1</v>
      </c>
      <c r="Q181" s="44">
        <f t="shared" si="78"/>
        <v>-34.901378980224308</v>
      </c>
      <c r="R181" s="45">
        <f t="shared" si="79"/>
        <v>0.27154749225804947</v>
      </c>
      <c r="S181" s="45" t="str">
        <f t="shared" si="80"/>
        <v>n/a</v>
      </c>
      <c r="T181" s="45" t="str">
        <f t="shared" si="81"/>
        <v>n/a</v>
      </c>
      <c r="U181" s="45" t="str">
        <f t="shared" si="82"/>
        <v>n/a</v>
      </c>
      <c r="V181" s="45" t="str">
        <f t="shared" si="83"/>
        <v>n/a</v>
      </c>
      <c r="W181" s="41">
        <f t="shared" si="84"/>
        <v>-34.901378980224308</v>
      </c>
      <c r="X181" s="42">
        <f t="shared" si="85"/>
        <v>0.27154749225804947</v>
      </c>
      <c r="Y181" s="3">
        <v>3</v>
      </c>
      <c r="Z181" s="166">
        <v>-18.8</v>
      </c>
      <c r="AA181" s="43">
        <f t="shared" si="86"/>
        <v>-34.901378980224273</v>
      </c>
      <c r="AB181" s="42">
        <f t="shared" si="87"/>
        <v>0.27154749225804947</v>
      </c>
      <c r="AC181" s="8"/>
      <c r="AD181" s="35">
        <f t="shared" si="88"/>
        <v>-3.4914333333333332E-2</v>
      </c>
      <c r="AE181" s="12">
        <f t="shared" si="89"/>
        <v>3.7367918280816951E-4</v>
      </c>
      <c r="AF181" s="12">
        <f t="shared" si="90"/>
        <v>4.2165180505801406E-4</v>
      </c>
      <c r="AG181" s="12">
        <f t="shared" si="91"/>
        <v>1.3423008502203412E-5</v>
      </c>
      <c r="AH181" s="12">
        <f t="shared" si="92"/>
        <v>1.7086378734417916E-4</v>
      </c>
      <c r="AI181" s="12">
        <f t="shared" si="93"/>
        <v>0</v>
      </c>
      <c r="AJ181" s="12">
        <f t="shared" si="94"/>
        <v>0</v>
      </c>
      <c r="AK181" s="12">
        <f t="shared" si="95"/>
        <v>0</v>
      </c>
      <c r="AL181" s="12">
        <f t="shared" si="96"/>
        <v>0</v>
      </c>
      <c r="AM181" s="12">
        <f t="shared" si="97"/>
        <v>0</v>
      </c>
      <c r="AN181" s="39">
        <f t="shared" si="98"/>
        <v>0</v>
      </c>
      <c r="AO181" s="8"/>
      <c r="AP181" s="35">
        <f t="shared" si="99"/>
        <v>-3.4901378980224308E-2</v>
      </c>
      <c r="AQ181" s="12">
        <f t="shared" si="100"/>
        <v>2.7154749225804945E-4</v>
      </c>
      <c r="AR181" s="12">
        <f t="shared" si="101"/>
        <v>1.3423008502203412E-5</v>
      </c>
      <c r="AS181" s="12">
        <f t="shared" si="102"/>
        <v>1.7086378734417916E-4</v>
      </c>
      <c r="AT181" s="12">
        <f t="shared" si="103"/>
        <v>1.3423008502203412E-5</v>
      </c>
      <c r="AU181" s="12">
        <f t="shared" si="104"/>
        <v>1.7086378734417916E-4</v>
      </c>
      <c r="AV181" s="12">
        <f t="shared" si="105"/>
        <v>-3.4901378980224308E-2</v>
      </c>
      <c r="AW181" s="12">
        <f t="shared" si="106"/>
        <v>2.7154749225804945E-4</v>
      </c>
      <c r="AX181" s="12">
        <f t="shared" si="107"/>
        <v>-3.4901378980224274E-2</v>
      </c>
      <c r="AY181" s="39">
        <f t="shared" si="108"/>
        <v>2.7154749225804945E-4</v>
      </c>
      <c r="AZ181" s="8"/>
      <c r="BA181" s="35"/>
      <c r="BB181" s="12">
        <f t="shared" si="109"/>
        <v>1.0000134230085023</v>
      </c>
      <c r="BC181" s="12">
        <f t="shared" si="110"/>
        <v>0.96508566666666662</v>
      </c>
      <c r="BD181" s="12">
        <f t="shared" si="111"/>
        <v>0</v>
      </c>
      <c r="BE181" s="39">
        <f t="shared" si="112"/>
        <v>0</v>
      </c>
    </row>
    <row r="182" spans="1:57">
      <c r="A182" s="168" t="s">
        <v>358</v>
      </c>
      <c r="B182" s="3" t="s">
        <v>399</v>
      </c>
      <c r="C182" s="3">
        <v>-33.041000000000004</v>
      </c>
      <c r="D182" s="3">
        <v>0.37367918280816953</v>
      </c>
      <c r="E182" s="3">
        <v>3</v>
      </c>
      <c r="F182" s="3">
        <v>1.3423008502203413E-2</v>
      </c>
      <c r="G182" s="3">
        <v>0.17086378734417915</v>
      </c>
      <c r="L182" s="3">
        <v>1</v>
      </c>
      <c r="Q182" s="44">
        <f t="shared" si="78"/>
        <v>-33.028020501121716</v>
      </c>
      <c r="R182" s="45">
        <f t="shared" si="79"/>
        <v>0.27174198392032139</v>
      </c>
      <c r="S182" s="45" t="str">
        <f t="shared" si="80"/>
        <v>n/a</v>
      </c>
      <c r="T182" s="45" t="str">
        <f t="shared" si="81"/>
        <v>n/a</v>
      </c>
      <c r="U182" s="45" t="str">
        <f t="shared" si="82"/>
        <v>n/a</v>
      </c>
      <c r="V182" s="45" t="str">
        <f t="shared" si="83"/>
        <v>n/a</v>
      </c>
      <c r="W182" s="41">
        <f t="shared" si="84"/>
        <v>-33.028020501121716</v>
      </c>
      <c r="X182" s="42">
        <f t="shared" si="85"/>
        <v>0.27174198392032139</v>
      </c>
      <c r="Y182" s="3">
        <v>3</v>
      </c>
      <c r="Z182" s="166">
        <v>-18</v>
      </c>
      <c r="AA182" s="43">
        <f t="shared" si="86"/>
        <v>-33.028020501121745</v>
      </c>
      <c r="AB182" s="42">
        <f t="shared" si="87"/>
        <v>0.27174198392032139</v>
      </c>
      <c r="AC182" s="8"/>
      <c r="AD182" s="35">
        <f t="shared" si="88"/>
        <v>-3.3041000000000001E-2</v>
      </c>
      <c r="AE182" s="12">
        <f t="shared" si="89"/>
        <v>3.7367918280816951E-4</v>
      </c>
      <c r="AF182" s="12">
        <f t="shared" si="90"/>
        <v>4.2165180505801406E-4</v>
      </c>
      <c r="AG182" s="12">
        <f t="shared" si="91"/>
        <v>1.3423008502203412E-5</v>
      </c>
      <c r="AH182" s="12">
        <f t="shared" si="92"/>
        <v>1.7086378734417916E-4</v>
      </c>
      <c r="AI182" s="12">
        <f t="shared" si="93"/>
        <v>0</v>
      </c>
      <c r="AJ182" s="12">
        <f t="shared" si="94"/>
        <v>0</v>
      </c>
      <c r="AK182" s="12">
        <f t="shared" si="95"/>
        <v>0</v>
      </c>
      <c r="AL182" s="12">
        <f t="shared" si="96"/>
        <v>0</v>
      </c>
      <c r="AM182" s="12">
        <f t="shared" si="97"/>
        <v>0</v>
      </c>
      <c r="AN182" s="39">
        <f t="shared" si="98"/>
        <v>0</v>
      </c>
      <c r="AO182" s="8"/>
      <c r="AP182" s="35">
        <f t="shared" si="99"/>
        <v>-3.3028020501121719E-2</v>
      </c>
      <c r="AQ182" s="12">
        <f t="shared" si="100"/>
        <v>2.717419839203214E-4</v>
      </c>
      <c r="AR182" s="12">
        <f t="shared" si="101"/>
        <v>1.3423008502203412E-5</v>
      </c>
      <c r="AS182" s="12">
        <f t="shared" si="102"/>
        <v>1.7086378734417916E-4</v>
      </c>
      <c r="AT182" s="12">
        <f t="shared" si="103"/>
        <v>1.3423008502203412E-5</v>
      </c>
      <c r="AU182" s="12">
        <f t="shared" si="104"/>
        <v>1.7086378734417916E-4</v>
      </c>
      <c r="AV182" s="12">
        <f t="shared" si="105"/>
        <v>-3.3028020501121719E-2</v>
      </c>
      <c r="AW182" s="12">
        <f t="shared" si="106"/>
        <v>2.717419839203214E-4</v>
      </c>
      <c r="AX182" s="12">
        <f t="shared" si="107"/>
        <v>-3.3028020501121746E-2</v>
      </c>
      <c r="AY182" s="39">
        <f t="shared" si="108"/>
        <v>2.717419839203214E-4</v>
      </c>
      <c r="AZ182" s="8"/>
      <c r="BA182" s="35"/>
      <c r="BB182" s="12">
        <f t="shared" si="109"/>
        <v>1.0000134230085023</v>
      </c>
      <c r="BC182" s="12">
        <f t="shared" si="110"/>
        <v>0.96695900000000001</v>
      </c>
      <c r="BD182" s="12">
        <f t="shared" si="111"/>
        <v>0</v>
      </c>
      <c r="BE182" s="39">
        <f t="shared" si="112"/>
        <v>0</v>
      </c>
    </row>
    <row r="183" spans="1:57">
      <c r="A183" s="168" t="s">
        <v>358</v>
      </c>
      <c r="B183" s="3" t="s">
        <v>400</v>
      </c>
      <c r="C183" s="3">
        <v>-33.390666666666668</v>
      </c>
      <c r="D183" s="3">
        <v>0.37367918280816953</v>
      </c>
      <c r="E183" s="3">
        <v>3</v>
      </c>
      <c r="F183" s="3">
        <v>1.3423008502203413E-2</v>
      </c>
      <c r="G183" s="3">
        <v>0.17086378734417915</v>
      </c>
      <c r="L183" s="3">
        <v>1</v>
      </c>
      <c r="Q183" s="44">
        <f t="shared" si="78"/>
        <v>-33.377691861367019</v>
      </c>
      <c r="R183" s="45">
        <f t="shared" si="79"/>
        <v>0.27170566306200838</v>
      </c>
      <c r="S183" s="45" t="str">
        <f t="shared" si="80"/>
        <v>n/a</v>
      </c>
      <c r="T183" s="45" t="str">
        <f t="shared" si="81"/>
        <v>n/a</v>
      </c>
      <c r="U183" s="45" t="str">
        <f t="shared" si="82"/>
        <v>n/a</v>
      </c>
      <c r="V183" s="45" t="str">
        <f t="shared" si="83"/>
        <v>n/a</v>
      </c>
      <c r="W183" s="41">
        <f t="shared" si="84"/>
        <v>-33.377691861367019</v>
      </c>
      <c r="X183" s="42">
        <f t="shared" si="85"/>
        <v>0.27170566306200838</v>
      </c>
      <c r="Y183" s="3">
        <v>3</v>
      </c>
      <c r="Z183" s="166">
        <v>-19.8</v>
      </c>
      <c r="AA183" s="43">
        <f t="shared" si="86"/>
        <v>-33.377691861367076</v>
      </c>
      <c r="AB183" s="42">
        <f t="shared" si="87"/>
        <v>0.27170566306200838</v>
      </c>
      <c r="AC183" s="8"/>
      <c r="AD183" s="35">
        <f t="shared" si="88"/>
        <v>-3.3390666666666666E-2</v>
      </c>
      <c r="AE183" s="12">
        <f t="shared" si="89"/>
        <v>3.7367918280816951E-4</v>
      </c>
      <c r="AF183" s="12">
        <f t="shared" si="90"/>
        <v>4.2165180505801406E-4</v>
      </c>
      <c r="AG183" s="12">
        <f t="shared" si="91"/>
        <v>1.3423008502203412E-5</v>
      </c>
      <c r="AH183" s="12">
        <f t="shared" si="92"/>
        <v>1.7086378734417916E-4</v>
      </c>
      <c r="AI183" s="12">
        <f t="shared" si="93"/>
        <v>0</v>
      </c>
      <c r="AJ183" s="12">
        <f t="shared" si="94"/>
        <v>0</v>
      </c>
      <c r="AK183" s="12">
        <f t="shared" si="95"/>
        <v>0</v>
      </c>
      <c r="AL183" s="12">
        <f t="shared" si="96"/>
        <v>0</v>
      </c>
      <c r="AM183" s="12">
        <f t="shared" si="97"/>
        <v>0</v>
      </c>
      <c r="AN183" s="39">
        <f t="shared" si="98"/>
        <v>0</v>
      </c>
      <c r="AO183" s="8"/>
      <c r="AP183" s="35">
        <f t="shared" si="99"/>
        <v>-3.337769186136702E-2</v>
      </c>
      <c r="AQ183" s="12">
        <f t="shared" si="100"/>
        <v>2.7170566306200836E-4</v>
      </c>
      <c r="AR183" s="12">
        <f t="shared" si="101"/>
        <v>1.3423008502203412E-5</v>
      </c>
      <c r="AS183" s="12">
        <f t="shared" si="102"/>
        <v>1.7086378734417916E-4</v>
      </c>
      <c r="AT183" s="12">
        <f t="shared" si="103"/>
        <v>1.3423008502203412E-5</v>
      </c>
      <c r="AU183" s="12">
        <f t="shared" si="104"/>
        <v>1.7086378734417916E-4</v>
      </c>
      <c r="AV183" s="12">
        <f t="shared" si="105"/>
        <v>-3.337769186136702E-2</v>
      </c>
      <c r="AW183" s="12">
        <f t="shared" si="106"/>
        <v>2.7170566306200836E-4</v>
      </c>
      <c r="AX183" s="12">
        <f t="shared" si="107"/>
        <v>-3.3377691861367076E-2</v>
      </c>
      <c r="AY183" s="39">
        <f t="shared" si="108"/>
        <v>2.7170566306200836E-4</v>
      </c>
      <c r="AZ183" s="8"/>
      <c r="BA183" s="35"/>
      <c r="BB183" s="12">
        <f t="shared" si="109"/>
        <v>1.0000134230085023</v>
      </c>
      <c r="BC183" s="12">
        <f t="shared" si="110"/>
        <v>0.96660933333333332</v>
      </c>
      <c r="BD183" s="12">
        <f t="shared" si="111"/>
        <v>0</v>
      </c>
      <c r="BE183" s="39">
        <f t="shared" si="112"/>
        <v>0</v>
      </c>
    </row>
    <row r="184" spans="1:57">
      <c r="A184" s="168" t="s">
        <v>358</v>
      </c>
      <c r="B184" s="3" t="s">
        <v>215</v>
      </c>
      <c r="C184" s="3">
        <v>-34.909333333333336</v>
      </c>
      <c r="D184" s="3">
        <v>0.37367918280816953</v>
      </c>
      <c r="E184" s="3">
        <v>3</v>
      </c>
      <c r="F184" s="3">
        <v>1.3423008502203413E-2</v>
      </c>
      <c r="G184" s="3">
        <v>0.17086378734417915</v>
      </c>
      <c r="L184" s="3">
        <v>1</v>
      </c>
      <c r="Q184" s="44">
        <f t="shared" si="78"/>
        <v>-34.896378913109267</v>
      </c>
      <c r="R184" s="45">
        <f t="shared" si="79"/>
        <v>0.27154801104714726</v>
      </c>
      <c r="S184" s="45" t="str">
        <f t="shared" si="80"/>
        <v>n/a</v>
      </c>
      <c r="T184" s="45" t="str">
        <f t="shared" si="81"/>
        <v>n/a</v>
      </c>
      <c r="U184" s="45" t="str">
        <f t="shared" si="82"/>
        <v>n/a</v>
      </c>
      <c r="V184" s="45" t="str">
        <f t="shared" si="83"/>
        <v>n/a</v>
      </c>
      <c r="W184" s="41">
        <f t="shared" si="84"/>
        <v>-34.896378913109267</v>
      </c>
      <c r="X184" s="42">
        <f t="shared" si="85"/>
        <v>0.27154801104714726</v>
      </c>
      <c r="Y184" s="3">
        <v>3</v>
      </c>
      <c r="Z184" s="166">
        <v>-20.3</v>
      </c>
      <c r="AA184" s="43">
        <f t="shared" si="86"/>
        <v>-34.89637891310926</v>
      </c>
      <c r="AB184" s="42">
        <f t="shared" si="87"/>
        <v>0.27154801104714726</v>
      </c>
      <c r="AC184" s="8"/>
      <c r="AD184" s="35">
        <f t="shared" si="88"/>
        <v>-3.4909333333333334E-2</v>
      </c>
      <c r="AE184" s="12">
        <f t="shared" si="89"/>
        <v>3.7367918280816951E-4</v>
      </c>
      <c r="AF184" s="12">
        <f t="shared" si="90"/>
        <v>4.2165180505801406E-4</v>
      </c>
      <c r="AG184" s="12">
        <f t="shared" si="91"/>
        <v>1.3423008502203412E-5</v>
      </c>
      <c r="AH184" s="12">
        <f t="shared" si="92"/>
        <v>1.7086378734417916E-4</v>
      </c>
      <c r="AI184" s="12">
        <f t="shared" si="93"/>
        <v>0</v>
      </c>
      <c r="AJ184" s="12">
        <f t="shared" si="94"/>
        <v>0</v>
      </c>
      <c r="AK184" s="12">
        <f t="shared" si="95"/>
        <v>0</v>
      </c>
      <c r="AL184" s="12">
        <f t="shared" si="96"/>
        <v>0</v>
      </c>
      <c r="AM184" s="12">
        <f t="shared" si="97"/>
        <v>0</v>
      </c>
      <c r="AN184" s="39">
        <f t="shared" si="98"/>
        <v>0</v>
      </c>
      <c r="AO184" s="8"/>
      <c r="AP184" s="35">
        <f t="shared" si="99"/>
        <v>-3.4896378913109267E-2</v>
      </c>
      <c r="AQ184" s="12">
        <f t="shared" si="100"/>
        <v>2.7154801104714728E-4</v>
      </c>
      <c r="AR184" s="12">
        <f t="shared" si="101"/>
        <v>1.3423008502203412E-5</v>
      </c>
      <c r="AS184" s="12">
        <f t="shared" si="102"/>
        <v>1.7086378734417916E-4</v>
      </c>
      <c r="AT184" s="12">
        <f t="shared" si="103"/>
        <v>1.3423008502203412E-5</v>
      </c>
      <c r="AU184" s="12">
        <f t="shared" si="104"/>
        <v>1.7086378734417916E-4</v>
      </c>
      <c r="AV184" s="12">
        <f t="shared" si="105"/>
        <v>-3.4896378913109267E-2</v>
      </c>
      <c r="AW184" s="12">
        <f t="shared" si="106"/>
        <v>2.7154801104714728E-4</v>
      </c>
      <c r="AX184" s="12">
        <f t="shared" si="107"/>
        <v>-3.4896378913109261E-2</v>
      </c>
      <c r="AY184" s="39">
        <f t="shared" si="108"/>
        <v>2.7154801104714728E-4</v>
      </c>
      <c r="AZ184" s="8"/>
      <c r="BA184" s="35"/>
      <c r="BB184" s="12">
        <f t="shared" si="109"/>
        <v>1.0000134230085023</v>
      </c>
      <c r="BC184" s="12">
        <f t="shared" si="110"/>
        <v>0.96509066666666665</v>
      </c>
      <c r="BD184" s="12">
        <f t="shared" si="111"/>
        <v>0</v>
      </c>
      <c r="BE184" s="39">
        <f t="shared" si="112"/>
        <v>0</v>
      </c>
    </row>
    <row r="185" spans="1:57">
      <c r="A185" s="168" t="s">
        <v>358</v>
      </c>
      <c r="B185" s="3" t="s">
        <v>216</v>
      </c>
      <c r="C185" s="3">
        <v>-34.213999999999999</v>
      </c>
      <c r="D185" s="3">
        <v>0.37367918280816953</v>
      </c>
      <c r="E185" s="3">
        <v>3</v>
      </c>
      <c r="F185" s="3">
        <v>1.3423008502203413E-2</v>
      </c>
      <c r="G185" s="3">
        <v>0.17086378734417915</v>
      </c>
      <c r="L185" s="3">
        <v>1</v>
      </c>
      <c r="Q185" s="44">
        <f t="shared" si="78"/>
        <v>-34.201036246310693</v>
      </c>
      <c r="R185" s="45">
        <f t="shared" si="79"/>
        <v>0.27162017383736287</v>
      </c>
      <c r="S185" s="45" t="str">
        <f t="shared" si="80"/>
        <v>n/a</v>
      </c>
      <c r="T185" s="45" t="str">
        <f t="shared" si="81"/>
        <v>n/a</v>
      </c>
      <c r="U185" s="45" t="str">
        <f t="shared" si="82"/>
        <v>n/a</v>
      </c>
      <c r="V185" s="45" t="str">
        <f t="shared" si="83"/>
        <v>n/a</v>
      </c>
      <c r="W185" s="41">
        <f t="shared" si="84"/>
        <v>-34.201036246310693</v>
      </c>
      <c r="X185" s="42">
        <f t="shared" si="85"/>
        <v>0.27162017383736287</v>
      </c>
      <c r="Y185" s="3">
        <v>3</v>
      </c>
      <c r="Z185" s="166">
        <v>-21.6</v>
      </c>
      <c r="AA185" s="43">
        <f t="shared" si="86"/>
        <v>-34.201036246310657</v>
      </c>
      <c r="AB185" s="42">
        <f t="shared" si="87"/>
        <v>0.27162017383736287</v>
      </c>
      <c r="AC185" s="8"/>
      <c r="AD185" s="35">
        <f t="shared" si="88"/>
        <v>-3.4214000000000001E-2</v>
      </c>
      <c r="AE185" s="12">
        <f t="shared" si="89"/>
        <v>3.7367918280816951E-4</v>
      </c>
      <c r="AF185" s="12">
        <f t="shared" si="90"/>
        <v>4.2165180505801406E-4</v>
      </c>
      <c r="AG185" s="12">
        <f t="shared" si="91"/>
        <v>1.3423008502203412E-5</v>
      </c>
      <c r="AH185" s="12">
        <f t="shared" si="92"/>
        <v>1.7086378734417916E-4</v>
      </c>
      <c r="AI185" s="12">
        <f t="shared" si="93"/>
        <v>0</v>
      </c>
      <c r="AJ185" s="12">
        <f t="shared" si="94"/>
        <v>0</v>
      </c>
      <c r="AK185" s="12">
        <f t="shared" si="95"/>
        <v>0</v>
      </c>
      <c r="AL185" s="12">
        <f t="shared" si="96"/>
        <v>0</v>
      </c>
      <c r="AM185" s="12">
        <f t="shared" si="97"/>
        <v>0</v>
      </c>
      <c r="AN185" s="39">
        <f t="shared" si="98"/>
        <v>0</v>
      </c>
      <c r="AO185" s="8"/>
      <c r="AP185" s="35">
        <f t="shared" si="99"/>
        <v>-3.4201036246310691E-2</v>
      </c>
      <c r="AQ185" s="12">
        <f t="shared" si="100"/>
        <v>2.7162017383736289E-4</v>
      </c>
      <c r="AR185" s="12">
        <f t="shared" si="101"/>
        <v>1.3423008502203412E-5</v>
      </c>
      <c r="AS185" s="12">
        <f t="shared" si="102"/>
        <v>1.7086378734417916E-4</v>
      </c>
      <c r="AT185" s="12">
        <f t="shared" si="103"/>
        <v>1.3423008502203412E-5</v>
      </c>
      <c r="AU185" s="12">
        <f t="shared" si="104"/>
        <v>1.7086378734417916E-4</v>
      </c>
      <c r="AV185" s="12">
        <f t="shared" si="105"/>
        <v>-3.4201036246310691E-2</v>
      </c>
      <c r="AW185" s="12">
        <f t="shared" si="106"/>
        <v>2.7162017383736289E-4</v>
      </c>
      <c r="AX185" s="12">
        <f t="shared" si="107"/>
        <v>-3.4201036246310657E-2</v>
      </c>
      <c r="AY185" s="39">
        <f t="shared" si="108"/>
        <v>2.7162017383736289E-4</v>
      </c>
      <c r="AZ185" s="8"/>
      <c r="BA185" s="35"/>
      <c r="BB185" s="12">
        <f t="shared" si="109"/>
        <v>1.0000134230085023</v>
      </c>
      <c r="BC185" s="12">
        <f t="shared" si="110"/>
        <v>0.96578600000000003</v>
      </c>
      <c r="BD185" s="12">
        <f t="shared" si="111"/>
        <v>0</v>
      </c>
      <c r="BE185" s="39">
        <f t="shared" si="112"/>
        <v>0</v>
      </c>
    </row>
    <row r="186" spans="1:57">
      <c r="A186" s="168" t="s">
        <v>296</v>
      </c>
      <c r="B186" s="3" t="s">
        <v>399</v>
      </c>
      <c r="C186" s="3">
        <v>-35.741999999999997</v>
      </c>
      <c r="D186" s="3">
        <v>0.37367918280816953</v>
      </c>
      <c r="E186" s="3">
        <v>3</v>
      </c>
      <c r="F186" s="3">
        <v>1.3423008502203413E-2</v>
      </c>
      <c r="G186" s="3">
        <v>0.17086378734417915</v>
      </c>
      <c r="L186" s="3">
        <v>1</v>
      </c>
      <c r="Q186" s="44">
        <f t="shared" si="78"/>
        <v>-35.729056756667674</v>
      </c>
      <c r="R186" s="45">
        <f t="shared" si="79"/>
        <v>0.27146163876229362</v>
      </c>
      <c r="S186" s="45" t="str">
        <f t="shared" si="80"/>
        <v>n/a</v>
      </c>
      <c r="T186" s="45" t="str">
        <f t="shared" si="81"/>
        <v>n/a</v>
      </c>
      <c r="U186" s="45" t="str">
        <f t="shared" si="82"/>
        <v>n/a</v>
      </c>
      <c r="V186" s="45" t="str">
        <f t="shared" si="83"/>
        <v>n/a</v>
      </c>
      <c r="W186" s="41">
        <f t="shared" si="84"/>
        <v>-35.729056756667674</v>
      </c>
      <c r="X186" s="42">
        <f t="shared" si="85"/>
        <v>0.27146163876229362</v>
      </c>
      <c r="Y186" s="3">
        <v>3</v>
      </c>
      <c r="Z186" s="166">
        <v>-20.6</v>
      </c>
      <c r="AA186" s="43">
        <f t="shared" si="86"/>
        <v>-35.72905675666771</v>
      </c>
      <c r="AB186" s="42">
        <f t="shared" si="87"/>
        <v>0.27146163876229362</v>
      </c>
      <c r="AC186" s="8"/>
      <c r="AD186" s="35">
        <f t="shared" si="88"/>
        <v>-3.5741999999999996E-2</v>
      </c>
      <c r="AE186" s="12">
        <f t="shared" si="89"/>
        <v>3.7367918280816951E-4</v>
      </c>
      <c r="AF186" s="12">
        <f t="shared" si="90"/>
        <v>4.2165180505801406E-4</v>
      </c>
      <c r="AG186" s="12">
        <f t="shared" si="91"/>
        <v>1.3423008502203412E-5</v>
      </c>
      <c r="AH186" s="12">
        <f t="shared" si="92"/>
        <v>1.7086378734417916E-4</v>
      </c>
      <c r="AI186" s="12">
        <f t="shared" si="93"/>
        <v>0</v>
      </c>
      <c r="AJ186" s="12">
        <f t="shared" si="94"/>
        <v>0</v>
      </c>
      <c r="AK186" s="12">
        <f t="shared" si="95"/>
        <v>0</v>
      </c>
      <c r="AL186" s="12">
        <f t="shared" si="96"/>
        <v>0</v>
      </c>
      <c r="AM186" s="12">
        <f t="shared" si="97"/>
        <v>0</v>
      </c>
      <c r="AN186" s="39">
        <f t="shared" si="98"/>
        <v>0</v>
      </c>
      <c r="AO186" s="8"/>
      <c r="AP186" s="35">
        <f t="shared" si="99"/>
        <v>-3.5729056756667675E-2</v>
      </c>
      <c r="AQ186" s="12">
        <f t="shared" si="100"/>
        <v>2.7146163876229362E-4</v>
      </c>
      <c r="AR186" s="12">
        <f t="shared" si="101"/>
        <v>1.3423008502203412E-5</v>
      </c>
      <c r="AS186" s="12">
        <f t="shared" si="102"/>
        <v>1.7086378734417916E-4</v>
      </c>
      <c r="AT186" s="12">
        <f t="shared" si="103"/>
        <v>1.3423008502203412E-5</v>
      </c>
      <c r="AU186" s="12">
        <f t="shared" si="104"/>
        <v>1.7086378734417916E-4</v>
      </c>
      <c r="AV186" s="12">
        <f t="shared" si="105"/>
        <v>-3.5729056756667675E-2</v>
      </c>
      <c r="AW186" s="12">
        <f t="shared" si="106"/>
        <v>2.7146163876229362E-4</v>
      </c>
      <c r="AX186" s="12">
        <f t="shared" si="107"/>
        <v>-3.572905675666771E-2</v>
      </c>
      <c r="AY186" s="39">
        <f t="shared" si="108"/>
        <v>2.7146163876229362E-4</v>
      </c>
      <c r="AZ186" s="8"/>
      <c r="BA186" s="35"/>
      <c r="BB186" s="12">
        <f t="shared" si="109"/>
        <v>1.0000134230085023</v>
      </c>
      <c r="BC186" s="12">
        <f t="shared" si="110"/>
        <v>0.96425800000000006</v>
      </c>
      <c r="BD186" s="12">
        <f t="shared" si="111"/>
        <v>0</v>
      </c>
      <c r="BE186" s="39">
        <f t="shared" si="112"/>
        <v>0</v>
      </c>
    </row>
    <row r="187" spans="1:57">
      <c r="A187" s="168" t="s">
        <v>296</v>
      </c>
      <c r="B187" s="3" t="s">
        <v>400</v>
      </c>
      <c r="C187" s="3">
        <v>-35.775666666666666</v>
      </c>
      <c r="D187" s="3">
        <v>0.37367918280816953</v>
      </c>
      <c r="E187" s="3">
        <v>3</v>
      </c>
      <c r="F187" s="3">
        <v>1.3423008502203413E-2</v>
      </c>
      <c r="G187" s="3">
        <v>0.17086378734417915</v>
      </c>
      <c r="L187" s="3">
        <v>1</v>
      </c>
      <c r="Q187" s="44">
        <f t="shared" si="78"/>
        <v>-35.762723875242301</v>
      </c>
      <c r="R187" s="45">
        <f t="shared" si="79"/>
        <v>0.27145814751854086</v>
      </c>
      <c r="S187" s="45" t="str">
        <f t="shared" si="80"/>
        <v>n/a</v>
      </c>
      <c r="T187" s="45" t="str">
        <f t="shared" si="81"/>
        <v>n/a</v>
      </c>
      <c r="U187" s="45" t="str">
        <f t="shared" si="82"/>
        <v>n/a</v>
      </c>
      <c r="V187" s="45" t="str">
        <f t="shared" si="83"/>
        <v>n/a</v>
      </c>
      <c r="W187" s="41">
        <f t="shared" si="84"/>
        <v>-35.762723875242301</v>
      </c>
      <c r="X187" s="42">
        <f t="shared" si="85"/>
        <v>0.27145814751854086</v>
      </c>
      <c r="Y187" s="3">
        <v>3</v>
      </c>
      <c r="Z187" s="166">
        <v>-18</v>
      </c>
      <c r="AA187" s="43">
        <f t="shared" si="86"/>
        <v>-35.762723875242266</v>
      </c>
      <c r="AB187" s="42">
        <f t="shared" si="87"/>
        <v>0.27145814751854086</v>
      </c>
      <c r="AC187" s="8"/>
      <c r="AD187" s="35">
        <f t="shared" si="88"/>
        <v>-3.5775666666666664E-2</v>
      </c>
      <c r="AE187" s="12">
        <f t="shared" si="89"/>
        <v>3.7367918280816951E-4</v>
      </c>
      <c r="AF187" s="12">
        <f t="shared" si="90"/>
        <v>4.2165180505801406E-4</v>
      </c>
      <c r="AG187" s="12">
        <f t="shared" si="91"/>
        <v>1.3423008502203412E-5</v>
      </c>
      <c r="AH187" s="12">
        <f t="shared" si="92"/>
        <v>1.7086378734417916E-4</v>
      </c>
      <c r="AI187" s="12">
        <f t="shared" si="93"/>
        <v>0</v>
      </c>
      <c r="AJ187" s="12">
        <f t="shared" si="94"/>
        <v>0</v>
      </c>
      <c r="AK187" s="12">
        <f t="shared" si="95"/>
        <v>0</v>
      </c>
      <c r="AL187" s="12">
        <f t="shared" si="96"/>
        <v>0</v>
      </c>
      <c r="AM187" s="12">
        <f t="shared" si="97"/>
        <v>0</v>
      </c>
      <c r="AN187" s="39">
        <f t="shared" si="98"/>
        <v>0</v>
      </c>
      <c r="AO187" s="8"/>
      <c r="AP187" s="35">
        <f t="shared" si="99"/>
        <v>-3.5762723875242299E-2</v>
      </c>
      <c r="AQ187" s="12">
        <f t="shared" si="100"/>
        <v>2.7145814751854087E-4</v>
      </c>
      <c r="AR187" s="12">
        <f t="shared" si="101"/>
        <v>1.3423008502203412E-5</v>
      </c>
      <c r="AS187" s="12">
        <f t="shared" si="102"/>
        <v>1.7086378734417916E-4</v>
      </c>
      <c r="AT187" s="12">
        <f t="shared" si="103"/>
        <v>1.3423008502203412E-5</v>
      </c>
      <c r="AU187" s="12">
        <f t="shared" si="104"/>
        <v>1.7086378734417916E-4</v>
      </c>
      <c r="AV187" s="12">
        <f t="shared" si="105"/>
        <v>-3.5762723875242299E-2</v>
      </c>
      <c r="AW187" s="12">
        <f t="shared" si="106"/>
        <v>2.7145814751854087E-4</v>
      </c>
      <c r="AX187" s="12">
        <f t="shared" si="107"/>
        <v>-3.5762723875242264E-2</v>
      </c>
      <c r="AY187" s="39">
        <f t="shared" si="108"/>
        <v>2.7145814751854087E-4</v>
      </c>
      <c r="AZ187" s="8"/>
      <c r="BA187" s="35"/>
      <c r="BB187" s="12">
        <f t="shared" si="109"/>
        <v>1.0000134230085023</v>
      </c>
      <c r="BC187" s="12">
        <f t="shared" si="110"/>
        <v>0.96422433333333335</v>
      </c>
      <c r="BD187" s="12">
        <f t="shared" si="111"/>
        <v>0</v>
      </c>
      <c r="BE187" s="39">
        <f t="shared" si="112"/>
        <v>0</v>
      </c>
    </row>
    <row r="188" spans="1:57">
      <c r="A188" s="168" t="s">
        <v>296</v>
      </c>
      <c r="B188" s="3" t="s">
        <v>215</v>
      </c>
      <c r="C188" s="3">
        <v>-37.514666666666663</v>
      </c>
      <c r="D188" s="3">
        <v>0.37367918280816953</v>
      </c>
      <c r="E188" s="3">
        <v>3</v>
      </c>
      <c r="F188" s="3">
        <v>1.3423008502203413E-2</v>
      </c>
      <c r="G188" s="3">
        <v>0.17086378734417915</v>
      </c>
      <c r="L188" s="3">
        <v>1</v>
      </c>
      <c r="Q188" s="44">
        <f t="shared" si="78"/>
        <v>-37.501747217854081</v>
      </c>
      <c r="R188" s="45">
        <f t="shared" si="79"/>
        <v>0.27127791745571794</v>
      </c>
      <c r="S188" s="45" t="str">
        <f t="shared" si="80"/>
        <v>n/a</v>
      </c>
      <c r="T188" s="45" t="str">
        <f t="shared" si="81"/>
        <v>n/a</v>
      </c>
      <c r="U188" s="45" t="str">
        <f t="shared" si="82"/>
        <v>n/a</v>
      </c>
      <c r="V188" s="45" t="str">
        <f t="shared" si="83"/>
        <v>n/a</v>
      </c>
      <c r="W188" s="41">
        <f t="shared" si="84"/>
        <v>-37.501747217854081</v>
      </c>
      <c r="X188" s="42">
        <f t="shared" si="85"/>
        <v>0.27127791745571794</v>
      </c>
      <c r="Y188" s="3">
        <v>3</v>
      </c>
      <c r="Z188" s="166">
        <v>-17.5</v>
      </c>
      <c r="AA188" s="43">
        <f t="shared" si="86"/>
        <v>-37.501747217854046</v>
      </c>
      <c r="AB188" s="42">
        <f t="shared" si="87"/>
        <v>0.27127791745571794</v>
      </c>
      <c r="AC188" s="8"/>
      <c r="AD188" s="35">
        <f t="shared" si="88"/>
        <v>-3.7514666666666661E-2</v>
      </c>
      <c r="AE188" s="12">
        <f t="shared" si="89"/>
        <v>3.7367918280816951E-4</v>
      </c>
      <c r="AF188" s="12">
        <f t="shared" si="90"/>
        <v>4.2165180505801406E-4</v>
      </c>
      <c r="AG188" s="12">
        <f t="shared" si="91"/>
        <v>1.3423008502203412E-5</v>
      </c>
      <c r="AH188" s="12">
        <f t="shared" si="92"/>
        <v>1.7086378734417916E-4</v>
      </c>
      <c r="AI188" s="12">
        <f t="shared" si="93"/>
        <v>0</v>
      </c>
      <c r="AJ188" s="12">
        <f t="shared" si="94"/>
        <v>0</v>
      </c>
      <c r="AK188" s="12">
        <f t="shared" si="95"/>
        <v>0</v>
      </c>
      <c r="AL188" s="12">
        <f t="shared" si="96"/>
        <v>0</v>
      </c>
      <c r="AM188" s="12">
        <f t="shared" si="97"/>
        <v>0</v>
      </c>
      <c r="AN188" s="39">
        <f t="shared" si="98"/>
        <v>0</v>
      </c>
      <c r="AO188" s="8"/>
      <c r="AP188" s="35">
        <f t="shared" si="99"/>
        <v>-3.7501747217854084E-2</v>
      </c>
      <c r="AQ188" s="12">
        <f t="shared" si="100"/>
        <v>2.7127791745571795E-4</v>
      </c>
      <c r="AR188" s="12">
        <f t="shared" si="101"/>
        <v>1.3423008502203412E-5</v>
      </c>
      <c r="AS188" s="12">
        <f t="shared" si="102"/>
        <v>1.7086378734417916E-4</v>
      </c>
      <c r="AT188" s="12">
        <f t="shared" si="103"/>
        <v>1.3423008502203412E-5</v>
      </c>
      <c r="AU188" s="12">
        <f t="shared" si="104"/>
        <v>1.7086378734417916E-4</v>
      </c>
      <c r="AV188" s="12">
        <f t="shared" si="105"/>
        <v>-3.7501747217854084E-2</v>
      </c>
      <c r="AW188" s="12">
        <f t="shared" si="106"/>
        <v>2.7127791745571795E-4</v>
      </c>
      <c r="AX188" s="12">
        <f t="shared" si="107"/>
        <v>-3.7501747217854042E-2</v>
      </c>
      <c r="AY188" s="39">
        <f t="shared" si="108"/>
        <v>2.7127791745571795E-4</v>
      </c>
      <c r="AZ188" s="8"/>
      <c r="BA188" s="35"/>
      <c r="BB188" s="12">
        <f t="shared" si="109"/>
        <v>1.0000134230085023</v>
      </c>
      <c r="BC188" s="12">
        <f t="shared" si="110"/>
        <v>0.9624853333333333</v>
      </c>
      <c r="BD188" s="12">
        <f t="shared" si="111"/>
        <v>0</v>
      </c>
      <c r="BE188" s="39">
        <f t="shared" si="112"/>
        <v>0</v>
      </c>
    </row>
    <row r="189" spans="1:57">
      <c r="A189" s="168" t="s">
        <v>296</v>
      </c>
      <c r="B189" s="3" t="s">
        <v>216</v>
      </c>
      <c r="C189" s="3">
        <v>-36.538333333333334</v>
      </c>
      <c r="D189" s="3">
        <v>0.37367918280816953</v>
      </c>
      <c r="E189" s="3">
        <v>3</v>
      </c>
      <c r="F189" s="3">
        <v>1.3423008502203413E-2</v>
      </c>
      <c r="G189" s="3">
        <v>0.17086378734417915</v>
      </c>
      <c r="L189" s="3">
        <v>1</v>
      </c>
      <c r="Q189" s="44">
        <f t="shared" si="78"/>
        <v>-36.525400779190115</v>
      </c>
      <c r="R189" s="45">
        <f t="shared" si="79"/>
        <v>0.27137907938397038</v>
      </c>
      <c r="S189" s="45" t="str">
        <f t="shared" si="80"/>
        <v>n/a</v>
      </c>
      <c r="T189" s="45" t="str">
        <f t="shared" si="81"/>
        <v>n/a</v>
      </c>
      <c r="U189" s="45" t="str">
        <f t="shared" si="82"/>
        <v>n/a</v>
      </c>
      <c r="V189" s="45" t="str">
        <f t="shared" si="83"/>
        <v>n/a</v>
      </c>
      <c r="W189" s="41">
        <f t="shared" si="84"/>
        <v>-36.525400779190115</v>
      </c>
      <c r="X189" s="42">
        <f t="shared" si="85"/>
        <v>0.27137907938397038</v>
      </c>
      <c r="Y189" s="3">
        <v>3</v>
      </c>
      <c r="Z189" s="166">
        <v>-20.2</v>
      </c>
      <c r="AA189" s="43">
        <f t="shared" si="86"/>
        <v>-36.525400779190086</v>
      </c>
      <c r="AB189" s="42">
        <f t="shared" si="87"/>
        <v>0.27137907938397038</v>
      </c>
      <c r="AC189" s="8"/>
      <c r="AD189" s="35">
        <f t="shared" si="88"/>
        <v>-3.6538333333333332E-2</v>
      </c>
      <c r="AE189" s="12">
        <f t="shared" si="89"/>
        <v>3.7367918280816951E-4</v>
      </c>
      <c r="AF189" s="12">
        <f t="shared" si="90"/>
        <v>4.2165180505801406E-4</v>
      </c>
      <c r="AG189" s="12">
        <f t="shared" si="91"/>
        <v>1.3423008502203412E-5</v>
      </c>
      <c r="AH189" s="12">
        <f t="shared" si="92"/>
        <v>1.7086378734417916E-4</v>
      </c>
      <c r="AI189" s="12">
        <f t="shared" si="93"/>
        <v>0</v>
      </c>
      <c r="AJ189" s="12">
        <f t="shared" si="94"/>
        <v>0</v>
      </c>
      <c r="AK189" s="12">
        <f t="shared" si="95"/>
        <v>0</v>
      </c>
      <c r="AL189" s="12">
        <f t="shared" si="96"/>
        <v>0</v>
      </c>
      <c r="AM189" s="12">
        <f t="shared" si="97"/>
        <v>0</v>
      </c>
      <c r="AN189" s="39">
        <f t="shared" si="98"/>
        <v>0</v>
      </c>
      <c r="AO189" s="8"/>
      <c r="AP189" s="35">
        <f t="shared" si="99"/>
        <v>-3.6525400779190115E-2</v>
      </c>
      <c r="AQ189" s="12">
        <f t="shared" si="100"/>
        <v>2.713790793839704E-4</v>
      </c>
      <c r="AR189" s="12">
        <f t="shared" si="101"/>
        <v>1.3423008502203412E-5</v>
      </c>
      <c r="AS189" s="12">
        <f t="shared" si="102"/>
        <v>1.7086378734417916E-4</v>
      </c>
      <c r="AT189" s="12">
        <f t="shared" si="103"/>
        <v>1.3423008502203412E-5</v>
      </c>
      <c r="AU189" s="12">
        <f t="shared" si="104"/>
        <v>1.7086378734417916E-4</v>
      </c>
      <c r="AV189" s="12">
        <f t="shared" si="105"/>
        <v>-3.6525400779190115E-2</v>
      </c>
      <c r="AW189" s="12">
        <f t="shared" si="106"/>
        <v>2.713790793839704E-4</v>
      </c>
      <c r="AX189" s="12">
        <f t="shared" si="107"/>
        <v>-3.6525400779190087E-2</v>
      </c>
      <c r="AY189" s="39">
        <f t="shared" si="108"/>
        <v>2.713790793839704E-4</v>
      </c>
      <c r="AZ189" s="8"/>
      <c r="BA189" s="35"/>
      <c r="BB189" s="12">
        <f t="shared" si="109"/>
        <v>1.0000134230085023</v>
      </c>
      <c r="BC189" s="12">
        <f t="shared" si="110"/>
        <v>0.96346166666666666</v>
      </c>
      <c r="BD189" s="12">
        <f t="shared" si="111"/>
        <v>0</v>
      </c>
      <c r="BE189" s="39">
        <f t="shared" si="112"/>
        <v>0</v>
      </c>
    </row>
    <row r="190" spans="1:57">
      <c r="A190" s="168" t="s">
        <v>232</v>
      </c>
      <c r="B190" s="3" t="s">
        <v>399</v>
      </c>
      <c r="C190" s="3">
        <v>-33.902999999999999</v>
      </c>
      <c r="D190" s="3">
        <v>0.37367918280816953</v>
      </c>
      <c r="E190" s="3">
        <v>3</v>
      </c>
      <c r="F190" s="3">
        <v>1.3423008502203413E-2</v>
      </c>
      <c r="G190" s="3">
        <v>0.17086378734417915</v>
      </c>
      <c r="L190" s="3">
        <v>1</v>
      </c>
      <c r="Q190" s="44">
        <f t="shared" si="78"/>
        <v>-33.890032071755037</v>
      </c>
      <c r="R190" s="45">
        <f t="shared" si="79"/>
        <v>0.27165246052096476</v>
      </c>
      <c r="S190" s="45" t="str">
        <f t="shared" si="80"/>
        <v>n/a</v>
      </c>
      <c r="T190" s="45" t="str">
        <f t="shared" si="81"/>
        <v>n/a</v>
      </c>
      <c r="U190" s="45" t="str">
        <f t="shared" si="82"/>
        <v>n/a</v>
      </c>
      <c r="V190" s="45" t="str">
        <f t="shared" si="83"/>
        <v>n/a</v>
      </c>
      <c r="W190" s="41">
        <f t="shared" si="84"/>
        <v>-33.890032071755037</v>
      </c>
      <c r="X190" s="42">
        <f t="shared" si="85"/>
        <v>0.27165246052096476</v>
      </c>
      <c r="Y190" s="3">
        <v>3</v>
      </c>
      <c r="Z190" s="166">
        <v>-19.5</v>
      </c>
      <c r="AA190" s="43">
        <f t="shared" si="86"/>
        <v>-33.890032071755002</v>
      </c>
      <c r="AB190" s="42">
        <f t="shared" si="87"/>
        <v>0.27165246052096476</v>
      </c>
      <c r="AC190" s="8"/>
      <c r="AD190" s="35">
        <f t="shared" si="88"/>
        <v>-3.3902999999999996E-2</v>
      </c>
      <c r="AE190" s="12">
        <f t="shared" si="89"/>
        <v>3.7367918280816951E-4</v>
      </c>
      <c r="AF190" s="12">
        <f t="shared" si="90"/>
        <v>4.2165180505801406E-4</v>
      </c>
      <c r="AG190" s="12">
        <f t="shared" si="91"/>
        <v>1.3423008502203412E-5</v>
      </c>
      <c r="AH190" s="12">
        <f t="shared" si="92"/>
        <v>1.7086378734417916E-4</v>
      </c>
      <c r="AI190" s="12">
        <f t="shared" si="93"/>
        <v>0</v>
      </c>
      <c r="AJ190" s="12">
        <f t="shared" si="94"/>
        <v>0</v>
      </c>
      <c r="AK190" s="12">
        <f t="shared" si="95"/>
        <v>0</v>
      </c>
      <c r="AL190" s="12">
        <f t="shared" si="96"/>
        <v>0</v>
      </c>
      <c r="AM190" s="12">
        <f t="shared" si="97"/>
        <v>0</v>
      </c>
      <c r="AN190" s="39">
        <f t="shared" si="98"/>
        <v>0</v>
      </c>
      <c r="AO190" s="8"/>
      <c r="AP190" s="35">
        <f t="shared" si="99"/>
        <v>-3.389003207175504E-2</v>
      </c>
      <c r="AQ190" s="12">
        <f t="shared" si="100"/>
        <v>2.7165246052096478E-4</v>
      </c>
      <c r="AR190" s="12">
        <f t="shared" si="101"/>
        <v>1.3423008502203412E-5</v>
      </c>
      <c r="AS190" s="12">
        <f t="shared" si="102"/>
        <v>1.7086378734417916E-4</v>
      </c>
      <c r="AT190" s="12">
        <f t="shared" si="103"/>
        <v>1.3423008502203412E-5</v>
      </c>
      <c r="AU190" s="12">
        <f t="shared" si="104"/>
        <v>1.7086378734417916E-4</v>
      </c>
      <c r="AV190" s="12">
        <f t="shared" si="105"/>
        <v>-3.389003207175504E-2</v>
      </c>
      <c r="AW190" s="12">
        <f t="shared" si="106"/>
        <v>2.7165246052096478E-4</v>
      </c>
      <c r="AX190" s="12">
        <f t="shared" si="107"/>
        <v>-3.3890032071755005E-2</v>
      </c>
      <c r="AY190" s="39">
        <f t="shared" si="108"/>
        <v>2.7165246052096478E-4</v>
      </c>
      <c r="AZ190" s="8"/>
      <c r="BA190" s="35"/>
      <c r="BB190" s="12">
        <f t="shared" si="109"/>
        <v>1.0000134230085023</v>
      </c>
      <c r="BC190" s="12">
        <f t="shared" si="110"/>
        <v>0.96609699999999998</v>
      </c>
      <c r="BD190" s="12">
        <f t="shared" si="111"/>
        <v>0</v>
      </c>
      <c r="BE190" s="39">
        <f t="shared" si="112"/>
        <v>0</v>
      </c>
    </row>
    <row r="191" spans="1:57">
      <c r="A191" s="168" t="s">
        <v>232</v>
      </c>
      <c r="B191" s="3" t="s">
        <v>400</v>
      </c>
      <c r="C191" s="3">
        <v>-33.484000000000002</v>
      </c>
      <c r="D191" s="3">
        <v>0.37367918280816953</v>
      </c>
      <c r="E191" s="3">
        <v>3</v>
      </c>
      <c r="F191" s="3">
        <v>1.3423008502203413E-2</v>
      </c>
      <c r="G191" s="3">
        <v>0.17086378734417915</v>
      </c>
      <c r="L191" s="3">
        <v>1</v>
      </c>
      <c r="Q191" s="44">
        <f t="shared" si="78"/>
        <v>-33.471026447514483</v>
      </c>
      <c r="R191" s="45">
        <f t="shared" si="79"/>
        <v>0.27169596966707915</v>
      </c>
      <c r="S191" s="45" t="str">
        <f t="shared" si="80"/>
        <v>n/a</v>
      </c>
      <c r="T191" s="45" t="str">
        <f t="shared" si="81"/>
        <v>n/a</v>
      </c>
      <c r="U191" s="45" t="str">
        <f t="shared" si="82"/>
        <v>n/a</v>
      </c>
      <c r="V191" s="45" t="str">
        <f t="shared" si="83"/>
        <v>n/a</v>
      </c>
      <c r="W191" s="41">
        <f t="shared" si="84"/>
        <v>-33.471026447514483</v>
      </c>
      <c r="X191" s="42">
        <f t="shared" si="85"/>
        <v>0.27169596966707915</v>
      </c>
      <c r="Y191" s="3">
        <v>3</v>
      </c>
      <c r="Z191" s="166">
        <v>-16.3</v>
      </c>
      <c r="AA191" s="43">
        <f t="shared" si="86"/>
        <v>-33.471026447514433</v>
      </c>
      <c r="AB191" s="42">
        <f t="shared" si="87"/>
        <v>0.27169596966707915</v>
      </c>
      <c r="AC191" s="8"/>
      <c r="AD191" s="35">
        <f t="shared" si="88"/>
        <v>-3.3484E-2</v>
      </c>
      <c r="AE191" s="12">
        <f t="shared" si="89"/>
        <v>3.7367918280816951E-4</v>
      </c>
      <c r="AF191" s="12">
        <f t="shared" si="90"/>
        <v>4.2165180505801406E-4</v>
      </c>
      <c r="AG191" s="12">
        <f t="shared" si="91"/>
        <v>1.3423008502203412E-5</v>
      </c>
      <c r="AH191" s="12">
        <f t="shared" si="92"/>
        <v>1.7086378734417916E-4</v>
      </c>
      <c r="AI191" s="12">
        <f t="shared" si="93"/>
        <v>0</v>
      </c>
      <c r="AJ191" s="12">
        <f t="shared" si="94"/>
        <v>0</v>
      </c>
      <c r="AK191" s="12">
        <f t="shared" si="95"/>
        <v>0</v>
      </c>
      <c r="AL191" s="12">
        <f t="shared" si="96"/>
        <v>0</v>
      </c>
      <c r="AM191" s="12">
        <f t="shared" si="97"/>
        <v>0</v>
      </c>
      <c r="AN191" s="39">
        <f t="shared" si="98"/>
        <v>0</v>
      </c>
      <c r="AO191" s="8"/>
      <c r="AP191" s="35">
        <f t="shared" si="99"/>
        <v>-3.3471026447514485E-2</v>
      </c>
      <c r="AQ191" s="12">
        <f t="shared" si="100"/>
        <v>2.7169596966707913E-4</v>
      </c>
      <c r="AR191" s="12">
        <f t="shared" si="101"/>
        <v>1.3423008502203412E-5</v>
      </c>
      <c r="AS191" s="12">
        <f t="shared" si="102"/>
        <v>1.7086378734417916E-4</v>
      </c>
      <c r="AT191" s="12">
        <f t="shared" si="103"/>
        <v>1.3423008502203412E-5</v>
      </c>
      <c r="AU191" s="12">
        <f t="shared" si="104"/>
        <v>1.7086378734417916E-4</v>
      </c>
      <c r="AV191" s="12">
        <f t="shared" si="105"/>
        <v>-3.3471026447514485E-2</v>
      </c>
      <c r="AW191" s="12">
        <f t="shared" si="106"/>
        <v>2.7169596966707913E-4</v>
      </c>
      <c r="AX191" s="12">
        <f t="shared" si="107"/>
        <v>-3.3471026447514429E-2</v>
      </c>
      <c r="AY191" s="39">
        <f t="shared" si="108"/>
        <v>2.7169596966707913E-4</v>
      </c>
      <c r="AZ191" s="8"/>
      <c r="BA191" s="35"/>
      <c r="BB191" s="12">
        <f t="shared" si="109"/>
        <v>1.0000134230085023</v>
      </c>
      <c r="BC191" s="12">
        <f t="shared" si="110"/>
        <v>0.96651600000000004</v>
      </c>
      <c r="BD191" s="12">
        <f t="shared" si="111"/>
        <v>0</v>
      </c>
      <c r="BE191" s="39">
        <f t="shared" si="112"/>
        <v>0</v>
      </c>
    </row>
    <row r="192" spans="1:57">
      <c r="A192" s="168" t="s">
        <v>232</v>
      </c>
      <c r="B192" s="3" t="s">
        <v>215</v>
      </c>
      <c r="C192" s="3">
        <v>-34.425666666666665</v>
      </c>
      <c r="D192" s="3">
        <v>0.37367918280816953</v>
      </c>
      <c r="E192" s="3">
        <v>3</v>
      </c>
      <c r="F192" s="3">
        <v>1.3423008502203413E-2</v>
      </c>
      <c r="G192" s="3">
        <v>0.17086378734417915</v>
      </c>
      <c r="L192" s="3">
        <v>1</v>
      </c>
      <c r="Q192" s="44">
        <f t="shared" si="78"/>
        <v>-34.412705754180827</v>
      </c>
      <c r="R192" s="45">
        <f t="shared" si="79"/>
        <v>0.27159820326446082</v>
      </c>
      <c r="S192" s="45" t="str">
        <f t="shared" si="80"/>
        <v>n/a</v>
      </c>
      <c r="T192" s="45" t="str">
        <f t="shared" si="81"/>
        <v>n/a</v>
      </c>
      <c r="U192" s="45" t="str">
        <f t="shared" si="82"/>
        <v>n/a</v>
      </c>
      <c r="V192" s="45" t="str">
        <f t="shared" si="83"/>
        <v>n/a</v>
      </c>
      <c r="W192" s="41">
        <f t="shared" si="84"/>
        <v>-34.412705754180827</v>
      </c>
      <c r="X192" s="42">
        <f t="shared" si="85"/>
        <v>0.27159820326446082</v>
      </c>
      <c r="Y192" s="3">
        <v>3</v>
      </c>
      <c r="Z192" s="166">
        <v>-16.399999999999999</v>
      </c>
      <c r="AA192" s="43">
        <f t="shared" si="86"/>
        <v>-34.41270575418087</v>
      </c>
      <c r="AB192" s="42">
        <f t="shared" si="87"/>
        <v>0.27159820326446082</v>
      </c>
      <c r="AC192" s="8"/>
      <c r="AD192" s="35">
        <f t="shared" si="88"/>
        <v>-3.4425666666666667E-2</v>
      </c>
      <c r="AE192" s="12">
        <f t="shared" si="89"/>
        <v>3.7367918280816951E-4</v>
      </c>
      <c r="AF192" s="12">
        <f t="shared" si="90"/>
        <v>4.2165180505801406E-4</v>
      </c>
      <c r="AG192" s="12">
        <f t="shared" si="91"/>
        <v>1.3423008502203412E-5</v>
      </c>
      <c r="AH192" s="12">
        <f t="shared" si="92"/>
        <v>1.7086378734417916E-4</v>
      </c>
      <c r="AI192" s="12">
        <f t="shared" si="93"/>
        <v>0</v>
      </c>
      <c r="AJ192" s="12">
        <f t="shared" si="94"/>
        <v>0</v>
      </c>
      <c r="AK192" s="12">
        <f t="shared" si="95"/>
        <v>0</v>
      </c>
      <c r="AL192" s="12">
        <f t="shared" si="96"/>
        <v>0</v>
      </c>
      <c r="AM192" s="12">
        <f t="shared" si="97"/>
        <v>0</v>
      </c>
      <c r="AN192" s="39">
        <f t="shared" si="98"/>
        <v>0</v>
      </c>
      <c r="AO192" s="8"/>
      <c r="AP192" s="35">
        <f t="shared" si="99"/>
        <v>-3.4412705754180824E-2</v>
      </c>
      <c r="AQ192" s="12">
        <f t="shared" si="100"/>
        <v>2.7159820326446083E-4</v>
      </c>
      <c r="AR192" s="12">
        <f t="shared" si="101"/>
        <v>1.3423008502203412E-5</v>
      </c>
      <c r="AS192" s="12">
        <f t="shared" si="102"/>
        <v>1.7086378734417916E-4</v>
      </c>
      <c r="AT192" s="12">
        <f t="shared" si="103"/>
        <v>1.3423008502203412E-5</v>
      </c>
      <c r="AU192" s="12">
        <f t="shared" si="104"/>
        <v>1.7086378734417916E-4</v>
      </c>
      <c r="AV192" s="12">
        <f t="shared" si="105"/>
        <v>-3.4412705754180824E-2</v>
      </c>
      <c r="AW192" s="12">
        <f t="shared" si="106"/>
        <v>2.7159820326446083E-4</v>
      </c>
      <c r="AX192" s="12">
        <f t="shared" si="107"/>
        <v>-3.4412705754180872E-2</v>
      </c>
      <c r="AY192" s="39">
        <f t="shared" si="108"/>
        <v>2.7159820326446083E-4</v>
      </c>
      <c r="AZ192" s="8"/>
      <c r="BA192" s="35"/>
      <c r="BB192" s="12">
        <f t="shared" si="109"/>
        <v>1.0000134230085023</v>
      </c>
      <c r="BC192" s="12">
        <f t="shared" si="110"/>
        <v>0.96557433333333331</v>
      </c>
      <c r="BD192" s="12">
        <f t="shared" si="111"/>
        <v>0</v>
      </c>
      <c r="BE192" s="39">
        <f t="shared" si="112"/>
        <v>0</v>
      </c>
    </row>
    <row r="193" spans="1:57">
      <c r="A193" s="168" t="s">
        <v>232</v>
      </c>
      <c r="B193" s="3" t="s">
        <v>216</v>
      </c>
      <c r="C193" s="3">
        <v>-34.071333333333335</v>
      </c>
      <c r="D193" s="3">
        <v>0.37367918280816953</v>
      </c>
      <c r="E193" s="3">
        <v>3</v>
      </c>
      <c r="F193" s="3">
        <v>1.3423008502203413E-2</v>
      </c>
      <c r="G193" s="3">
        <v>0.17086378734417915</v>
      </c>
      <c r="L193" s="3">
        <v>1</v>
      </c>
      <c r="Q193" s="44">
        <f t="shared" si="78"/>
        <v>-34.058367664628143</v>
      </c>
      <c r="R193" s="45">
        <f t="shared" si="79"/>
        <v>0.27163498406352121</v>
      </c>
      <c r="S193" s="45" t="str">
        <f t="shared" si="80"/>
        <v>n/a</v>
      </c>
      <c r="T193" s="45" t="str">
        <f t="shared" si="81"/>
        <v>n/a</v>
      </c>
      <c r="U193" s="45" t="str">
        <f t="shared" si="82"/>
        <v>n/a</v>
      </c>
      <c r="V193" s="45" t="str">
        <f t="shared" si="83"/>
        <v>n/a</v>
      </c>
      <c r="W193" s="41">
        <f t="shared" si="84"/>
        <v>-34.058367664628143</v>
      </c>
      <c r="X193" s="42">
        <f t="shared" si="85"/>
        <v>0.27163498406352121</v>
      </c>
      <c r="Y193" s="3">
        <v>3</v>
      </c>
      <c r="Z193" s="166">
        <v>-17.8</v>
      </c>
      <c r="AA193" s="43">
        <f t="shared" si="86"/>
        <v>-34.058367664628108</v>
      </c>
      <c r="AB193" s="42">
        <f t="shared" si="87"/>
        <v>0.27163498406352121</v>
      </c>
      <c r="AC193" s="8"/>
      <c r="AD193" s="35">
        <f t="shared" si="88"/>
        <v>-3.4071333333333335E-2</v>
      </c>
      <c r="AE193" s="12">
        <f t="shared" si="89"/>
        <v>3.7367918280816951E-4</v>
      </c>
      <c r="AF193" s="12">
        <f t="shared" si="90"/>
        <v>4.2165180505801406E-4</v>
      </c>
      <c r="AG193" s="12">
        <f t="shared" si="91"/>
        <v>1.3423008502203412E-5</v>
      </c>
      <c r="AH193" s="12">
        <f t="shared" si="92"/>
        <v>1.7086378734417916E-4</v>
      </c>
      <c r="AI193" s="12">
        <f t="shared" si="93"/>
        <v>0</v>
      </c>
      <c r="AJ193" s="12">
        <f t="shared" si="94"/>
        <v>0</v>
      </c>
      <c r="AK193" s="12">
        <f t="shared" si="95"/>
        <v>0</v>
      </c>
      <c r="AL193" s="12">
        <f t="shared" si="96"/>
        <v>0</v>
      </c>
      <c r="AM193" s="12">
        <f t="shared" si="97"/>
        <v>0</v>
      </c>
      <c r="AN193" s="39">
        <f t="shared" si="98"/>
        <v>0</v>
      </c>
      <c r="AO193" s="8"/>
      <c r="AP193" s="35">
        <f t="shared" si="99"/>
        <v>-3.4058367664628143E-2</v>
      </c>
      <c r="AQ193" s="12">
        <f t="shared" si="100"/>
        <v>2.7163498406352119E-4</v>
      </c>
      <c r="AR193" s="12">
        <f t="shared" si="101"/>
        <v>1.3423008502203412E-5</v>
      </c>
      <c r="AS193" s="12">
        <f t="shared" si="102"/>
        <v>1.7086378734417916E-4</v>
      </c>
      <c r="AT193" s="12">
        <f t="shared" si="103"/>
        <v>1.3423008502203412E-5</v>
      </c>
      <c r="AU193" s="12">
        <f t="shared" si="104"/>
        <v>1.7086378734417916E-4</v>
      </c>
      <c r="AV193" s="12">
        <f t="shared" si="105"/>
        <v>-3.4058367664628143E-2</v>
      </c>
      <c r="AW193" s="12">
        <f t="shared" si="106"/>
        <v>2.7163498406352119E-4</v>
      </c>
      <c r="AX193" s="12">
        <f t="shared" si="107"/>
        <v>-3.4058367664628109E-2</v>
      </c>
      <c r="AY193" s="39">
        <f t="shared" si="108"/>
        <v>2.7163498406352119E-4</v>
      </c>
      <c r="AZ193" s="8"/>
      <c r="BA193" s="35"/>
      <c r="BB193" s="12">
        <f t="shared" si="109"/>
        <v>1.0000134230085023</v>
      </c>
      <c r="BC193" s="12">
        <f t="shared" si="110"/>
        <v>0.96592866666666666</v>
      </c>
      <c r="BD193" s="12">
        <f t="shared" si="111"/>
        <v>0</v>
      </c>
      <c r="BE193" s="39">
        <f t="shared" si="112"/>
        <v>0</v>
      </c>
    </row>
    <row r="194" spans="1:57">
      <c r="A194" s="168" t="s">
        <v>359</v>
      </c>
      <c r="B194" s="3" t="s">
        <v>399</v>
      </c>
      <c r="C194" s="3">
        <v>-35.600999999999999</v>
      </c>
      <c r="D194" s="3">
        <v>0.37367918280816953</v>
      </c>
      <c r="E194" s="3">
        <v>3</v>
      </c>
      <c r="F194" s="3">
        <v>1.3423008502203413E-2</v>
      </c>
      <c r="G194" s="3">
        <v>0.17086378734417915</v>
      </c>
      <c r="L194" s="3">
        <v>1</v>
      </c>
      <c r="Q194" s="44">
        <f t="shared" si="78"/>
        <v>-35.588054864023484</v>
      </c>
      <c r="R194" s="45">
        <f t="shared" si="79"/>
        <v>0.27147626134238956</v>
      </c>
      <c r="S194" s="45" t="str">
        <f t="shared" si="80"/>
        <v>n/a</v>
      </c>
      <c r="T194" s="45" t="str">
        <f t="shared" si="81"/>
        <v>n/a</v>
      </c>
      <c r="U194" s="45" t="str">
        <f t="shared" si="82"/>
        <v>n/a</v>
      </c>
      <c r="V194" s="45" t="str">
        <f t="shared" si="83"/>
        <v>n/a</v>
      </c>
      <c r="W194" s="41">
        <f t="shared" si="84"/>
        <v>-35.588054864023484</v>
      </c>
      <c r="X194" s="42">
        <f t="shared" si="85"/>
        <v>0.27147626134238956</v>
      </c>
      <c r="Y194" s="3">
        <v>3</v>
      </c>
      <c r="Z194" s="166">
        <v>-17.100000000000001</v>
      </c>
      <c r="AA194" s="43">
        <f t="shared" si="86"/>
        <v>-35.588054864023498</v>
      </c>
      <c r="AB194" s="42">
        <f t="shared" si="87"/>
        <v>0.27147626134238956</v>
      </c>
      <c r="AC194" s="8"/>
      <c r="AD194" s="35">
        <f t="shared" si="88"/>
        <v>-3.5601000000000001E-2</v>
      </c>
      <c r="AE194" s="12">
        <f t="shared" si="89"/>
        <v>3.7367918280816951E-4</v>
      </c>
      <c r="AF194" s="12">
        <f t="shared" si="90"/>
        <v>4.2165180505801406E-4</v>
      </c>
      <c r="AG194" s="12">
        <f t="shared" si="91"/>
        <v>1.3423008502203412E-5</v>
      </c>
      <c r="AH194" s="12">
        <f t="shared" si="92"/>
        <v>1.7086378734417916E-4</v>
      </c>
      <c r="AI194" s="12">
        <f t="shared" si="93"/>
        <v>0</v>
      </c>
      <c r="AJ194" s="12">
        <f t="shared" si="94"/>
        <v>0</v>
      </c>
      <c r="AK194" s="12">
        <f t="shared" si="95"/>
        <v>0</v>
      </c>
      <c r="AL194" s="12">
        <f t="shared" si="96"/>
        <v>0</v>
      </c>
      <c r="AM194" s="12">
        <f t="shared" si="97"/>
        <v>0</v>
      </c>
      <c r="AN194" s="39">
        <f t="shared" si="98"/>
        <v>0</v>
      </c>
      <c r="AO194" s="8"/>
      <c r="AP194" s="35">
        <f t="shared" si="99"/>
        <v>-3.5588054864023486E-2</v>
      </c>
      <c r="AQ194" s="12">
        <f t="shared" si="100"/>
        <v>2.7147626134238956E-4</v>
      </c>
      <c r="AR194" s="12">
        <f t="shared" si="101"/>
        <v>1.3423008502203412E-5</v>
      </c>
      <c r="AS194" s="12">
        <f t="shared" si="102"/>
        <v>1.7086378734417916E-4</v>
      </c>
      <c r="AT194" s="12">
        <f t="shared" si="103"/>
        <v>1.3423008502203412E-5</v>
      </c>
      <c r="AU194" s="12">
        <f t="shared" si="104"/>
        <v>1.7086378734417916E-4</v>
      </c>
      <c r="AV194" s="12">
        <f t="shared" si="105"/>
        <v>-3.5588054864023486E-2</v>
      </c>
      <c r="AW194" s="12">
        <f t="shared" si="106"/>
        <v>2.7147626134238956E-4</v>
      </c>
      <c r="AX194" s="12">
        <f t="shared" si="107"/>
        <v>-3.5588054864023499E-2</v>
      </c>
      <c r="AY194" s="39">
        <f t="shared" si="108"/>
        <v>2.7147626134238956E-4</v>
      </c>
      <c r="AZ194" s="8"/>
      <c r="BA194" s="35"/>
      <c r="BB194" s="12">
        <f t="shared" si="109"/>
        <v>1.0000134230085023</v>
      </c>
      <c r="BC194" s="12">
        <f t="shared" si="110"/>
        <v>0.96439900000000001</v>
      </c>
      <c r="BD194" s="12">
        <f t="shared" si="111"/>
        <v>0</v>
      </c>
      <c r="BE194" s="39">
        <f t="shared" si="112"/>
        <v>0</v>
      </c>
    </row>
    <row r="195" spans="1:57">
      <c r="A195" s="168" t="s">
        <v>359</v>
      </c>
      <c r="B195" s="3" t="s">
        <v>400</v>
      </c>
      <c r="C195" s="3">
        <v>-35.232666666666667</v>
      </c>
      <c r="D195" s="3">
        <v>0.37367918280816953</v>
      </c>
      <c r="E195" s="3">
        <v>3</v>
      </c>
      <c r="F195" s="3">
        <v>1.3423008502203413E-2</v>
      </c>
      <c r="G195" s="3">
        <v>0.17086378734417915</v>
      </c>
      <c r="L195" s="3">
        <v>1</v>
      </c>
      <c r="Q195" s="44">
        <f t="shared" si="78"/>
        <v>-35.219716586548692</v>
      </c>
      <c r="R195" s="45">
        <f t="shared" si="79"/>
        <v>0.2715144661785453</v>
      </c>
      <c r="S195" s="45" t="str">
        <f t="shared" si="80"/>
        <v>n/a</v>
      </c>
      <c r="T195" s="45" t="str">
        <f t="shared" si="81"/>
        <v>n/a</v>
      </c>
      <c r="U195" s="45" t="str">
        <f t="shared" si="82"/>
        <v>n/a</v>
      </c>
      <c r="V195" s="45" t="str">
        <f t="shared" si="83"/>
        <v>n/a</v>
      </c>
      <c r="W195" s="41">
        <f t="shared" si="84"/>
        <v>-35.219716586548692</v>
      </c>
      <c r="X195" s="42">
        <f t="shared" si="85"/>
        <v>0.2715144661785453</v>
      </c>
      <c r="Y195" s="3">
        <v>3</v>
      </c>
      <c r="Z195" s="166">
        <v>-18.8</v>
      </c>
      <c r="AA195" s="43">
        <f t="shared" si="86"/>
        <v>-35.219716586548657</v>
      </c>
      <c r="AB195" s="42">
        <f t="shared" si="87"/>
        <v>0.2715144661785453</v>
      </c>
      <c r="AC195" s="8"/>
      <c r="AD195" s="35">
        <f t="shared" si="88"/>
        <v>-3.5232666666666669E-2</v>
      </c>
      <c r="AE195" s="12">
        <f t="shared" si="89"/>
        <v>3.7367918280816951E-4</v>
      </c>
      <c r="AF195" s="12">
        <f t="shared" si="90"/>
        <v>4.2165180505801406E-4</v>
      </c>
      <c r="AG195" s="12">
        <f t="shared" si="91"/>
        <v>1.3423008502203412E-5</v>
      </c>
      <c r="AH195" s="12">
        <f t="shared" si="92"/>
        <v>1.7086378734417916E-4</v>
      </c>
      <c r="AI195" s="12">
        <f t="shared" si="93"/>
        <v>0</v>
      </c>
      <c r="AJ195" s="12">
        <f t="shared" si="94"/>
        <v>0</v>
      </c>
      <c r="AK195" s="12">
        <f t="shared" si="95"/>
        <v>0</v>
      </c>
      <c r="AL195" s="12">
        <f t="shared" si="96"/>
        <v>0</v>
      </c>
      <c r="AM195" s="12">
        <f t="shared" si="97"/>
        <v>0</v>
      </c>
      <c r="AN195" s="39">
        <f t="shared" si="98"/>
        <v>0</v>
      </c>
      <c r="AO195" s="8"/>
      <c r="AP195" s="35">
        <f t="shared" si="99"/>
        <v>-3.521971658654869E-2</v>
      </c>
      <c r="AQ195" s="12">
        <f t="shared" si="100"/>
        <v>2.715144661785453E-4</v>
      </c>
      <c r="AR195" s="12">
        <f t="shared" si="101"/>
        <v>1.3423008502203412E-5</v>
      </c>
      <c r="AS195" s="12">
        <f t="shared" si="102"/>
        <v>1.7086378734417916E-4</v>
      </c>
      <c r="AT195" s="12">
        <f t="shared" si="103"/>
        <v>1.3423008502203412E-5</v>
      </c>
      <c r="AU195" s="12">
        <f t="shared" si="104"/>
        <v>1.7086378734417916E-4</v>
      </c>
      <c r="AV195" s="12">
        <f t="shared" si="105"/>
        <v>-3.521971658654869E-2</v>
      </c>
      <c r="AW195" s="12">
        <f t="shared" si="106"/>
        <v>2.715144661785453E-4</v>
      </c>
      <c r="AX195" s="12">
        <f t="shared" si="107"/>
        <v>-3.5219716586548655E-2</v>
      </c>
      <c r="AY195" s="39">
        <f t="shared" si="108"/>
        <v>2.715144661785453E-4</v>
      </c>
      <c r="AZ195" s="8"/>
      <c r="BA195" s="35"/>
      <c r="BB195" s="12">
        <f t="shared" si="109"/>
        <v>1.0000134230085023</v>
      </c>
      <c r="BC195" s="12">
        <f t="shared" si="110"/>
        <v>0.96476733333333331</v>
      </c>
      <c r="BD195" s="12">
        <f t="shared" si="111"/>
        <v>0</v>
      </c>
      <c r="BE195" s="39">
        <f t="shared" si="112"/>
        <v>0</v>
      </c>
    </row>
    <row r="196" spans="1:57">
      <c r="A196" s="168" t="s">
        <v>359</v>
      </c>
      <c r="B196" s="3" t="s">
        <v>215</v>
      </c>
      <c r="C196" s="3">
        <v>-36.707999999999998</v>
      </c>
      <c r="D196" s="3">
        <v>0.37367918280816953</v>
      </c>
      <c r="E196" s="3">
        <v>3</v>
      </c>
      <c r="F196" s="3">
        <v>1.3423008502203413E-2</v>
      </c>
      <c r="G196" s="3">
        <v>0.17086378734417915</v>
      </c>
      <c r="L196" s="3">
        <v>1</v>
      </c>
      <c r="Q196" s="44">
        <f t="shared" si="78"/>
        <v>-36.695069723293891</v>
      </c>
      <c r="R196" s="45">
        <f t="shared" si="79"/>
        <v>0.27136149486513517</v>
      </c>
      <c r="S196" s="45" t="str">
        <f t="shared" si="80"/>
        <v>n/a</v>
      </c>
      <c r="T196" s="45" t="str">
        <f t="shared" si="81"/>
        <v>n/a</v>
      </c>
      <c r="U196" s="45" t="str">
        <f t="shared" si="82"/>
        <v>n/a</v>
      </c>
      <c r="V196" s="45" t="str">
        <f t="shared" si="83"/>
        <v>n/a</v>
      </c>
      <c r="W196" s="41">
        <f t="shared" si="84"/>
        <v>-36.695069723293891</v>
      </c>
      <c r="X196" s="42">
        <f t="shared" si="85"/>
        <v>0.27136149486513517</v>
      </c>
      <c r="Y196" s="3">
        <v>3</v>
      </c>
      <c r="Z196" s="166">
        <v>-19.3</v>
      </c>
      <c r="AA196" s="43">
        <f t="shared" si="86"/>
        <v>-36.695069723293948</v>
      </c>
      <c r="AB196" s="42">
        <f t="shared" si="87"/>
        <v>0.27136149486513517</v>
      </c>
      <c r="AC196" s="8"/>
      <c r="AD196" s="35">
        <f t="shared" si="88"/>
        <v>-3.6707999999999998E-2</v>
      </c>
      <c r="AE196" s="12">
        <f t="shared" si="89"/>
        <v>3.7367918280816951E-4</v>
      </c>
      <c r="AF196" s="12">
        <f t="shared" si="90"/>
        <v>4.2165180505801406E-4</v>
      </c>
      <c r="AG196" s="12">
        <f t="shared" si="91"/>
        <v>1.3423008502203412E-5</v>
      </c>
      <c r="AH196" s="12">
        <f t="shared" si="92"/>
        <v>1.7086378734417916E-4</v>
      </c>
      <c r="AI196" s="12">
        <f t="shared" si="93"/>
        <v>0</v>
      </c>
      <c r="AJ196" s="12">
        <f t="shared" si="94"/>
        <v>0</v>
      </c>
      <c r="AK196" s="12">
        <f t="shared" si="95"/>
        <v>0</v>
      </c>
      <c r="AL196" s="12">
        <f t="shared" si="96"/>
        <v>0</v>
      </c>
      <c r="AM196" s="12">
        <f t="shared" si="97"/>
        <v>0</v>
      </c>
      <c r="AN196" s="39">
        <f t="shared" si="98"/>
        <v>0</v>
      </c>
      <c r="AO196" s="8"/>
      <c r="AP196" s="35">
        <f t="shared" si="99"/>
        <v>-3.6695069723293894E-2</v>
      </c>
      <c r="AQ196" s="12">
        <f t="shared" si="100"/>
        <v>2.7136149486513516E-4</v>
      </c>
      <c r="AR196" s="12">
        <f t="shared" si="101"/>
        <v>1.3423008502203412E-5</v>
      </c>
      <c r="AS196" s="12">
        <f t="shared" si="102"/>
        <v>1.7086378734417916E-4</v>
      </c>
      <c r="AT196" s="12">
        <f t="shared" si="103"/>
        <v>1.3423008502203412E-5</v>
      </c>
      <c r="AU196" s="12">
        <f t="shared" si="104"/>
        <v>1.7086378734417916E-4</v>
      </c>
      <c r="AV196" s="12">
        <f t="shared" si="105"/>
        <v>-3.6695069723293894E-2</v>
      </c>
      <c r="AW196" s="12">
        <f t="shared" si="106"/>
        <v>2.7136149486513516E-4</v>
      </c>
      <c r="AX196" s="12">
        <f t="shared" si="107"/>
        <v>-3.6695069723293949E-2</v>
      </c>
      <c r="AY196" s="39">
        <f t="shared" si="108"/>
        <v>2.7136149486513516E-4</v>
      </c>
      <c r="AZ196" s="8"/>
      <c r="BA196" s="35"/>
      <c r="BB196" s="12">
        <f t="shared" si="109"/>
        <v>1.0000134230085023</v>
      </c>
      <c r="BC196" s="12">
        <f t="shared" si="110"/>
        <v>0.96329200000000004</v>
      </c>
      <c r="BD196" s="12">
        <f t="shared" si="111"/>
        <v>0</v>
      </c>
      <c r="BE196" s="39">
        <f t="shared" si="112"/>
        <v>0</v>
      </c>
    </row>
    <row r="197" spans="1:57">
      <c r="A197" s="168" t="s">
        <v>359</v>
      </c>
      <c r="B197" s="3" t="s">
        <v>216</v>
      </c>
      <c r="C197" s="3">
        <v>-35.97</v>
      </c>
      <c r="D197" s="3">
        <v>0.37367918280816953</v>
      </c>
      <c r="E197" s="3">
        <v>3</v>
      </c>
      <c r="F197" s="3">
        <v>1.3423008502203413E-2</v>
      </c>
      <c r="G197" s="3">
        <v>0.17086378734417915</v>
      </c>
      <c r="L197" s="3">
        <v>1</v>
      </c>
      <c r="Q197" s="44">
        <f t="shared" si="78"/>
        <v>-35.957059817113617</v>
      </c>
      <c r="R197" s="45">
        <f t="shared" si="79"/>
        <v>0.27143799659680645</v>
      </c>
      <c r="S197" s="45" t="str">
        <f t="shared" si="80"/>
        <v>n/a</v>
      </c>
      <c r="T197" s="45" t="str">
        <f t="shared" si="81"/>
        <v>n/a</v>
      </c>
      <c r="U197" s="45" t="str">
        <f t="shared" si="82"/>
        <v>n/a</v>
      </c>
      <c r="V197" s="45" t="str">
        <f t="shared" si="83"/>
        <v>n/a</v>
      </c>
      <c r="W197" s="41">
        <f t="shared" si="84"/>
        <v>-35.957059817113617</v>
      </c>
      <c r="X197" s="42">
        <f t="shared" si="85"/>
        <v>0.27143799659680645</v>
      </c>
      <c r="Y197" s="3">
        <v>3</v>
      </c>
      <c r="Z197" s="166">
        <v>-18.899999999999999</v>
      </c>
      <c r="AA197" s="43">
        <f t="shared" si="86"/>
        <v>-35.95705981711361</v>
      </c>
      <c r="AB197" s="42">
        <f t="shared" si="87"/>
        <v>0.27143799659680645</v>
      </c>
      <c r="AC197" s="8"/>
      <c r="AD197" s="35">
        <f t="shared" si="88"/>
        <v>-3.5970000000000002E-2</v>
      </c>
      <c r="AE197" s="12">
        <f t="shared" si="89"/>
        <v>3.7367918280816951E-4</v>
      </c>
      <c r="AF197" s="12">
        <f t="shared" si="90"/>
        <v>4.2165180505801406E-4</v>
      </c>
      <c r="AG197" s="12">
        <f t="shared" si="91"/>
        <v>1.3423008502203412E-5</v>
      </c>
      <c r="AH197" s="12">
        <f t="shared" si="92"/>
        <v>1.7086378734417916E-4</v>
      </c>
      <c r="AI197" s="12">
        <f t="shared" si="93"/>
        <v>0</v>
      </c>
      <c r="AJ197" s="12">
        <f t="shared" si="94"/>
        <v>0</v>
      </c>
      <c r="AK197" s="12">
        <f t="shared" si="95"/>
        <v>0</v>
      </c>
      <c r="AL197" s="12">
        <f t="shared" si="96"/>
        <v>0</v>
      </c>
      <c r="AM197" s="12">
        <f t="shared" si="97"/>
        <v>0</v>
      </c>
      <c r="AN197" s="39">
        <f t="shared" si="98"/>
        <v>0</v>
      </c>
      <c r="AO197" s="8"/>
      <c r="AP197" s="35">
        <f t="shared" si="99"/>
        <v>-3.5957059817113619E-2</v>
      </c>
      <c r="AQ197" s="12">
        <f t="shared" si="100"/>
        <v>2.7143799659680646E-4</v>
      </c>
      <c r="AR197" s="12">
        <f t="shared" si="101"/>
        <v>1.3423008502203412E-5</v>
      </c>
      <c r="AS197" s="12">
        <f t="shared" si="102"/>
        <v>1.7086378734417916E-4</v>
      </c>
      <c r="AT197" s="12">
        <f t="shared" si="103"/>
        <v>1.3423008502203412E-5</v>
      </c>
      <c r="AU197" s="12">
        <f t="shared" si="104"/>
        <v>1.7086378734417916E-4</v>
      </c>
      <c r="AV197" s="12">
        <f t="shared" si="105"/>
        <v>-3.5957059817113619E-2</v>
      </c>
      <c r="AW197" s="12">
        <f t="shared" si="106"/>
        <v>2.7143799659680646E-4</v>
      </c>
      <c r="AX197" s="12">
        <f t="shared" si="107"/>
        <v>-3.5957059817113612E-2</v>
      </c>
      <c r="AY197" s="39">
        <f t="shared" si="108"/>
        <v>2.7143799659680646E-4</v>
      </c>
      <c r="AZ197" s="8"/>
      <c r="BA197" s="35"/>
      <c r="BB197" s="12">
        <f t="shared" si="109"/>
        <v>1.0000134230085023</v>
      </c>
      <c r="BC197" s="12">
        <f t="shared" si="110"/>
        <v>0.96402999999999994</v>
      </c>
      <c r="BD197" s="12">
        <f t="shared" si="111"/>
        <v>0</v>
      </c>
      <c r="BE197" s="39">
        <f t="shared" si="112"/>
        <v>0</v>
      </c>
    </row>
    <row r="198" spans="1:57">
      <c r="A198" s="168" t="s">
        <v>297</v>
      </c>
      <c r="B198" s="3" t="s">
        <v>399</v>
      </c>
      <c r="C198" s="3">
        <v>-32.528857142857142</v>
      </c>
      <c r="D198" s="3">
        <v>0.37367918280816953</v>
      </c>
      <c r="E198" s="3">
        <v>7</v>
      </c>
      <c r="F198" s="3">
        <v>1.3423008502203413E-2</v>
      </c>
      <c r="G198" s="3">
        <v>0.17086378734417915</v>
      </c>
      <c r="L198" s="3">
        <v>1</v>
      </c>
      <c r="Q198" s="44">
        <f t="shared" si="78"/>
        <v>-32.515870769480934</v>
      </c>
      <c r="R198" s="45">
        <f t="shared" si="79"/>
        <v>0.21742712902052772</v>
      </c>
      <c r="S198" s="45" t="str">
        <f t="shared" si="80"/>
        <v>n/a</v>
      </c>
      <c r="T198" s="45" t="str">
        <f t="shared" si="81"/>
        <v>n/a</v>
      </c>
      <c r="U198" s="45" t="str">
        <f t="shared" si="82"/>
        <v>n/a</v>
      </c>
      <c r="V198" s="45" t="str">
        <f t="shared" si="83"/>
        <v>n/a</v>
      </c>
      <c r="W198" s="41">
        <f t="shared" si="84"/>
        <v>-32.515870769480934</v>
      </c>
      <c r="X198" s="42">
        <f t="shared" si="85"/>
        <v>0.21742712902052772</v>
      </c>
      <c r="Y198" s="3">
        <v>7</v>
      </c>
      <c r="Z198" s="166">
        <v>-18.7</v>
      </c>
      <c r="AA198" s="43">
        <f t="shared" si="86"/>
        <v>-32.515870769480927</v>
      </c>
      <c r="AB198" s="42">
        <f t="shared" si="87"/>
        <v>0.21742712902052772</v>
      </c>
      <c r="AC198" s="8"/>
      <c r="AD198" s="35">
        <f t="shared" si="88"/>
        <v>-3.2528857142857144E-2</v>
      </c>
      <c r="AE198" s="12">
        <f t="shared" si="89"/>
        <v>3.7367918280816951E-4</v>
      </c>
      <c r="AF198" s="12">
        <f t="shared" si="90"/>
        <v>3.8950525304725769E-4</v>
      </c>
      <c r="AG198" s="12">
        <f t="shared" si="91"/>
        <v>1.3423008502203412E-5</v>
      </c>
      <c r="AH198" s="12">
        <f t="shared" si="92"/>
        <v>1.7086378734417916E-4</v>
      </c>
      <c r="AI198" s="12">
        <f t="shared" si="93"/>
        <v>0</v>
      </c>
      <c r="AJ198" s="12">
        <f t="shared" si="94"/>
        <v>0</v>
      </c>
      <c r="AK198" s="12">
        <f t="shared" si="95"/>
        <v>0</v>
      </c>
      <c r="AL198" s="12">
        <f t="shared" si="96"/>
        <v>0</v>
      </c>
      <c r="AM198" s="12">
        <f t="shared" si="97"/>
        <v>0</v>
      </c>
      <c r="AN198" s="39">
        <f t="shared" si="98"/>
        <v>0</v>
      </c>
      <c r="AO198" s="8"/>
      <c r="AP198" s="35">
        <f t="shared" si="99"/>
        <v>-3.2515870769480933E-2</v>
      </c>
      <c r="AQ198" s="12">
        <f t="shared" si="100"/>
        <v>2.174271290205277E-4</v>
      </c>
      <c r="AR198" s="12">
        <f t="shared" si="101"/>
        <v>1.3423008502203412E-5</v>
      </c>
      <c r="AS198" s="12">
        <f t="shared" si="102"/>
        <v>1.7086378734417916E-4</v>
      </c>
      <c r="AT198" s="12">
        <f t="shared" si="103"/>
        <v>1.3423008502203412E-5</v>
      </c>
      <c r="AU198" s="12">
        <f t="shared" si="104"/>
        <v>1.7086378734417916E-4</v>
      </c>
      <c r="AV198" s="12">
        <f t="shared" si="105"/>
        <v>-3.2515870769480933E-2</v>
      </c>
      <c r="AW198" s="12">
        <f t="shared" si="106"/>
        <v>2.174271290205277E-4</v>
      </c>
      <c r="AX198" s="12">
        <f t="shared" si="107"/>
        <v>-3.2515870769480926E-2</v>
      </c>
      <c r="AY198" s="39">
        <f t="shared" si="108"/>
        <v>2.174271290205277E-4</v>
      </c>
      <c r="AZ198" s="8"/>
      <c r="BA198" s="35"/>
      <c r="BB198" s="12">
        <f t="shared" si="109"/>
        <v>1.0000134230085023</v>
      </c>
      <c r="BC198" s="12">
        <f t="shared" si="110"/>
        <v>0.96747114285714286</v>
      </c>
      <c r="BD198" s="12">
        <f t="shared" si="111"/>
        <v>0</v>
      </c>
      <c r="BE198" s="39">
        <f t="shared" si="112"/>
        <v>0</v>
      </c>
    </row>
    <row r="199" spans="1:57">
      <c r="A199" s="168" t="s">
        <v>297</v>
      </c>
      <c r="B199" s="3" t="s">
        <v>400</v>
      </c>
      <c r="C199" s="3">
        <v>-32.091999999999999</v>
      </c>
      <c r="D199" s="3">
        <v>0.37367918280816953</v>
      </c>
      <c r="E199" s="3">
        <v>7</v>
      </c>
      <c r="F199" s="3">
        <v>1.3423008502203413E-2</v>
      </c>
      <c r="G199" s="3">
        <v>0.17086378734417915</v>
      </c>
      <c r="L199" s="3">
        <v>1</v>
      </c>
      <c r="Q199" s="44">
        <f t="shared" si="78"/>
        <v>-32.079007762686643</v>
      </c>
      <c r="R199" s="45">
        <f t="shared" si="79"/>
        <v>0.21748388415401113</v>
      </c>
      <c r="S199" s="45" t="str">
        <f t="shared" si="80"/>
        <v>n/a</v>
      </c>
      <c r="T199" s="45" t="str">
        <f t="shared" si="81"/>
        <v>n/a</v>
      </c>
      <c r="U199" s="45" t="str">
        <f t="shared" si="82"/>
        <v>n/a</v>
      </c>
      <c r="V199" s="45" t="str">
        <f t="shared" si="83"/>
        <v>n/a</v>
      </c>
      <c r="W199" s="41">
        <f t="shared" si="84"/>
        <v>-32.079007762686643</v>
      </c>
      <c r="X199" s="42">
        <f t="shared" si="85"/>
        <v>0.21748388415401113</v>
      </c>
      <c r="Y199" s="3">
        <v>7</v>
      </c>
      <c r="Z199" s="166">
        <v>-21.1</v>
      </c>
      <c r="AA199" s="43">
        <f t="shared" si="86"/>
        <v>-32.079007762686686</v>
      </c>
      <c r="AB199" s="42">
        <f t="shared" si="87"/>
        <v>0.21748388415401113</v>
      </c>
      <c r="AC199" s="8"/>
      <c r="AD199" s="35">
        <f t="shared" si="88"/>
        <v>-3.2091999999999996E-2</v>
      </c>
      <c r="AE199" s="12">
        <f t="shared" si="89"/>
        <v>3.7367918280816951E-4</v>
      </c>
      <c r="AF199" s="12">
        <f t="shared" si="90"/>
        <v>3.8950525304725769E-4</v>
      </c>
      <c r="AG199" s="12">
        <f t="shared" si="91"/>
        <v>1.3423008502203412E-5</v>
      </c>
      <c r="AH199" s="12">
        <f t="shared" si="92"/>
        <v>1.7086378734417916E-4</v>
      </c>
      <c r="AI199" s="12">
        <f t="shared" si="93"/>
        <v>0</v>
      </c>
      <c r="AJ199" s="12">
        <f t="shared" si="94"/>
        <v>0</v>
      </c>
      <c r="AK199" s="12">
        <f t="shared" si="95"/>
        <v>0</v>
      </c>
      <c r="AL199" s="12">
        <f t="shared" si="96"/>
        <v>0</v>
      </c>
      <c r="AM199" s="12">
        <f t="shared" si="97"/>
        <v>0</v>
      </c>
      <c r="AN199" s="39">
        <f t="shared" si="98"/>
        <v>0</v>
      </c>
      <c r="AO199" s="8"/>
      <c r="AP199" s="35">
        <f t="shared" si="99"/>
        <v>-3.2079007762686643E-2</v>
      </c>
      <c r="AQ199" s="12">
        <f t="shared" si="100"/>
        <v>2.1748388415401113E-4</v>
      </c>
      <c r="AR199" s="12">
        <f t="shared" si="101"/>
        <v>1.3423008502203412E-5</v>
      </c>
      <c r="AS199" s="12">
        <f t="shared" si="102"/>
        <v>1.7086378734417916E-4</v>
      </c>
      <c r="AT199" s="12">
        <f t="shared" si="103"/>
        <v>1.3423008502203412E-5</v>
      </c>
      <c r="AU199" s="12">
        <f t="shared" si="104"/>
        <v>1.7086378734417916E-4</v>
      </c>
      <c r="AV199" s="12">
        <f t="shared" si="105"/>
        <v>-3.2079007762686643E-2</v>
      </c>
      <c r="AW199" s="12">
        <f t="shared" si="106"/>
        <v>2.1748388415401113E-4</v>
      </c>
      <c r="AX199" s="12">
        <f t="shared" si="107"/>
        <v>-3.2079007762686684E-2</v>
      </c>
      <c r="AY199" s="39">
        <f t="shared" si="108"/>
        <v>2.1748388415401113E-4</v>
      </c>
      <c r="AZ199" s="8"/>
      <c r="BA199" s="35"/>
      <c r="BB199" s="12">
        <f t="shared" si="109"/>
        <v>1.0000134230085023</v>
      </c>
      <c r="BC199" s="12">
        <f t="shared" si="110"/>
        <v>0.96790799999999999</v>
      </c>
      <c r="BD199" s="12">
        <f t="shared" si="111"/>
        <v>0</v>
      </c>
      <c r="BE199" s="39">
        <f t="shared" si="112"/>
        <v>0</v>
      </c>
    </row>
    <row r="200" spans="1:57">
      <c r="A200" s="168" t="s">
        <v>297</v>
      </c>
      <c r="B200" s="3" t="s">
        <v>215</v>
      </c>
      <c r="C200" s="3">
        <v>-33.533625000000001</v>
      </c>
      <c r="D200" s="3">
        <v>0.37367918280816953</v>
      </c>
      <c r="E200" s="3">
        <v>8</v>
      </c>
      <c r="F200" s="3">
        <v>1.3423008502203413E-2</v>
      </c>
      <c r="G200" s="3">
        <v>0.17086378734417915</v>
      </c>
      <c r="L200" s="3">
        <v>1</v>
      </c>
      <c r="Q200" s="44">
        <f t="shared" si="78"/>
        <v>-33.520652113631279</v>
      </c>
      <c r="R200" s="45">
        <f t="shared" si="79"/>
        <v>0.21148110491672684</v>
      </c>
      <c r="S200" s="45" t="str">
        <f t="shared" si="80"/>
        <v>n/a</v>
      </c>
      <c r="T200" s="45" t="str">
        <f t="shared" si="81"/>
        <v>n/a</v>
      </c>
      <c r="U200" s="45" t="str">
        <f t="shared" si="82"/>
        <v>n/a</v>
      </c>
      <c r="V200" s="45" t="str">
        <f t="shared" si="83"/>
        <v>n/a</v>
      </c>
      <c r="W200" s="41">
        <f t="shared" si="84"/>
        <v>-33.520652113631279</v>
      </c>
      <c r="X200" s="42">
        <f t="shared" si="85"/>
        <v>0.21148110491672684</v>
      </c>
      <c r="Y200" s="3">
        <v>8</v>
      </c>
      <c r="Z200" s="166">
        <v>-20.2</v>
      </c>
      <c r="AA200" s="43">
        <f t="shared" si="86"/>
        <v>-33.520652113631314</v>
      </c>
      <c r="AB200" s="42">
        <f t="shared" si="87"/>
        <v>0.21148110491672684</v>
      </c>
      <c r="AC200" s="8"/>
      <c r="AD200" s="35">
        <f t="shared" si="88"/>
        <v>-3.3533624999999997E-2</v>
      </c>
      <c r="AE200" s="12">
        <f t="shared" si="89"/>
        <v>3.7367918280816951E-4</v>
      </c>
      <c r="AF200" s="12">
        <f t="shared" si="90"/>
        <v>3.8722009282482597E-4</v>
      </c>
      <c r="AG200" s="12">
        <f t="shared" si="91"/>
        <v>1.3423008502203412E-5</v>
      </c>
      <c r="AH200" s="12">
        <f t="shared" si="92"/>
        <v>1.7086378734417916E-4</v>
      </c>
      <c r="AI200" s="12">
        <f t="shared" si="93"/>
        <v>0</v>
      </c>
      <c r="AJ200" s="12">
        <f t="shared" si="94"/>
        <v>0</v>
      </c>
      <c r="AK200" s="12">
        <f t="shared" si="95"/>
        <v>0</v>
      </c>
      <c r="AL200" s="12">
        <f t="shared" si="96"/>
        <v>0</v>
      </c>
      <c r="AM200" s="12">
        <f t="shared" si="97"/>
        <v>0</v>
      </c>
      <c r="AN200" s="39">
        <f t="shared" si="98"/>
        <v>0</v>
      </c>
      <c r="AO200" s="8"/>
      <c r="AP200" s="35">
        <f t="shared" si="99"/>
        <v>-3.3520652113631276E-2</v>
      </c>
      <c r="AQ200" s="12">
        <f t="shared" si="100"/>
        <v>2.1148110491672683E-4</v>
      </c>
      <c r="AR200" s="12">
        <f t="shared" si="101"/>
        <v>1.3423008502203412E-5</v>
      </c>
      <c r="AS200" s="12">
        <f t="shared" si="102"/>
        <v>1.7086378734417916E-4</v>
      </c>
      <c r="AT200" s="12">
        <f t="shared" si="103"/>
        <v>1.3423008502203412E-5</v>
      </c>
      <c r="AU200" s="12">
        <f t="shared" si="104"/>
        <v>1.7086378734417916E-4</v>
      </c>
      <c r="AV200" s="12">
        <f t="shared" si="105"/>
        <v>-3.3520652113631276E-2</v>
      </c>
      <c r="AW200" s="12">
        <f t="shared" si="106"/>
        <v>2.1148110491672683E-4</v>
      </c>
      <c r="AX200" s="12">
        <f t="shared" si="107"/>
        <v>-3.3520652113631311E-2</v>
      </c>
      <c r="AY200" s="39">
        <f t="shared" si="108"/>
        <v>2.1148110491672683E-4</v>
      </c>
      <c r="AZ200" s="8"/>
      <c r="BA200" s="35"/>
      <c r="BB200" s="12">
        <f t="shared" si="109"/>
        <v>1.0000134230085023</v>
      </c>
      <c r="BC200" s="12">
        <f t="shared" si="110"/>
        <v>0.96646637499999999</v>
      </c>
      <c r="BD200" s="12">
        <f t="shared" si="111"/>
        <v>0</v>
      </c>
      <c r="BE200" s="39">
        <f t="shared" si="112"/>
        <v>0</v>
      </c>
    </row>
    <row r="201" spans="1:57">
      <c r="A201" s="168" t="s">
        <v>297</v>
      </c>
      <c r="B201" s="3" t="s">
        <v>216</v>
      </c>
      <c r="C201" s="3">
        <v>-33.153571428571432</v>
      </c>
      <c r="D201" s="3">
        <v>0.37367918280816953</v>
      </c>
      <c r="E201" s="3">
        <v>7</v>
      </c>
      <c r="F201" s="3">
        <v>1.3423008502203413E-2</v>
      </c>
      <c r="G201" s="3">
        <v>0.17086378734417915</v>
      </c>
      <c r="L201" s="3">
        <v>1</v>
      </c>
      <c r="Q201" s="44">
        <f t="shared" si="78"/>
        <v>-33.140593440740389</v>
      </c>
      <c r="R201" s="45">
        <f t="shared" si="79"/>
        <v>0.217345986855768</v>
      </c>
      <c r="S201" s="45" t="str">
        <f t="shared" si="80"/>
        <v>n/a</v>
      </c>
      <c r="T201" s="45" t="str">
        <f t="shared" si="81"/>
        <v>n/a</v>
      </c>
      <c r="U201" s="45" t="str">
        <f t="shared" si="82"/>
        <v>n/a</v>
      </c>
      <c r="V201" s="45" t="str">
        <f t="shared" si="83"/>
        <v>n/a</v>
      </c>
      <c r="W201" s="41">
        <f t="shared" si="84"/>
        <v>-33.140593440740389</v>
      </c>
      <c r="X201" s="42">
        <f t="shared" si="85"/>
        <v>0.217345986855768</v>
      </c>
      <c r="Y201" s="3">
        <v>7</v>
      </c>
      <c r="Z201" s="166">
        <v>-19.2</v>
      </c>
      <c r="AA201" s="43">
        <f t="shared" si="86"/>
        <v>-33.140593440740382</v>
      </c>
      <c r="AB201" s="42">
        <f t="shared" si="87"/>
        <v>0.217345986855768</v>
      </c>
      <c r="AC201" s="8"/>
      <c r="AD201" s="35">
        <f t="shared" si="88"/>
        <v>-3.3153571428571435E-2</v>
      </c>
      <c r="AE201" s="12">
        <f t="shared" si="89"/>
        <v>3.7367918280816951E-4</v>
      </c>
      <c r="AF201" s="12">
        <f t="shared" si="90"/>
        <v>3.8950525304725769E-4</v>
      </c>
      <c r="AG201" s="12">
        <f t="shared" si="91"/>
        <v>1.3423008502203412E-5</v>
      </c>
      <c r="AH201" s="12">
        <f t="shared" si="92"/>
        <v>1.7086378734417916E-4</v>
      </c>
      <c r="AI201" s="12">
        <f t="shared" si="93"/>
        <v>0</v>
      </c>
      <c r="AJ201" s="12">
        <f t="shared" si="94"/>
        <v>0</v>
      </c>
      <c r="AK201" s="12">
        <f t="shared" si="95"/>
        <v>0</v>
      </c>
      <c r="AL201" s="12">
        <f t="shared" si="96"/>
        <v>0</v>
      </c>
      <c r="AM201" s="12">
        <f t="shared" si="97"/>
        <v>0</v>
      </c>
      <c r="AN201" s="39">
        <f t="shared" si="98"/>
        <v>0</v>
      </c>
      <c r="AO201" s="8"/>
      <c r="AP201" s="35">
        <f t="shared" si="99"/>
        <v>-3.3140593440740392E-2</v>
      </c>
      <c r="AQ201" s="12">
        <f t="shared" si="100"/>
        <v>2.17345986855768E-4</v>
      </c>
      <c r="AR201" s="12">
        <f t="shared" si="101"/>
        <v>1.3423008502203412E-5</v>
      </c>
      <c r="AS201" s="12">
        <f t="shared" si="102"/>
        <v>1.7086378734417916E-4</v>
      </c>
      <c r="AT201" s="12">
        <f t="shared" si="103"/>
        <v>1.3423008502203412E-5</v>
      </c>
      <c r="AU201" s="12">
        <f t="shared" si="104"/>
        <v>1.7086378734417916E-4</v>
      </c>
      <c r="AV201" s="12">
        <f t="shared" si="105"/>
        <v>-3.3140593440740392E-2</v>
      </c>
      <c r="AW201" s="12">
        <f t="shared" si="106"/>
        <v>2.17345986855768E-4</v>
      </c>
      <c r="AX201" s="12">
        <f t="shared" si="107"/>
        <v>-3.3140593440740385E-2</v>
      </c>
      <c r="AY201" s="39">
        <f t="shared" si="108"/>
        <v>2.17345986855768E-4</v>
      </c>
      <c r="AZ201" s="8"/>
      <c r="BA201" s="35"/>
      <c r="BB201" s="12">
        <f t="shared" si="109"/>
        <v>1.0000134230085023</v>
      </c>
      <c r="BC201" s="12">
        <f t="shared" si="110"/>
        <v>0.96684642857142855</v>
      </c>
      <c r="BD201" s="12">
        <f t="shared" si="111"/>
        <v>0</v>
      </c>
      <c r="BE201" s="39">
        <f t="shared" si="112"/>
        <v>0</v>
      </c>
    </row>
    <row r="202" spans="1:57">
      <c r="A202" s="168" t="s">
        <v>233</v>
      </c>
      <c r="B202" s="3" t="s">
        <v>399</v>
      </c>
      <c r="C202" s="3">
        <v>-35.839999999999996</v>
      </c>
      <c r="D202" s="3">
        <v>0.37367918280816953</v>
      </c>
      <c r="E202" s="3">
        <v>3</v>
      </c>
      <c r="F202" s="3">
        <v>1.3423008502203413E-2</v>
      </c>
      <c r="G202" s="3">
        <v>0.17086378734417915</v>
      </c>
      <c r="L202" s="3">
        <v>1</v>
      </c>
      <c r="Q202" s="44">
        <f t="shared" si="78"/>
        <v>-35.827058072122512</v>
      </c>
      <c r="R202" s="45">
        <f t="shared" si="79"/>
        <v>0.27145147634611322</v>
      </c>
      <c r="S202" s="45" t="str">
        <f t="shared" si="80"/>
        <v>n/a</v>
      </c>
      <c r="T202" s="45" t="str">
        <f t="shared" si="81"/>
        <v>n/a</v>
      </c>
      <c r="U202" s="45" t="str">
        <f t="shared" si="82"/>
        <v>n/a</v>
      </c>
      <c r="V202" s="45" t="str">
        <f t="shared" si="83"/>
        <v>n/a</v>
      </c>
      <c r="W202" s="41">
        <f t="shared" si="84"/>
        <v>-35.827058072122512</v>
      </c>
      <c r="X202" s="42">
        <f t="shared" si="85"/>
        <v>0.27145147634611322</v>
      </c>
      <c r="Y202" s="3">
        <v>3</v>
      </c>
      <c r="Z202" s="166">
        <v>-19.100000000000001</v>
      </c>
      <c r="AA202" s="43">
        <f t="shared" si="86"/>
        <v>-35.827058072122497</v>
      </c>
      <c r="AB202" s="42">
        <f t="shared" si="87"/>
        <v>0.27145147634611322</v>
      </c>
      <c r="AC202" s="8"/>
      <c r="AD202" s="35">
        <f t="shared" si="88"/>
        <v>-3.5839999999999997E-2</v>
      </c>
      <c r="AE202" s="12">
        <f t="shared" si="89"/>
        <v>3.7367918280816951E-4</v>
      </c>
      <c r="AF202" s="12">
        <f t="shared" si="90"/>
        <v>4.2165180505801406E-4</v>
      </c>
      <c r="AG202" s="12">
        <f t="shared" si="91"/>
        <v>1.3423008502203412E-5</v>
      </c>
      <c r="AH202" s="12">
        <f t="shared" si="92"/>
        <v>1.7086378734417916E-4</v>
      </c>
      <c r="AI202" s="12">
        <f t="shared" si="93"/>
        <v>0</v>
      </c>
      <c r="AJ202" s="12">
        <f t="shared" si="94"/>
        <v>0</v>
      </c>
      <c r="AK202" s="12">
        <f t="shared" si="95"/>
        <v>0</v>
      </c>
      <c r="AL202" s="12">
        <f t="shared" si="96"/>
        <v>0</v>
      </c>
      <c r="AM202" s="12">
        <f t="shared" si="97"/>
        <v>0</v>
      </c>
      <c r="AN202" s="39">
        <f t="shared" si="98"/>
        <v>0</v>
      </c>
      <c r="AO202" s="8"/>
      <c r="AP202" s="35">
        <f t="shared" si="99"/>
        <v>-3.5827058072122511E-2</v>
      </c>
      <c r="AQ202" s="12">
        <f t="shared" si="100"/>
        <v>2.7145147634611324E-4</v>
      </c>
      <c r="AR202" s="12">
        <f t="shared" si="101"/>
        <v>1.3423008502203412E-5</v>
      </c>
      <c r="AS202" s="12">
        <f t="shared" si="102"/>
        <v>1.7086378734417916E-4</v>
      </c>
      <c r="AT202" s="12">
        <f t="shared" si="103"/>
        <v>1.3423008502203412E-5</v>
      </c>
      <c r="AU202" s="12">
        <f t="shared" si="104"/>
        <v>1.7086378734417916E-4</v>
      </c>
      <c r="AV202" s="12">
        <f t="shared" si="105"/>
        <v>-3.5827058072122511E-2</v>
      </c>
      <c r="AW202" s="12">
        <f t="shared" si="106"/>
        <v>2.7145147634611324E-4</v>
      </c>
      <c r="AX202" s="12">
        <f t="shared" si="107"/>
        <v>-3.5827058072122497E-2</v>
      </c>
      <c r="AY202" s="39">
        <f t="shared" si="108"/>
        <v>2.7145147634611324E-4</v>
      </c>
      <c r="AZ202" s="8"/>
      <c r="BA202" s="35"/>
      <c r="BB202" s="12">
        <f t="shared" si="109"/>
        <v>1.0000134230085023</v>
      </c>
      <c r="BC202" s="12">
        <f t="shared" si="110"/>
        <v>0.96416000000000002</v>
      </c>
      <c r="BD202" s="12">
        <f t="shared" si="111"/>
        <v>0</v>
      </c>
      <c r="BE202" s="39">
        <f t="shared" si="112"/>
        <v>0</v>
      </c>
    </row>
    <row r="203" spans="1:57">
      <c r="A203" s="168" t="s">
        <v>233</v>
      </c>
      <c r="B203" s="3" t="s">
        <v>400</v>
      </c>
      <c r="C203" s="3">
        <v>-36.336666666666666</v>
      </c>
      <c r="D203" s="3">
        <v>0.37367918280816953</v>
      </c>
      <c r="E203" s="3">
        <v>3</v>
      </c>
      <c r="F203" s="3">
        <v>1.3423008502203413E-2</v>
      </c>
      <c r="G203" s="3">
        <v>0.17086378734417915</v>
      </c>
      <c r="L203" s="3">
        <v>1</v>
      </c>
      <c r="Q203" s="44">
        <f t="shared" si="78"/>
        <v>-36.323731405550063</v>
      </c>
      <c r="R203" s="45">
        <f t="shared" si="79"/>
        <v>0.27139998297866696</v>
      </c>
      <c r="S203" s="45" t="str">
        <f t="shared" si="80"/>
        <v>n/a</v>
      </c>
      <c r="T203" s="45" t="str">
        <f t="shared" si="81"/>
        <v>n/a</v>
      </c>
      <c r="U203" s="45" t="str">
        <f t="shared" si="82"/>
        <v>n/a</v>
      </c>
      <c r="V203" s="45" t="str">
        <f t="shared" si="83"/>
        <v>n/a</v>
      </c>
      <c r="W203" s="41">
        <f t="shared" si="84"/>
        <v>-36.323731405550063</v>
      </c>
      <c r="X203" s="42">
        <f t="shared" si="85"/>
        <v>0.27139998297866696</v>
      </c>
      <c r="Y203" s="3">
        <v>3</v>
      </c>
      <c r="Z203" s="166">
        <v>-18.600000000000001</v>
      </c>
      <c r="AA203" s="43">
        <f t="shared" si="86"/>
        <v>-36.323731405550006</v>
      </c>
      <c r="AB203" s="42">
        <f t="shared" si="87"/>
        <v>0.27139998297866696</v>
      </c>
      <c r="AC203" s="8"/>
      <c r="AD203" s="35">
        <f t="shared" si="88"/>
        <v>-3.6336666666666663E-2</v>
      </c>
      <c r="AE203" s="12">
        <f t="shared" si="89"/>
        <v>3.7367918280816951E-4</v>
      </c>
      <c r="AF203" s="12">
        <f t="shared" si="90"/>
        <v>4.2165180505801406E-4</v>
      </c>
      <c r="AG203" s="12">
        <f t="shared" si="91"/>
        <v>1.3423008502203412E-5</v>
      </c>
      <c r="AH203" s="12">
        <f t="shared" si="92"/>
        <v>1.7086378734417916E-4</v>
      </c>
      <c r="AI203" s="12">
        <f t="shared" si="93"/>
        <v>0</v>
      </c>
      <c r="AJ203" s="12">
        <f t="shared" si="94"/>
        <v>0</v>
      </c>
      <c r="AK203" s="12">
        <f t="shared" si="95"/>
        <v>0</v>
      </c>
      <c r="AL203" s="12">
        <f t="shared" si="96"/>
        <v>0</v>
      </c>
      <c r="AM203" s="12">
        <f t="shared" si="97"/>
        <v>0</v>
      </c>
      <c r="AN203" s="39">
        <f t="shared" si="98"/>
        <v>0</v>
      </c>
      <c r="AO203" s="8"/>
      <c r="AP203" s="35">
        <f t="shared" si="99"/>
        <v>-3.6323731405550064E-2</v>
      </c>
      <c r="AQ203" s="12">
        <f t="shared" si="100"/>
        <v>2.7139998297866696E-4</v>
      </c>
      <c r="AR203" s="12">
        <f t="shared" si="101"/>
        <v>1.3423008502203412E-5</v>
      </c>
      <c r="AS203" s="12">
        <f t="shared" si="102"/>
        <v>1.7086378734417916E-4</v>
      </c>
      <c r="AT203" s="12">
        <f t="shared" si="103"/>
        <v>1.3423008502203412E-5</v>
      </c>
      <c r="AU203" s="12">
        <f t="shared" si="104"/>
        <v>1.7086378734417916E-4</v>
      </c>
      <c r="AV203" s="12">
        <f t="shared" si="105"/>
        <v>-3.6323731405550064E-2</v>
      </c>
      <c r="AW203" s="12">
        <f t="shared" si="106"/>
        <v>2.7139998297866696E-4</v>
      </c>
      <c r="AX203" s="12">
        <f t="shared" si="107"/>
        <v>-3.6323731405550008E-2</v>
      </c>
      <c r="AY203" s="39">
        <f t="shared" si="108"/>
        <v>2.7139998297866696E-4</v>
      </c>
      <c r="AZ203" s="8"/>
      <c r="BA203" s="35"/>
      <c r="BB203" s="12">
        <f t="shared" si="109"/>
        <v>1.0000134230085023</v>
      </c>
      <c r="BC203" s="12">
        <f t="shared" si="110"/>
        <v>0.96366333333333332</v>
      </c>
      <c r="BD203" s="12">
        <f t="shared" si="111"/>
        <v>0</v>
      </c>
      <c r="BE203" s="39">
        <f t="shared" si="112"/>
        <v>0</v>
      </c>
    </row>
    <row r="204" spans="1:57">
      <c r="A204" s="168" t="s">
        <v>233</v>
      </c>
      <c r="B204" s="3" t="s">
        <v>215</v>
      </c>
      <c r="C204" s="3">
        <v>-37.62766666666667</v>
      </c>
      <c r="D204" s="3">
        <v>0.37367918280816953</v>
      </c>
      <c r="E204" s="3">
        <v>3</v>
      </c>
      <c r="F204" s="3">
        <v>1.3423008502203413E-2</v>
      </c>
      <c r="G204" s="3">
        <v>0.17086378734417915</v>
      </c>
      <c r="L204" s="3">
        <v>1</v>
      </c>
      <c r="Q204" s="44">
        <f t="shared" ref="Q204:Q267" si="113">IF($C204="","n/a",AP204*1000)</f>
        <v>-37.61474873465405</v>
      </c>
      <c r="R204" s="45">
        <f t="shared" ref="R204:R267" si="114">IF($C204="","n/a",AQ204*1000)</f>
        <v>0.27126621324714756</v>
      </c>
      <c r="S204" s="45" t="str">
        <f t="shared" ref="S204:S267" si="115">IF($L204=1,"n/a",AR204*1000)</f>
        <v>n/a</v>
      </c>
      <c r="T204" s="45" t="str">
        <f t="shared" ref="T204:T267" si="116">IF($L204=1,"n/a",AS204*1000)</f>
        <v>n/a</v>
      </c>
      <c r="U204" s="45" t="str">
        <f t="shared" ref="U204:U267" si="117">IF($L204=1,"n/a",AT204*1000)</f>
        <v>n/a</v>
      </c>
      <c r="V204" s="45" t="str">
        <f t="shared" ref="V204:V267" si="118">IF($L204=1,"n/a",AU204*1000)</f>
        <v>n/a</v>
      </c>
      <c r="W204" s="41">
        <f t="shared" ref="W204:W267" si="119">IF($C204="","n/a",AV204*1000)</f>
        <v>-37.61474873465405</v>
      </c>
      <c r="X204" s="42">
        <f t="shared" ref="X204:X267" si="120">IF($C204="","n/a",AW204*1000)</f>
        <v>0.27126621324714756</v>
      </c>
      <c r="Y204" s="3">
        <v>3</v>
      </c>
      <c r="Z204" s="166">
        <v>-19</v>
      </c>
      <c r="AA204" s="43">
        <f t="shared" ref="AA204:AA267" si="121">IF($C204="","n/a",AX204*1000)</f>
        <v>-37.614748734654093</v>
      </c>
      <c r="AB204" s="42">
        <f t="shared" ref="AB204:AB267" si="122">IF($C204="","n/a",AY204*1000)</f>
        <v>0.27126621324714756</v>
      </c>
      <c r="AC204" s="8"/>
      <c r="AD204" s="35">
        <f t="shared" ref="AD204:AD267" si="123">C204/1000</f>
        <v>-3.762766666666667E-2</v>
      </c>
      <c r="AE204" s="12">
        <f t="shared" ref="AE204:AE267" si="124">D204/1000</f>
        <v>3.7367918280816951E-4</v>
      </c>
      <c r="AF204" s="12">
        <f t="shared" ref="AF204:AF267" si="125">AE204/IF(E204&lt;200,IF(E204&gt;1,SQRT(2/(E204-1))*EXP(_xlfn.GAMMALN.PRECISE(E204/2))/EXP(_xlfn.GAMMALN.PRECISE((E204-1)/2)),1),1)</f>
        <v>4.2165180505801406E-4</v>
      </c>
      <c r="AG204" s="12">
        <f t="shared" ref="AG204:AG267" si="126">F204/1000</f>
        <v>1.3423008502203412E-5</v>
      </c>
      <c r="AH204" s="12">
        <f t="shared" ref="AH204:AH267" si="127">G204/1000</f>
        <v>1.7086378734417916E-4</v>
      </c>
      <c r="AI204" s="12">
        <f t="shared" ref="AI204:AI267" si="128">H204/1000</f>
        <v>0</v>
      </c>
      <c r="AJ204" s="12">
        <f t="shared" ref="AJ204:AJ267" si="129">I204/1000</f>
        <v>0</v>
      </c>
      <c r="AK204" s="12">
        <f t="shared" ref="AK204:AK267" si="130">J204/1000</f>
        <v>0</v>
      </c>
      <c r="AL204" s="12">
        <f t="shared" ref="AL204:AL267" si="131">K204/1000</f>
        <v>0</v>
      </c>
      <c r="AM204" s="12">
        <f t="shared" ref="AM204:AM267" si="132">N204/1000</f>
        <v>0</v>
      </c>
      <c r="AN204" s="39">
        <f t="shared" ref="AN204:AN267" si="133">O204/1000</f>
        <v>0</v>
      </c>
      <c r="AO204" s="8"/>
      <c r="AP204" s="35">
        <f t="shared" ref="AP204:AP267" si="134">(AD204+AG204+AD204*AG204)</f>
        <v>-3.7614748734654049E-2</v>
      </c>
      <c r="AQ204" s="12">
        <f t="shared" ref="AQ204:AQ267" si="135">SQRT(((1+AG204)*AE204/SQRT(E204))^2+((1+AD204)*AH204)^2)</f>
        <v>2.7126621324714758E-4</v>
      </c>
      <c r="AR204" s="12">
        <f t="shared" ref="AR204:AR267" si="136">(AI204+AG204+AI204*AG204)</f>
        <v>1.3423008502203412E-5</v>
      </c>
      <c r="AS204" s="12">
        <f t="shared" ref="AS204:AS267" si="137">SQRT((AJ204*(1+AG204))^2 + (AH204*(1+AI204))^2)</f>
        <v>1.7086378734417916E-4</v>
      </c>
      <c r="AT204" s="12">
        <f t="shared" ref="AT204:AT267" si="138">(1/(1-M204))*(AI204+AG204+AI204*AG204)-(M204/(1-M204))*(AK204)</f>
        <v>1.3423008502203412E-5</v>
      </c>
      <c r="AU204" s="12">
        <f t="shared" ref="AU204:AU267" si="139">SQRT((AS204*(1/(1-M204)))^2 + (AL204*(-M204/(1-M204)))^2)</f>
        <v>1.7086378734417916E-4</v>
      </c>
      <c r="AV204" s="12">
        <f t="shared" ref="AV204:AV267" si="140">(1/L204)*(AD204+AG204+AD204*AG204) - ((1-L204)/L204)*((1/(1-M204))*(AI204+AG204+AI204*AG204)-(M204/(1-M204))*(AK204))</f>
        <v>-3.7614748734654049E-2</v>
      </c>
      <c r="AW204" s="12">
        <f t="shared" ref="AW204:AW267" si="141">SQRT((BB204*AE204/SQRT(E204))^2 + (BC204*AH204)^2 + (BD204*AJ204)^2 + (BE204*AL204)^2)</f>
        <v>2.7126621324714758E-4</v>
      </c>
      <c r="AX204" s="12">
        <f t="shared" ref="AX204:AX267" si="142">(AV204+1)/(AM204+1)-1</f>
        <v>-3.7614748734654091E-2</v>
      </c>
      <c r="AY204" s="39">
        <f t="shared" ref="AY204:AY267" si="143">SQRT((1/(AM204+1))^2*AW204^2+((-(AV204+1))/(AM204+1)^2)^2*AN204^2)</f>
        <v>2.7126621324714758E-4</v>
      </c>
      <c r="AZ204" s="8"/>
      <c r="BA204" s="35"/>
      <c r="BB204" s="12">
        <f t="shared" ref="BB204:BB267" si="144">(1/L204)*(1+AG204)</f>
        <v>1.0000134230085023</v>
      </c>
      <c r="BC204" s="12">
        <f t="shared" ref="BC204:BC267" si="145">(1/L204)*(1+AD204) - ((1-L204)/(L204*(1-M204)))*(1+AI204)</f>
        <v>0.96237233333333339</v>
      </c>
      <c r="BD204" s="12">
        <f t="shared" ref="BD204:BD267" si="146">-((1-L204)/(L204*(1-M204))) * (1+AG204)</f>
        <v>0</v>
      </c>
      <c r="BE204" s="39">
        <f t="shared" ref="BE204:BE267" si="147">((1-L204)*M204)/(L204*(1-M204))</f>
        <v>0</v>
      </c>
    </row>
    <row r="205" spans="1:57">
      <c r="A205" s="168" t="s">
        <v>233</v>
      </c>
      <c r="B205" s="3" t="s">
        <v>216</v>
      </c>
      <c r="C205" s="3">
        <v>-36.692999999999998</v>
      </c>
      <c r="D205" s="3">
        <v>0.37367918280816953</v>
      </c>
      <c r="E205" s="3">
        <v>3</v>
      </c>
      <c r="F205" s="3">
        <v>1.3423008502203413E-2</v>
      </c>
      <c r="G205" s="3">
        <v>0.17086378734417915</v>
      </c>
      <c r="L205" s="3">
        <v>1</v>
      </c>
      <c r="Q205" s="44">
        <f t="shared" si="113"/>
        <v>-36.680069521948766</v>
      </c>
      <c r="R205" s="45">
        <f t="shared" si="114"/>
        <v>0.27136304940972705</v>
      </c>
      <c r="S205" s="45" t="str">
        <f t="shared" si="115"/>
        <v>n/a</v>
      </c>
      <c r="T205" s="45" t="str">
        <f t="shared" si="116"/>
        <v>n/a</v>
      </c>
      <c r="U205" s="45" t="str">
        <f t="shared" si="117"/>
        <v>n/a</v>
      </c>
      <c r="V205" s="45" t="str">
        <f t="shared" si="118"/>
        <v>n/a</v>
      </c>
      <c r="W205" s="41">
        <f t="shared" si="119"/>
        <v>-36.680069521948766</v>
      </c>
      <c r="X205" s="42">
        <f t="shared" si="120"/>
        <v>0.27136304940972705</v>
      </c>
      <c r="Y205" s="3">
        <v>3</v>
      </c>
      <c r="Z205" s="166">
        <v>-18.5</v>
      </c>
      <c r="AA205" s="43">
        <f t="shared" si="121"/>
        <v>-36.680069521948802</v>
      </c>
      <c r="AB205" s="42">
        <f t="shared" si="122"/>
        <v>0.27136304940972705</v>
      </c>
      <c r="AC205" s="8"/>
      <c r="AD205" s="35">
        <f t="shared" si="123"/>
        <v>-3.6692999999999996E-2</v>
      </c>
      <c r="AE205" s="12">
        <f t="shared" si="124"/>
        <v>3.7367918280816951E-4</v>
      </c>
      <c r="AF205" s="12">
        <f t="shared" si="125"/>
        <v>4.2165180505801406E-4</v>
      </c>
      <c r="AG205" s="12">
        <f t="shared" si="126"/>
        <v>1.3423008502203412E-5</v>
      </c>
      <c r="AH205" s="12">
        <f t="shared" si="127"/>
        <v>1.7086378734417916E-4</v>
      </c>
      <c r="AI205" s="12">
        <f t="shared" si="128"/>
        <v>0</v>
      </c>
      <c r="AJ205" s="12">
        <f t="shared" si="129"/>
        <v>0</v>
      </c>
      <c r="AK205" s="12">
        <f t="shared" si="130"/>
        <v>0</v>
      </c>
      <c r="AL205" s="12">
        <f t="shared" si="131"/>
        <v>0</v>
      </c>
      <c r="AM205" s="12">
        <f t="shared" si="132"/>
        <v>0</v>
      </c>
      <c r="AN205" s="39">
        <f t="shared" si="133"/>
        <v>0</v>
      </c>
      <c r="AO205" s="8"/>
      <c r="AP205" s="35">
        <f t="shared" si="134"/>
        <v>-3.6680069521948765E-2</v>
      </c>
      <c r="AQ205" s="12">
        <f t="shared" si="135"/>
        <v>2.7136304940972707E-4</v>
      </c>
      <c r="AR205" s="12">
        <f t="shared" si="136"/>
        <v>1.3423008502203412E-5</v>
      </c>
      <c r="AS205" s="12">
        <f t="shared" si="137"/>
        <v>1.7086378734417916E-4</v>
      </c>
      <c r="AT205" s="12">
        <f t="shared" si="138"/>
        <v>1.3423008502203412E-5</v>
      </c>
      <c r="AU205" s="12">
        <f t="shared" si="139"/>
        <v>1.7086378734417916E-4</v>
      </c>
      <c r="AV205" s="12">
        <f t="shared" si="140"/>
        <v>-3.6680069521948765E-2</v>
      </c>
      <c r="AW205" s="12">
        <f t="shared" si="141"/>
        <v>2.7136304940972707E-4</v>
      </c>
      <c r="AX205" s="12">
        <f t="shared" si="142"/>
        <v>-3.6680069521948799E-2</v>
      </c>
      <c r="AY205" s="39">
        <f t="shared" si="143"/>
        <v>2.7136304940972707E-4</v>
      </c>
      <c r="AZ205" s="8"/>
      <c r="BA205" s="35"/>
      <c r="BB205" s="12">
        <f t="shared" si="144"/>
        <v>1.0000134230085023</v>
      </c>
      <c r="BC205" s="12">
        <f t="shared" si="145"/>
        <v>0.96330700000000002</v>
      </c>
      <c r="BD205" s="12">
        <f t="shared" si="146"/>
        <v>0</v>
      </c>
      <c r="BE205" s="39">
        <f t="shared" si="147"/>
        <v>0</v>
      </c>
    </row>
    <row r="206" spans="1:57">
      <c r="A206" s="168" t="s">
        <v>360</v>
      </c>
      <c r="B206" s="3" t="s">
        <v>399</v>
      </c>
      <c r="C206" s="3">
        <v>-34.155999999999999</v>
      </c>
      <c r="D206" s="3">
        <v>0.37367918280816953</v>
      </c>
      <c r="E206" s="3">
        <v>3</v>
      </c>
      <c r="F206" s="3">
        <v>1.3423008502203413E-2</v>
      </c>
      <c r="G206" s="3">
        <v>0.17086378734417915</v>
      </c>
      <c r="L206" s="3">
        <v>1</v>
      </c>
      <c r="Q206" s="44">
        <f t="shared" si="113"/>
        <v>-34.143035467776194</v>
      </c>
      <c r="R206" s="45">
        <f t="shared" si="114"/>
        <v>0.27162619465066956</v>
      </c>
      <c r="S206" s="45" t="str">
        <f t="shared" si="115"/>
        <v>n/a</v>
      </c>
      <c r="T206" s="45" t="str">
        <f t="shared" si="116"/>
        <v>n/a</v>
      </c>
      <c r="U206" s="45" t="str">
        <f t="shared" si="117"/>
        <v>n/a</v>
      </c>
      <c r="V206" s="45" t="str">
        <f t="shared" si="118"/>
        <v>n/a</v>
      </c>
      <c r="W206" s="41">
        <f t="shared" si="119"/>
        <v>-34.143035467776194</v>
      </c>
      <c r="X206" s="42">
        <f t="shared" si="120"/>
        <v>0.27162619465066956</v>
      </c>
      <c r="Y206" s="3">
        <v>3</v>
      </c>
      <c r="Z206" s="166">
        <v>-20.399999999999999</v>
      </c>
      <c r="AA206" s="43">
        <f t="shared" si="121"/>
        <v>-34.143035467776194</v>
      </c>
      <c r="AB206" s="42">
        <f t="shared" si="122"/>
        <v>0.27162619465066956</v>
      </c>
      <c r="AC206" s="8"/>
      <c r="AD206" s="35">
        <f t="shared" si="123"/>
        <v>-3.4155999999999999E-2</v>
      </c>
      <c r="AE206" s="12">
        <f t="shared" si="124"/>
        <v>3.7367918280816951E-4</v>
      </c>
      <c r="AF206" s="12">
        <f t="shared" si="125"/>
        <v>4.2165180505801406E-4</v>
      </c>
      <c r="AG206" s="12">
        <f t="shared" si="126"/>
        <v>1.3423008502203412E-5</v>
      </c>
      <c r="AH206" s="12">
        <f t="shared" si="127"/>
        <v>1.7086378734417916E-4</v>
      </c>
      <c r="AI206" s="12">
        <f t="shared" si="128"/>
        <v>0</v>
      </c>
      <c r="AJ206" s="12">
        <f t="shared" si="129"/>
        <v>0</v>
      </c>
      <c r="AK206" s="12">
        <f t="shared" si="130"/>
        <v>0</v>
      </c>
      <c r="AL206" s="12">
        <f t="shared" si="131"/>
        <v>0</v>
      </c>
      <c r="AM206" s="12">
        <f t="shared" si="132"/>
        <v>0</v>
      </c>
      <c r="AN206" s="39">
        <f t="shared" si="133"/>
        <v>0</v>
      </c>
      <c r="AO206" s="8"/>
      <c r="AP206" s="35">
        <f t="shared" si="134"/>
        <v>-3.4143035467776195E-2</v>
      </c>
      <c r="AQ206" s="12">
        <f t="shared" si="135"/>
        <v>2.7162619465066957E-4</v>
      </c>
      <c r="AR206" s="12">
        <f t="shared" si="136"/>
        <v>1.3423008502203412E-5</v>
      </c>
      <c r="AS206" s="12">
        <f t="shared" si="137"/>
        <v>1.7086378734417916E-4</v>
      </c>
      <c r="AT206" s="12">
        <f t="shared" si="138"/>
        <v>1.3423008502203412E-5</v>
      </c>
      <c r="AU206" s="12">
        <f t="shared" si="139"/>
        <v>1.7086378734417916E-4</v>
      </c>
      <c r="AV206" s="12">
        <f t="shared" si="140"/>
        <v>-3.4143035467776195E-2</v>
      </c>
      <c r="AW206" s="12">
        <f t="shared" si="141"/>
        <v>2.7162619465066957E-4</v>
      </c>
      <c r="AX206" s="12">
        <f t="shared" si="142"/>
        <v>-3.4143035467776195E-2</v>
      </c>
      <c r="AY206" s="39">
        <f t="shared" si="143"/>
        <v>2.7162619465066957E-4</v>
      </c>
      <c r="AZ206" s="8"/>
      <c r="BA206" s="35"/>
      <c r="BB206" s="12">
        <f t="shared" si="144"/>
        <v>1.0000134230085023</v>
      </c>
      <c r="BC206" s="12">
        <f t="shared" si="145"/>
        <v>0.96584400000000004</v>
      </c>
      <c r="BD206" s="12">
        <f t="shared" si="146"/>
        <v>0</v>
      </c>
      <c r="BE206" s="39">
        <f t="shared" si="147"/>
        <v>0</v>
      </c>
    </row>
    <row r="207" spans="1:57">
      <c r="A207" s="168" t="s">
        <v>360</v>
      </c>
      <c r="B207" s="3" t="s">
        <v>400</v>
      </c>
      <c r="C207" s="3">
        <v>-33.609333333333332</v>
      </c>
      <c r="D207" s="3">
        <v>0.37367918280816953</v>
      </c>
      <c r="E207" s="3">
        <v>3</v>
      </c>
      <c r="F207" s="3">
        <v>1.3423008502203413E-2</v>
      </c>
      <c r="G207" s="3">
        <v>0.17086378734417915</v>
      </c>
      <c r="L207" s="3">
        <v>1</v>
      </c>
      <c r="Q207" s="44">
        <f t="shared" si="113"/>
        <v>-33.596361463198214</v>
      </c>
      <c r="R207" s="45">
        <f t="shared" si="114"/>
        <v>0.27168295375091972</v>
      </c>
      <c r="S207" s="45" t="str">
        <f t="shared" si="115"/>
        <v>n/a</v>
      </c>
      <c r="T207" s="45" t="str">
        <f t="shared" si="116"/>
        <v>n/a</v>
      </c>
      <c r="U207" s="45" t="str">
        <f t="shared" si="117"/>
        <v>n/a</v>
      </c>
      <c r="V207" s="45" t="str">
        <f t="shared" si="118"/>
        <v>n/a</v>
      </c>
      <c r="W207" s="41">
        <f t="shared" si="119"/>
        <v>-33.596361463198214</v>
      </c>
      <c r="X207" s="42">
        <f t="shared" si="120"/>
        <v>0.27168295375091972</v>
      </c>
      <c r="Y207" s="3">
        <v>3</v>
      </c>
      <c r="Z207" s="166">
        <v>-20</v>
      </c>
      <c r="AA207" s="43">
        <f t="shared" si="121"/>
        <v>-33.596361463198221</v>
      </c>
      <c r="AB207" s="42">
        <f t="shared" si="122"/>
        <v>0.27168295375091972</v>
      </c>
      <c r="AC207" s="8"/>
      <c r="AD207" s="35">
        <f t="shared" si="123"/>
        <v>-3.3609333333333331E-2</v>
      </c>
      <c r="AE207" s="12">
        <f t="shared" si="124"/>
        <v>3.7367918280816951E-4</v>
      </c>
      <c r="AF207" s="12">
        <f t="shared" si="125"/>
        <v>4.2165180505801406E-4</v>
      </c>
      <c r="AG207" s="12">
        <f t="shared" si="126"/>
        <v>1.3423008502203412E-5</v>
      </c>
      <c r="AH207" s="12">
        <f t="shared" si="127"/>
        <v>1.7086378734417916E-4</v>
      </c>
      <c r="AI207" s="12">
        <f t="shared" si="128"/>
        <v>0</v>
      </c>
      <c r="AJ207" s="12">
        <f t="shared" si="129"/>
        <v>0</v>
      </c>
      <c r="AK207" s="12">
        <f t="shared" si="130"/>
        <v>0</v>
      </c>
      <c r="AL207" s="12">
        <f t="shared" si="131"/>
        <v>0</v>
      </c>
      <c r="AM207" s="12">
        <f t="shared" si="132"/>
        <v>0</v>
      </c>
      <c r="AN207" s="39">
        <f t="shared" si="133"/>
        <v>0</v>
      </c>
      <c r="AO207" s="8"/>
      <c r="AP207" s="35">
        <f t="shared" si="134"/>
        <v>-3.3596361463198214E-2</v>
      </c>
      <c r="AQ207" s="12">
        <f t="shared" si="135"/>
        <v>2.7168295375091974E-4</v>
      </c>
      <c r="AR207" s="12">
        <f t="shared" si="136"/>
        <v>1.3423008502203412E-5</v>
      </c>
      <c r="AS207" s="12">
        <f t="shared" si="137"/>
        <v>1.7086378734417916E-4</v>
      </c>
      <c r="AT207" s="12">
        <f t="shared" si="138"/>
        <v>1.3423008502203412E-5</v>
      </c>
      <c r="AU207" s="12">
        <f t="shared" si="139"/>
        <v>1.7086378734417916E-4</v>
      </c>
      <c r="AV207" s="12">
        <f t="shared" si="140"/>
        <v>-3.3596361463198214E-2</v>
      </c>
      <c r="AW207" s="12">
        <f t="shared" si="141"/>
        <v>2.7168295375091974E-4</v>
      </c>
      <c r="AX207" s="12">
        <f t="shared" si="142"/>
        <v>-3.3596361463198221E-2</v>
      </c>
      <c r="AY207" s="39">
        <f t="shared" si="143"/>
        <v>2.7168295375091974E-4</v>
      </c>
      <c r="AZ207" s="8"/>
      <c r="BA207" s="35"/>
      <c r="BB207" s="12">
        <f t="shared" si="144"/>
        <v>1.0000134230085023</v>
      </c>
      <c r="BC207" s="12">
        <f t="shared" si="145"/>
        <v>0.96639066666666662</v>
      </c>
      <c r="BD207" s="12">
        <f t="shared" si="146"/>
        <v>0</v>
      </c>
      <c r="BE207" s="39">
        <f t="shared" si="147"/>
        <v>0</v>
      </c>
    </row>
    <row r="208" spans="1:57">
      <c r="A208" s="168" t="s">
        <v>360</v>
      </c>
      <c r="B208" s="3" t="s">
        <v>215</v>
      </c>
      <c r="C208" s="3">
        <v>-36.30533333333333</v>
      </c>
      <c r="D208" s="3">
        <v>0.37367918280816953</v>
      </c>
      <c r="E208" s="3">
        <v>3</v>
      </c>
      <c r="F208" s="3">
        <v>1.3423008502203413E-2</v>
      </c>
      <c r="G208" s="3">
        <v>0.17086378734417915</v>
      </c>
      <c r="L208" s="3">
        <v>1</v>
      </c>
      <c r="Q208" s="44">
        <f t="shared" si="113"/>
        <v>-36.29239765162913</v>
      </c>
      <c r="R208" s="45">
        <f t="shared" si="114"/>
        <v>0.27140323105806208</v>
      </c>
      <c r="S208" s="45" t="str">
        <f t="shared" si="115"/>
        <v>n/a</v>
      </c>
      <c r="T208" s="45" t="str">
        <f t="shared" si="116"/>
        <v>n/a</v>
      </c>
      <c r="U208" s="45" t="str">
        <f t="shared" si="117"/>
        <v>n/a</v>
      </c>
      <c r="V208" s="45" t="str">
        <f t="shared" si="118"/>
        <v>n/a</v>
      </c>
      <c r="W208" s="41">
        <f t="shared" si="119"/>
        <v>-36.29239765162913</v>
      </c>
      <c r="X208" s="42">
        <f t="shared" si="120"/>
        <v>0.27140323105806208</v>
      </c>
      <c r="Y208" s="3">
        <v>3</v>
      </c>
      <c r="Z208" s="166">
        <v>-19</v>
      </c>
      <c r="AA208" s="43">
        <f t="shared" si="121"/>
        <v>-36.292397651629173</v>
      </c>
      <c r="AB208" s="42">
        <f t="shared" si="122"/>
        <v>0.27140323105806208</v>
      </c>
      <c r="AC208" s="8"/>
      <c r="AD208" s="35">
        <f t="shared" si="123"/>
        <v>-3.6305333333333328E-2</v>
      </c>
      <c r="AE208" s="12">
        <f t="shared" si="124"/>
        <v>3.7367918280816951E-4</v>
      </c>
      <c r="AF208" s="12">
        <f t="shared" si="125"/>
        <v>4.2165180505801406E-4</v>
      </c>
      <c r="AG208" s="12">
        <f t="shared" si="126"/>
        <v>1.3423008502203412E-5</v>
      </c>
      <c r="AH208" s="12">
        <f t="shared" si="127"/>
        <v>1.7086378734417916E-4</v>
      </c>
      <c r="AI208" s="12">
        <f t="shared" si="128"/>
        <v>0</v>
      </c>
      <c r="AJ208" s="12">
        <f t="shared" si="129"/>
        <v>0</v>
      </c>
      <c r="AK208" s="12">
        <f t="shared" si="130"/>
        <v>0</v>
      </c>
      <c r="AL208" s="12">
        <f t="shared" si="131"/>
        <v>0</v>
      </c>
      <c r="AM208" s="12">
        <f t="shared" si="132"/>
        <v>0</v>
      </c>
      <c r="AN208" s="39">
        <f t="shared" si="133"/>
        <v>0</v>
      </c>
      <c r="AO208" s="8"/>
      <c r="AP208" s="35">
        <f t="shared" si="134"/>
        <v>-3.629239765162913E-2</v>
      </c>
      <c r="AQ208" s="12">
        <f t="shared" si="135"/>
        <v>2.7140323105806209E-4</v>
      </c>
      <c r="AR208" s="12">
        <f t="shared" si="136"/>
        <v>1.3423008502203412E-5</v>
      </c>
      <c r="AS208" s="12">
        <f t="shared" si="137"/>
        <v>1.7086378734417916E-4</v>
      </c>
      <c r="AT208" s="12">
        <f t="shared" si="138"/>
        <v>1.3423008502203412E-5</v>
      </c>
      <c r="AU208" s="12">
        <f t="shared" si="139"/>
        <v>1.7086378734417916E-4</v>
      </c>
      <c r="AV208" s="12">
        <f t="shared" si="140"/>
        <v>-3.629239765162913E-2</v>
      </c>
      <c r="AW208" s="12">
        <f t="shared" si="141"/>
        <v>2.7140323105806209E-4</v>
      </c>
      <c r="AX208" s="12">
        <f t="shared" si="142"/>
        <v>-3.6292397651629171E-2</v>
      </c>
      <c r="AY208" s="39">
        <f t="shared" si="143"/>
        <v>2.7140323105806209E-4</v>
      </c>
      <c r="AZ208" s="8"/>
      <c r="BA208" s="35"/>
      <c r="BB208" s="12">
        <f t="shared" si="144"/>
        <v>1.0000134230085023</v>
      </c>
      <c r="BC208" s="12">
        <f t="shared" si="145"/>
        <v>0.9636946666666667</v>
      </c>
      <c r="BD208" s="12">
        <f t="shared" si="146"/>
        <v>0</v>
      </c>
      <c r="BE208" s="39">
        <f t="shared" si="147"/>
        <v>0</v>
      </c>
    </row>
    <row r="209" spans="1:57">
      <c r="A209" s="168" t="s">
        <v>360</v>
      </c>
      <c r="B209" s="3" t="s">
        <v>216</v>
      </c>
      <c r="C209" s="3">
        <v>-35.619333333333337</v>
      </c>
      <c r="D209" s="3">
        <v>0.37367918280816953</v>
      </c>
      <c r="E209" s="3">
        <v>3</v>
      </c>
      <c r="F209" s="3">
        <v>1.3423008502203413E-2</v>
      </c>
      <c r="G209" s="3">
        <v>0.17086378734417915</v>
      </c>
      <c r="L209" s="3">
        <v>1</v>
      </c>
      <c r="Q209" s="44">
        <f t="shared" si="113"/>
        <v>-35.606388443445312</v>
      </c>
      <c r="R209" s="45">
        <f t="shared" si="114"/>
        <v>0.27147435998491359</v>
      </c>
      <c r="S209" s="45" t="str">
        <f t="shared" si="115"/>
        <v>n/a</v>
      </c>
      <c r="T209" s="45" t="str">
        <f t="shared" si="116"/>
        <v>n/a</v>
      </c>
      <c r="U209" s="45" t="str">
        <f t="shared" si="117"/>
        <v>n/a</v>
      </c>
      <c r="V209" s="45" t="str">
        <f t="shared" si="118"/>
        <v>n/a</v>
      </c>
      <c r="W209" s="41">
        <f t="shared" si="119"/>
        <v>-35.606388443445312</v>
      </c>
      <c r="X209" s="42">
        <f t="shared" si="120"/>
        <v>0.27147435998491359</v>
      </c>
      <c r="Y209" s="3">
        <v>3</v>
      </c>
      <c r="Z209" s="166">
        <v>-17.5</v>
      </c>
      <c r="AA209" s="43">
        <f t="shared" si="121"/>
        <v>-35.606388443445326</v>
      </c>
      <c r="AB209" s="42">
        <f t="shared" si="122"/>
        <v>0.27147435998491359</v>
      </c>
      <c r="AC209" s="8"/>
      <c r="AD209" s="35">
        <f t="shared" si="123"/>
        <v>-3.5619333333333336E-2</v>
      </c>
      <c r="AE209" s="12">
        <f t="shared" si="124"/>
        <v>3.7367918280816951E-4</v>
      </c>
      <c r="AF209" s="12">
        <f t="shared" si="125"/>
        <v>4.2165180505801406E-4</v>
      </c>
      <c r="AG209" s="12">
        <f t="shared" si="126"/>
        <v>1.3423008502203412E-5</v>
      </c>
      <c r="AH209" s="12">
        <f t="shared" si="127"/>
        <v>1.7086378734417916E-4</v>
      </c>
      <c r="AI209" s="12">
        <f t="shared" si="128"/>
        <v>0</v>
      </c>
      <c r="AJ209" s="12">
        <f t="shared" si="129"/>
        <v>0</v>
      </c>
      <c r="AK209" s="12">
        <f t="shared" si="130"/>
        <v>0</v>
      </c>
      <c r="AL209" s="12">
        <f t="shared" si="131"/>
        <v>0</v>
      </c>
      <c r="AM209" s="12">
        <f t="shared" si="132"/>
        <v>0</v>
      </c>
      <c r="AN209" s="39">
        <f t="shared" si="133"/>
        <v>0</v>
      </c>
      <c r="AO209" s="8"/>
      <c r="AP209" s="35">
        <f t="shared" si="134"/>
        <v>-3.5606388443445311E-2</v>
      </c>
      <c r="AQ209" s="12">
        <f t="shared" si="135"/>
        <v>2.7147435998491358E-4</v>
      </c>
      <c r="AR209" s="12">
        <f t="shared" si="136"/>
        <v>1.3423008502203412E-5</v>
      </c>
      <c r="AS209" s="12">
        <f t="shared" si="137"/>
        <v>1.7086378734417916E-4</v>
      </c>
      <c r="AT209" s="12">
        <f t="shared" si="138"/>
        <v>1.3423008502203412E-5</v>
      </c>
      <c r="AU209" s="12">
        <f t="shared" si="139"/>
        <v>1.7086378734417916E-4</v>
      </c>
      <c r="AV209" s="12">
        <f t="shared" si="140"/>
        <v>-3.5606388443445311E-2</v>
      </c>
      <c r="AW209" s="12">
        <f t="shared" si="141"/>
        <v>2.7147435998491358E-4</v>
      </c>
      <c r="AX209" s="12">
        <f t="shared" si="142"/>
        <v>-3.5606388443445325E-2</v>
      </c>
      <c r="AY209" s="39">
        <f t="shared" si="143"/>
        <v>2.7147435998491358E-4</v>
      </c>
      <c r="AZ209" s="8"/>
      <c r="BA209" s="35"/>
      <c r="BB209" s="12">
        <f t="shared" si="144"/>
        <v>1.0000134230085023</v>
      </c>
      <c r="BC209" s="12">
        <f t="shared" si="145"/>
        <v>0.96438066666666666</v>
      </c>
      <c r="BD209" s="12">
        <f t="shared" si="146"/>
        <v>0</v>
      </c>
      <c r="BE209" s="39">
        <f t="shared" si="147"/>
        <v>0</v>
      </c>
    </row>
    <row r="210" spans="1:57">
      <c r="A210" s="168" t="s">
        <v>298</v>
      </c>
      <c r="B210" s="3" t="s">
        <v>399</v>
      </c>
      <c r="C210" s="3">
        <v>-32.491000000000007</v>
      </c>
      <c r="D210" s="3">
        <v>0.37367918280816953</v>
      </c>
      <c r="E210" s="3">
        <v>3</v>
      </c>
      <c r="F210" s="3">
        <v>1.3423008502203413E-2</v>
      </c>
      <c r="G210" s="3">
        <v>0.17086378734417915</v>
      </c>
      <c r="L210" s="3">
        <v>1</v>
      </c>
      <c r="Q210" s="44">
        <f t="shared" si="113"/>
        <v>-32.478013118467047</v>
      </c>
      <c r="R210" s="45">
        <f t="shared" si="114"/>
        <v>0.27179913071763084</v>
      </c>
      <c r="S210" s="45" t="str">
        <f t="shared" si="115"/>
        <v>n/a</v>
      </c>
      <c r="T210" s="45" t="str">
        <f t="shared" si="116"/>
        <v>n/a</v>
      </c>
      <c r="U210" s="45" t="str">
        <f t="shared" si="117"/>
        <v>n/a</v>
      </c>
      <c r="V210" s="45" t="str">
        <f t="shared" si="118"/>
        <v>n/a</v>
      </c>
      <c r="W210" s="41">
        <f t="shared" si="119"/>
        <v>-32.478013118467047</v>
      </c>
      <c r="X210" s="42">
        <f t="shared" si="120"/>
        <v>0.27179913071763084</v>
      </c>
      <c r="Y210" s="3">
        <v>3</v>
      </c>
      <c r="Z210" s="166">
        <v>-19.3</v>
      </c>
      <c r="AA210" s="43">
        <f t="shared" si="121"/>
        <v>-32.478013118467096</v>
      </c>
      <c r="AB210" s="42">
        <f t="shared" si="122"/>
        <v>0.27179913071763084</v>
      </c>
      <c r="AC210" s="8"/>
      <c r="AD210" s="35">
        <f t="shared" si="123"/>
        <v>-3.2491000000000006E-2</v>
      </c>
      <c r="AE210" s="12">
        <f t="shared" si="124"/>
        <v>3.7367918280816951E-4</v>
      </c>
      <c r="AF210" s="12">
        <f t="shared" si="125"/>
        <v>4.2165180505801406E-4</v>
      </c>
      <c r="AG210" s="12">
        <f t="shared" si="126"/>
        <v>1.3423008502203412E-5</v>
      </c>
      <c r="AH210" s="12">
        <f t="shared" si="127"/>
        <v>1.7086378734417916E-4</v>
      </c>
      <c r="AI210" s="12">
        <f t="shared" si="128"/>
        <v>0</v>
      </c>
      <c r="AJ210" s="12">
        <f t="shared" si="129"/>
        <v>0</v>
      </c>
      <c r="AK210" s="12">
        <f t="shared" si="130"/>
        <v>0</v>
      </c>
      <c r="AL210" s="12">
        <f t="shared" si="131"/>
        <v>0</v>
      </c>
      <c r="AM210" s="12">
        <f t="shared" si="132"/>
        <v>0</v>
      </c>
      <c r="AN210" s="39">
        <f t="shared" si="133"/>
        <v>0</v>
      </c>
      <c r="AO210" s="8"/>
      <c r="AP210" s="35">
        <f t="shared" si="134"/>
        <v>-3.2478013118467049E-2</v>
      </c>
      <c r="AQ210" s="12">
        <f t="shared" si="135"/>
        <v>2.7179913071763082E-4</v>
      </c>
      <c r="AR210" s="12">
        <f t="shared" si="136"/>
        <v>1.3423008502203412E-5</v>
      </c>
      <c r="AS210" s="12">
        <f t="shared" si="137"/>
        <v>1.7086378734417916E-4</v>
      </c>
      <c r="AT210" s="12">
        <f t="shared" si="138"/>
        <v>1.3423008502203412E-5</v>
      </c>
      <c r="AU210" s="12">
        <f t="shared" si="139"/>
        <v>1.7086378734417916E-4</v>
      </c>
      <c r="AV210" s="12">
        <f t="shared" si="140"/>
        <v>-3.2478013118467049E-2</v>
      </c>
      <c r="AW210" s="12">
        <f t="shared" si="141"/>
        <v>2.7179913071763082E-4</v>
      </c>
      <c r="AX210" s="12">
        <f t="shared" si="142"/>
        <v>-3.2478013118467097E-2</v>
      </c>
      <c r="AY210" s="39">
        <f t="shared" si="143"/>
        <v>2.7179913071763082E-4</v>
      </c>
      <c r="AZ210" s="8"/>
      <c r="BA210" s="35"/>
      <c r="BB210" s="12">
        <f t="shared" si="144"/>
        <v>1.0000134230085023</v>
      </c>
      <c r="BC210" s="12">
        <f t="shared" si="145"/>
        <v>0.96750899999999995</v>
      </c>
      <c r="BD210" s="12">
        <f t="shared" si="146"/>
        <v>0</v>
      </c>
      <c r="BE210" s="39">
        <f t="shared" si="147"/>
        <v>0</v>
      </c>
    </row>
    <row r="211" spans="1:57">
      <c r="A211" s="168" t="s">
        <v>298</v>
      </c>
      <c r="B211" s="3" t="s">
        <v>400</v>
      </c>
      <c r="C211" s="3">
        <v>-32.579333333333331</v>
      </c>
      <c r="D211" s="3">
        <v>0.37367918280816953</v>
      </c>
      <c r="E211" s="3">
        <v>3</v>
      </c>
      <c r="F211" s="3">
        <v>1.3423008502203413E-2</v>
      </c>
      <c r="G211" s="3">
        <v>0.17086378734417915</v>
      </c>
      <c r="L211" s="3">
        <v>1</v>
      </c>
      <c r="Q211" s="44">
        <f t="shared" si="113"/>
        <v>-32.566347637499454</v>
      </c>
      <c r="R211" s="45">
        <f t="shared" si="114"/>
        <v>0.27178995121533955</v>
      </c>
      <c r="S211" s="45" t="str">
        <f t="shared" si="115"/>
        <v>n/a</v>
      </c>
      <c r="T211" s="45" t="str">
        <f t="shared" si="116"/>
        <v>n/a</v>
      </c>
      <c r="U211" s="45" t="str">
        <f t="shared" si="117"/>
        <v>n/a</v>
      </c>
      <c r="V211" s="45" t="str">
        <f t="shared" si="118"/>
        <v>n/a</v>
      </c>
      <c r="W211" s="41">
        <f t="shared" si="119"/>
        <v>-32.566347637499454</v>
      </c>
      <c r="X211" s="42">
        <f t="shared" si="120"/>
        <v>0.27178995121533955</v>
      </c>
      <c r="Y211" s="3">
        <v>3</v>
      </c>
      <c r="Z211" s="166">
        <v>-18.600000000000001</v>
      </c>
      <c r="AA211" s="43">
        <f t="shared" si="121"/>
        <v>-32.56634763749944</v>
      </c>
      <c r="AB211" s="42">
        <f t="shared" si="122"/>
        <v>0.27178995121533955</v>
      </c>
      <c r="AC211" s="8"/>
      <c r="AD211" s="35">
        <f t="shared" si="123"/>
        <v>-3.2579333333333328E-2</v>
      </c>
      <c r="AE211" s="12">
        <f t="shared" si="124"/>
        <v>3.7367918280816951E-4</v>
      </c>
      <c r="AF211" s="12">
        <f t="shared" si="125"/>
        <v>4.2165180505801406E-4</v>
      </c>
      <c r="AG211" s="12">
        <f t="shared" si="126"/>
        <v>1.3423008502203412E-5</v>
      </c>
      <c r="AH211" s="12">
        <f t="shared" si="127"/>
        <v>1.7086378734417916E-4</v>
      </c>
      <c r="AI211" s="12">
        <f t="shared" si="128"/>
        <v>0</v>
      </c>
      <c r="AJ211" s="12">
        <f t="shared" si="129"/>
        <v>0</v>
      </c>
      <c r="AK211" s="12">
        <f t="shared" si="130"/>
        <v>0</v>
      </c>
      <c r="AL211" s="12">
        <f t="shared" si="131"/>
        <v>0</v>
      </c>
      <c r="AM211" s="12">
        <f t="shared" si="132"/>
        <v>0</v>
      </c>
      <c r="AN211" s="39">
        <f t="shared" si="133"/>
        <v>0</v>
      </c>
      <c r="AO211" s="8"/>
      <c r="AP211" s="35">
        <f t="shared" si="134"/>
        <v>-3.2566347637499451E-2</v>
      </c>
      <c r="AQ211" s="12">
        <f t="shared" si="135"/>
        <v>2.7178995121533955E-4</v>
      </c>
      <c r="AR211" s="12">
        <f t="shared" si="136"/>
        <v>1.3423008502203412E-5</v>
      </c>
      <c r="AS211" s="12">
        <f t="shared" si="137"/>
        <v>1.7086378734417916E-4</v>
      </c>
      <c r="AT211" s="12">
        <f t="shared" si="138"/>
        <v>1.3423008502203412E-5</v>
      </c>
      <c r="AU211" s="12">
        <f t="shared" si="139"/>
        <v>1.7086378734417916E-4</v>
      </c>
      <c r="AV211" s="12">
        <f t="shared" si="140"/>
        <v>-3.2566347637499451E-2</v>
      </c>
      <c r="AW211" s="12">
        <f t="shared" si="141"/>
        <v>2.7178995121533955E-4</v>
      </c>
      <c r="AX211" s="12">
        <f t="shared" si="142"/>
        <v>-3.2566347637499438E-2</v>
      </c>
      <c r="AY211" s="39">
        <f t="shared" si="143"/>
        <v>2.7178995121533955E-4</v>
      </c>
      <c r="AZ211" s="8"/>
      <c r="BA211" s="35"/>
      <c r="BB211" s="12">
        <f t="shared" si="144"/>
        <v>1.0000134230085023</v>
      </c>
      <c r="BC211" s="12">
        <f t="shared" si="145"/>
        <v>0.96742066666666671</v>
      </c>
      <c r="BD211" s="12">
        <f t="shared" si="146"/>
        <v>0</v>
      </c>
      <c r="BE211" s="39">
        <f t="shared" si="147"/>
        <v>0</v>
      </c>
    </row>
    <row r="212" spans="1:57">
      <c r="A212" s="168" t="s">
        <v>298</v>
      </c>
      <c r="B212" s="3" t="s">
        <v>215</v>
      </c>
      <c r="C212" s="3">
        <v>-33.962333333333333</v>
      </c>
      <c r="D212" s="3">
        <v>0.37367918280816953</v>
      </c>
      <c r="E212" s="3">
        <v>3</v>
      </c>
      <c r="F212" s="3">
        <v>1.3423008502203413E-2</v>
      </c>
      <c r="G212" s="3">
        <v>0.17086378734417915</v>
      </c>
      <c r="L212" s="3">
        <v>1</v>
      </c>
      <c r="Q212" s="44">
        <f t="shared" si="113"/>
        <v>-33.949366201520213</v>
      </c>
      <c r="R212" s="45">
        <f t="shared" si="114"/>
        <v>0.2716463002830814</v>
      </c>
      <c r="S212" s="45" t="str">
        <f t="shared" si="115"/>
        <v>n/a</v>
      </c>
      <c r="T212" s="45" t="str">
        <f t="shared" si="116"/>
        <v>n/a</v>
      </c>
      <c r="U212" s="45" t="str">
        <f t="shared" si="117"/>
        <v>n/a</v>
      </c>
      <c r="V212" s="45" t="str">
        <f t="shared" si="118"/>
        <v>n/a</v>
      </c>
      <c r="W212" s="41">
        <f t="shared" si="119"/>
        <v>-33.949366201520213</v>
      </c>
      <c r="X212" s="42">
        <f t="shared" si="120"/>
        <v>0.2716463002830814</v>
      </c>
      <c r="Y212" s="3">
        <v>3</v>
      </c>
      <c r="Z212" s="166">
        <v>-19</v>
      </c>
      <c r="AA212" s="43">
        <f t="shared" si="121"/>
        <v>-33.949366201520228</v>
      </c>
      <c r="AB212" s="42">
        <f t="shared" si="122"/>
        <v>0.2716463002830814</v>
      </c>
      <c r="AC212" s="8"/>
      <c r="AD212" s="35">
        <f t="shared" si="123"/>
        <v>-3.396233333333333E-2</v>
      </c>
      <c r="AE212" s="12">
        <f t="shared" si="124"/>
        <v>3.7367918280816951E-4</v>
      </c>
      <c r="AF212" s="12">
        <f t="shared" si="125"/>
        <v>4.2165180505801406E-4</v>
      </c>
      <c r="AG212" s="12">
        <f t="shared" si="126"/>
        <v>1.3423008502203412E-5</v>
      </c>
      <c r="AH212" s="12">
        <f t="shared" si="127"/>
        <v>1.7086378734417916E-4</v>
      </c>
      <c r="AI212" s="12">
        <f t="shared" si="128"/>
        <v>0</v>
      </c>
      <c r="AJ212" s="12">
        <f t="shared" si="129"/>
        <v>0</v>
      </c>
      <c r="AK212" s="12">
        <f t="shared" si="130"/>
        <v>0</v>
      </c>
      <c r="AL212" s="12">
        <f t="shared" si="131"/>
        <v>0</v>
      </c>
      <c r="AM212" s="12">
        <f t="shared" si="132"/>
        <v>0</v>
      </c>
      <c r="AN212" s="39">
        <f t="shared" si="133"/>
        <v>0</v>
      </c>
      <c r="AO212" s="8"/>
      <c r="AP212" s="35">
        <f t="shared" si="134"/>
        <v>-3.3949366201520212E-2</v>
      </c>
      <c r="AQ212" s="12">
        <f t="shared" si="135"/>
        <v>2.7164630028308139E-4</v>
      </c>
      <c r="AR212" s="12">
        <f t="shared" si="136"/>
        <v>1.3423008502203412E-5</v>
      </c>
      <c r="AS212" s="12">
        <f t="shared" si="137"/>
        <v>1.7086378734417916E-4</v>
      </c>
      <c r="AT212" s="12">
        <f t="shared" si="138"/>
        <v>1.3423008502203412E-5</v>
      </c>
      <c r="AU212" s="12">
        <f t="shared" si="139"/>
        <v>1.7086378734417916E-4</v>
      </c>
      <c r="AV212" s="12">
        <f t="shared" si="140"/>
        <v>-3.3949366201520212E-2</v>
      </c>
      <c r="AW212" s="12">
        <f t="shared" si="141"/>
        <v>2.7164630028308139E-4</v>
      </c>
      <c r="AX212" s="12">
        <f t="shared" si="142"/>
        <v>-3.3949366201520226E-2</v>
      </c>
      <c r="AY212" s="39">
        <f t="shared" si="143"/>
        <v>2.7164630028308139E-4</v>
      </c>
      <c r="AZ212" s="8"/>
      <c r="BA212" s="35"/>
      <c r="BB212" s="12">
        <f t="shared" si="144"/>
        <v>1.0000134230085023</v>
      </c>
      <c r="BC212" s="12">
        <f t="shared" si="145"/>
        <v>0.96603766666666668</v>
      </c>
      <c r="BD212" s="12">
        <f t="shared" si="146"/>
        <v>0</v>
      </c>
      <c r="BE212" s="39">
        <f t="shared" si="147"/>
        <v>0</v>
      </c>
    </row>
    <row r="213" spans="1:57">
      <c r="A213" s="168" t="s">
        <v>298</v>
      </c>
      <c r="B213" s="3" t="s">
        <v>216</v>
      </c>
      <c r="C213" s="3">
        <v>-33.190333333333335</v>
      </c>
      <c r="D213" s="3">
        <v>0.37367918280816953</v>
      </c>
      <c r="E213" s="3">
        <v>3</v>
      </c>
      <c r="F213" s="3">
        <v>1.3423008502203413E-2</v>
      </c>
      <c r="G213" s="3">
        <v>0.17086378734417915</v>
      </c>
      <c r="L213" s="3">
        <v>1</v>
      </c>
      <c r="Q213" s="44">
        <f t="shared" si="113"/>
        <v>-33.177355838957652</v>
      </c>
      <c r="R213" s="45">
        <f t="shared" si="114"/>
        <v>0.27172647123458638</v>
      </c>
      <c r="S213" s="45" t="str">
        <f t="shared" si="115"/>
        <v>n/a</v>
      </c>
      <c r="T213" s="45" t="str">
        <f t="shared" si="116"/>
        <v>n/a</v>
      </c>
      <c r="U213" s="45" t="str">
        <f t="shared" si="117"/>
        <v>n/a</v>
      </c>
      <c r="V213" s="45" t="str">
        <f t="shared" si="118"/>
        <v>n/a</v>
      </c>
      <c r="W213" s="41">
        <f t="shared" si="119"/>
        <v>-33.177355838957652</v>
      </c>
      <c r="X213" s="42">
        <f t="shared" si="120"/>
        <v>0.27172647123458638</v>
      </c>
      <c r="Y213" s="3">
        <v>3</v>
      </c>
      <c r="Z213" s="166">
        <v>-18.5</v>
      </c>
      <c r="AA213" s="43">
        <f t="shared" si="121"/>
        <v>-33.177355838957645</v>
      </c>
      <c r="AB213" s="42">
        <f t="shared" si="122"/>
        <v>0.27172647123458638</v>
      </c>
      <c r="AC213" s="8"/>
      <c r="AD213" s="35">
        <f t="shared" si="123"/>
        <v>-3.3190333333333336E-2</v>
      </c>
      <c r="AE213" s="12">
        <f t="shared" si="124"/>
        <v>3.7367918280816951E-4</v>
      </c>
      <c r="AF213" s="12">
        <f t="shared" si="125"/>
        <v>4.2165180505801406E-4</v>
      </c>
      <c r="AG213" s="12">
        <f t="shared" si="126"/>
        <v>1.3423008502203412E-5</v>
      </c>
      <c r="AH213" s="12">
        <f t="shared" si="127"/>
        <v>1.7086378734417916E-4</v>
      </c>
      <c r="AI213" s="12">
        <f t="shared" si="128"/>
        <v>0</v>
      </c>
      <c r="AJ213" s="12">
        <f t="shared" si="129"/>
        <v>0</v>
      </c>
      <c r="AK213" s="12">
        <f t="shared" si="130"/>
        <v>0</v>
      </c>
      <c r="AL213" s="12">
        <f t="shared" si="131"/>
        <v>0</v>
      </c>
      <c r="AM213" s="12">
        <f t="shared" si="132"/>
        <v>0</v>
      </c>
      <c r="AN213" s="39">
        <f t="shared" si="133"/>
        <v>0</v>
      </c>
      <c r="AO213" s="8"/>
      <c r="AP213" s="35">
        <f t="shared" si="134"/>
        <v>-3.3177355838957652E-2</v>
      </c>
      <c r="AQ213" s="12">
        <f t="shared" si="135"/>
        <v>2.7172647123458637E-4</v>
      </c>
      <c r="AR213" s="12">
        <f t="shared" si="136"/>
        <v>1.3423008502203412E-5</v>
      </c>
      <c r="AS213" s="12">
        <f t="shared" si="137"/>
        <v>1.7086378734417916E-4</v>
      </c>
      <c r="AT213" s="12">
        <f t="shared" si="138"/>
        <v>1.3423008502203412E-5</v>
      </c>
      <c r="AU213" s="12">
        <f t="shared" si="139"/>
        <v>1.7086378734417916E-4</v>
      </c>
      <c r="AV213" s="12">
        <f t="shared" si="140"/>
        <v>-3.3177355838957652E-2</v>
      </c>
      <c r="AW213" s="12">
        <f t="shared" si="141"/>
        <v>2.7172647123458637E-4</v>
      </c>
      <c r="AX213" s="12">
        <f t="shared" si="142"/>
        <v>-3.3177355838957645E-2</v>
      </c>
      <c r="AY213" s="39">
        <f t="shared" si="143"/>
        <v>2.7172647123458637E-4</v>
      </c>
      <c r="AZ213" s="8"/>
      <c r="BA213" s="35"/>
      <c r="BB213" s="12">
        <f t="shared" si="144"/>
        <v>1.0000134230085023</v>
      </c>
      <c r="BC213" s="12">
        <f t="shared" si="145"/>
        <v>0.96680966666666668</v>
      </c>
      <c r="BD213" s="12">
        <f t="shared" si="146"/>
        <v>0</v>
      </c>
      <c r="BE213" s="39">
        <f t="shared" si="147"/>
        <v>0</v>
      </c>
    </row>
    <row r="214" spans="1:57">
      <c r="A214" s="168" t="s">
        <v>234</v>
      </c>
      <c r="B214" s="3" t="s">
        <v>399</v>
      </c>
      <c r="C214" s="3">
        <v>-31.86375</v>
      </c>
      <c r="D214" s="3">
        <v>0.37367918280816953</v>
      </c>
      <c r="E214" s="3">
        <v>4</v>
      </c>
      <c r="F214" s="3">
        <v>1.3423008502203413E-2</v>
      </c>
      <c r="G214" s="3">
        <v>0.17086378734417915</v>
      </c>
      <c r="L214" s="3">
        <v>1</v>
      </c>
      <c r="Q214" s="44">
        <f t="shared" si="113"/>
        <v>-31.850754698884952</v>
      </c>
      <c r="R214" s="45">
        <f t="shared" si="114"/>
        <v>0.24954670244574323</v>
      </c>
      <c r="S214" s="45" t="str">
        <f t="shared" si="115"/>
        <v>n/a</v>
      </c>
      <c r="T214" s="45" t="str">
        <f t="shared" si="116"/>
        <v>n/a</v>
      </c>
      <c r="U214" s="45" t="str">
        <f t="shared" si="117"/>
        <v>n/a</v>
      </c>
      <c r="V214" s="45" t="str">
        <f t="shared" si="118"/>
        <v>n/a</v>
      </c>
      <c r="W214" s="41">
        <f t="shared" si="119"/>
        <v>-31.850754698884952</v>
      </c>
      <c r="X214" s="42">
        <f t="shared" si="120"/>
        <v>0.24954670244574323</v>
      </c>
      <c r="Y214" s="3">
        <v>4</v>
      </c>
      <c r="Z214" s="166">
        <v>-19.8</v>
      </c>
      <c r="AA214" s="43">
        <f t="shared" si="121"/>
        <v>-31.850754698884987</v>
      </c>
      <c r="AB214" s="42">
        <f t="shared" si="122"/>
        <v>0.24954670244574323</v>
      </c>
      <c r="AC214" s="8"/>
      <c r="AD214" s="35">
        <f t="shared" si="123"/>
        <v>-3.1863749999999996E-2</v>
      </c>
      <c r="AE214" s="12">
        <f t="shared" si="124"/>
        <v>3.7367918280816951E-4</v>
      </c>
      <c r="AF214" s="12">
        <f t="shared" si="125"/>
        <v>4.0559208822344957E-4</v>
      </c>
      <c r="AG214" s="12">
        <f t="shared" si="126"/>
        <v>1.3423008502203412E-5</v>
      </c>
      <c r="AH214" s="12">
        <f t="shared" si="127"/>
        <v>1.7086378734417916E-4</v>
      </c>
      <c r="AI214" s="12">
        <f t="shared" si="128"/>
        <v>0</v>
      </c>
      <c r="AJ214" s="12">
        <f t="shared" si="129"/>
        <v>0</v>
      </c>
      <c r="AK214" s="12">
        <f t="shared" si="130"/>
        <v>0</v>
      </c>
      <c r="AL214" s="12">
        <f t="shared" si="131"/>
        <v>0</v>
      </c>
      <c r="AM214" s="12">
        <f t="shared" si="132"/>
        <v>0</v>
      </c>
      <c r="AN214" s="39">
        <f t="shared" si="133"/>
        <v>0</v>
      </c>
      <c r="AO214" s="8"/>
      <c r="AP214" s="35">
        <f t="shared" si="134"/>
        <v>-3.1850754698884952E-2</v>
      </c>
      <c r="AQ214" s="12">
        <f t="shared" si="135"/>
        <v>2.4954670244574324E-4</v>
      </c>
      <c r="AR214" s="12">
        <f t="shared" si="136"/>
        <v>1.3423008502203412E-5</v>
      </c>
      <c r="AS214" s="12">
        <f t="shared" si="137"/>
        <v>1.7086378734417916E-4</v>
      </c>
      <c r="AT214" s="12">
        <f t="shared" si="138"/>
        <v>1.3423008502203412E-5</v>
      </c>
      <c r="AU214" s="12">
        <f t="shared" si="139"/>
        <v>1.7086378734417916E-4</v>
      </c>
      <c r="AV214" s="12">
        <f t="shared" si="140"/>
        <v>-3.1850754698884952E-2</v>
      </c>
      <c r="AW214" s="12">
        <f t="shared" si="141"/>
        <v>2.4954670244574324E-4</v>
      </c>
      <c r="AX214" s="12">
        <f t="shared" si="142"/>
        <v>-3.1850754698884987E-2</v>
      </c>
      <c r="AY214" s="39">
        <f t="shared" si="143"/>
        <v>2.4954670244574324E-4</v>
      </c>
      <c r="AZ214" s="8"/>
      <c r="BA214" s="35"/>
      <c r="BB214" s="12">
        <f t="shared" si="144"/>
        <v>1.0000134230085023</v>
      </c>
      <c r="BC214" s="12">
        <f t="shared" si="145"/>
        <v>0.96813625000000003</v>
      </c>
      <c r="BD214" s="12">
        <f t="shared" si="146"/>
        <v>0</v>
      </c>
      <c r="BE214" s="39">
        <f t="shared" si="147"/>
        <v>0</v>
      </c>
    </row>
    <row r="215" spans="1:57">
      <c r="A215" s="168" t="s">
        <v>234</v>
      </c>
      <c r="B215" s="3" t="s">
        <v>400</v>
      </c>
      <c r="C215" s="3">
        <v>-31.751333333333335</v>
      </c>
      <c r="D215" s="3">
        <v>0.37367918280816953</v>
      </c>
      <c r="E215" s="3">
        <v>3</v>
      </c>
      <c r="F215" s="3">
        <v>1.3423008502203413E-2</v>
      </c>
      <c r="G215" s="3">
        <v>0.17086378734417915</v>
      </c>
      <c r="L215" s="3">
        <v>1</v>
      </c>
      <c r="Q215" s="44">
        <f t="shared" si="113"/>
        <v>-31.738336523248417</v>
      </c>
      <c r="R215" s="45">
        <f t="shared" si="114"/>
        <v>0.27187601677862672</v>
      </c>
      <c r="S215" s="45" t="str">
        <f t="shared" si="115"/>
        <v>n/a</v>
      </c>
      <c r="T215" s="45" t="str">
        <f t="shared" si="116"/>
        <v>n/a</v>
      </c>
      <c r="U215" s="45" t="str">
        <f t="shared" si="117"/>
        <v>n/a</v>
      </c>
      <c r="V215" s="45" t="str">
        <f t="shared" si="118"/>
        <v>n/a</v>
      </c>
      <c r="W215" s="41">
        <f t="shared" si="119"/>
        <v>-31.738336523248417</v>
      </c>
      <c r="X215" s="42">
        <f t="shared" si="120"/>
        <v>0.27187601677862672</v>
      </c>
      <c r="Y215" s="3">
        <v>3</v>
      </c>
      <c r="Z215" s="166">
        <v>-19.2</v>
      </c>
      <c r="AA215" s="43">
        <f t="shared" si="121"/>
        <v>-31.738336523248421</v>
      </c>
      <c r="AB215" s="42">
        <f t="shared" si="122"/>
        <v>0.27187601677862672</v>
      </c>
      <c r="AC215" s="8"/>
      <c r="AD215" s="35">
        <f t="shared" si="123"/>
        <v>-3.1751333333333333E-2</v>
      </c>
      <c r="AE215" s="12">
        <f t="shared" si="124"/>
        <v>3.7367918280816951E-4</v>
      </c>
      <c r="AF215" s="12">
        <f t="shared" si="125"/>
        <v>4.2165180505801406E-4</v>
      </c>
      <c r="AG215" s="12">
        <f t="shared" si="126"/>
        <v>1.3423008502203412E-5</v>
      </c>
      <c r="AH215" s="12">
        <f t="shared" si="127"/>
        <v>1.7086378734417916E-4</v>
      </c>
      <c r="AI215" s="12">
        <f t="shared" si="128"/>
        <v>0</v>
      </c>
      <c r="AJ215" s="12">
        <f t="shared" si="129"/>
        <v>0</v>
      </c>
      <c r="AK215" s="12">
        <f t="shared" si="130"/>
        <v>0</v>
      </c>
      <c r="AL215" s="12">
        <f t="shared" si="131"/>
        <v>0</v>
      </c>
      <c r="AM215" s="12">
        <f t="shared" si="132"/>
        <v>0</v>
      </c>
      <c r="AN215" s="39">
        <f t="shared" si="133"/>
        <v>0</v>
      </c>
      <c r="AO215" s="8"/>
      <c r="AP215" s="35">
        <f t="shared" si="134"/>
        <v>-3.1738336523248416E-2</v>
      </c>
      <c r="AQ215" s="12">
        <f t="shared" si="135"/>
        <v>2.7187601677862672E-4</v>
      </c>
      <c r="AR215" s="12">
        <f t="shared" si="136"/>
        <v>1.3423008502203412E-5</v>
      </c>
      <c r="AS215" s="12">
        <f t="shared" si="137"/>
        <v>1.7086378734417916E-4</v>
      </c>
      <c r="AT215" s="12">
        <f t="shared" si="138"/>
        <v>1.3423008502203412E-5</v>
      </c>
      <c r="AU215" s="12">
        <f t="shared" si="139"/>
        <v>1.7086378734417916E-4</v>
      </c>
      <c r="AV215" s="12">
        <f t="shared" si="140"/>
        <v>-3.1738336523248416E-2</v>
      </c>
      <c r="AW215" s="12">
        <f t="shared" si="141"/>
        <v>2.7187601677862672E-4</v>
      </c>
      <c r="AX215" s="12">
        <f t="shared" si="142"/>
        <v>-3.1738336523248423E-2</v>
      </c>
      <c r="AY215" s="39">
        <f t="shared" si="143"/>
        <v>2.7187601677862672E-4</v>
      </c>
      <c r="AZ215" s="8"/>
      <c r="BA215" s="35"/>
      <c r="BB215" s="12">
        <f t="shared" si="144"/>
        <v>1.0000134230085023</v>
      </c>
      <c r="BC215" s="12">
        <f t="shared" si="145"/>
        <v>0.96824866666666665</v>
      </c>
      <c r="BD215" s="12">
        <f t="shared" si="146"/>
        <v>0</v>
      </c>
      <c r="BE215" s="39">
        <f t="shared" si="147"/>
        <v>0</v>
      </c>
    </row>
    <row r="216" spans="1:57">
      <c r="A216" s="168" t="s">
        <v>234</v>
      </c>
      <c r="B216" s="3" t="s">
        <v>215</v>
      </c>
      <c r="C216" s="3">
        <v>-32.886714285714284</v>
      </c>
      <c r="D216" s="3">
        <v>0.37367918280816953</v>
      </c>
      <c r="E216" s="3">
        <v>7</v>
      </c>
      <c r="F216" s="3">
        <v>1.3423008502203413E-2</v>
      </c>
      <c r="G216" s="3">
        <v>0.17086378734417915</v>
      </c>
      <c r="L216" s="3">
        <v>1</v>
      </c>
      <c r="Q216" s="44">
        <f t="shared" si="113"/>
        <v>-32.873732715857543</v>
      </c>
      <c r="R216" s="45">
        <f t="shared" si="114"/>
        <v>0.2173806453799349</v>
      </c>
      <c r="S216" s="45" t="str">
        <f t="shared" si="115"/>
        <v>n/a</v>
      </c>
      <c r="T216" s="45" t="str">
        <f t="shared" si="116"/>
        <v>n/a</v>
      </c>
      <c r="U216" s="45" t="str">
        <f t="shared" si="117"/>
        <v>n/a</v>
      </c>
      <c r="V216" s="45" t="str">
        <f t="shared" si="118"/>
        <v>n/a</v>
      </c>
      <c r="W216" s="41">
        <f t="shared" si="119"/>
        <v>-32.873732715857543</v>
      </c>
      <c r="X216" s="42">
        <f t="shared" si="120"/>
        <v>0.2173806453799349</v>
      </c>
      <c r="Y216" s="3">
        <v>7</v>
      </c>
      <c r="Z216" s="166">
        <v>-22.1</v>
      </c>
      <c r="AA216" s="43">
        <f t="shared" si="121"/>
        <v>-32.873732715857585</v>
      </c>
      <c r="AB216" s="42">
        <f t="shared" si="122"/>
        <v>0.2173806453799349</v>
      </c>
      <c r="AC216" s="8"/>
      <c r="AD216" s="35">
        <f t="shared" si="123"/>
        <v>-3.2886714285714283E-2</v>
      </c>
      <c r="AE216" s="12">
        <f t="shared" si="124"/>
        <v>3.7367918280816951E-4</v>
      </c>
      <c r="AF216" s="12">
        <f t="shared" si="125"/>
        <v>3.8950525304725769E-4</v>
      </c>
      <c r="AG216" s="12">
        <f t="shared" si="126"/>
        <v>1.3423008502203412E-5</v>
      </c>
      <c r="AH216" s="12">
        <f t="shared" si="127"/>
        <v>1.7086378734417916E-4</v>
      </c>
      <c r="AI216" s="12">
        <f t="shared" si="128"/>
        <v>0</v>
      </c>
      <c r="AJ216" s="12">
        <f t="shared" si="129"/>
        <v>0</v>
      </c>
      <c r="AK216" s="12">
        <f t="shared" si="130"/>
        <v>0</v>
      </c>
      <c r="AL216" s="12">
        <f t="shared" si="131"/>
        <v>0</v>
      </c>
      <c r="AM216" s="12">
        <f t="shared" si="132"/>
        <v>0</v>
      </c>
      <c r="AN216" s="39">
        <f t="shared" si="133"/>
        <v>0</v>
      </c>
      <c r="AO216" s="8"/>
      <c r="AP216" s="35">
        <f t="shared" si="134"/>
        <v>-3.2873732715857543E-2</v>
      </c>
      <c r="AQ216" s="12">
        <f t="shared" si="135"/>
        <v>2.1738064537993491E-4</v>
      </c>
      <c r="AR216" s="12">
        <f t="shared" si="136"/>
        <v>1.3423008502203412E-5</v>
      </c>
      <c r="AS216" s="12">
        <f t="shared" si="137"/>
        <v>1.7086378734417916E-4</v>
      </c>
      <c r="AT216" s="12">
        <f t="shared" si="138"/>
        <v>1.3423008502203412E-5</v>
      </c>
      <c r="AU216" s="12">
        <f t="shared" si="139"/>
        <v>1.7086378734417916E-4</v>
      </c>
      <c r="AV216" s="12">
        <f t="shared" si="140"/>
        <v>-3.2873732715857543E-2</v>
      </c>
      <c r="AW216" s="12">
        <f t="shared" si="141"/>
        <v>2.1738064537993491E-4</v>
      </c>
      <c r="AX216" s="12">
        <f t="shared" si="142"/>
        <v>-3.2873732715857584E-2</v>
      </c>
      <c r="AY216" s="39">
        <f t="shared" si="143"/>
        <v>2.1738064537993491E-4</v>
      </c>
      <c r="AZ216" s="8"/>
      <c r="BA216" s="35"/>
      <c r="BB216" s="12">
        <f t="shared" si="144"/>
        <v>1.0000134230085023</v>
      </c>
      <c r="BC216" s="12">
        <f t="shared" si="145"/>
        <v>0.96711328571428568</v>
      </c>
      <c r="BD216" s="12">
        <f t="shared" si="146"/>
        <v>0</v>
      </c>
      <c r="BE216" s="39">
        <f t="shared" si="147"/>
        <v>0</v>
      </c>
    </row>
    <row r="217" spans="1:57">
      <c r="A217" s="168" t="s">
        <v>234</v>
      </c>
      <c r="B217" s="3" t="s">
        <v>216</v>
      </c>
      <c r="C217" s="3">
        <v>-32.255000000000003</v>
      </c>
      <c r="D217" s="3">
        <v>0.37367918280816953</v>
      </c>
      <c r="E217" s="3">
        <v>7</v>
      </c>
      <c r="F217" s="3">
        <v>1.3423008502203413E-2</v>
      </c>
      <c r="G217" s="3">
        <v>0.17086378734417915</v>
      </c>
      <c r="L217" s="3">
        <v>1</v>
      </c>
      <c r="Q217" s="44">
        <f t="shared" si="113"/>
        <v>-32.242009950637041</v>
      </c>
      <c r="R217" s="45">
        <f t="shared" si="114"/>
        <v>0.21746270643236332</v>
      </c>
      <c r="S217" s="45" t="str">
        <f t="shared" si="115"/>
        <v>n/a</v>
      </c>
      <c r="T217" s="45" t="str">
        <f t="shared" si="116"/>
        <v>n/a</v>
      </c>
      <c r="U217" s="45" t="str">
        <f t="shared" si="117"/>
        <v>n/a</v>
      </c>
      <c r="V217" s="45" t="str">
        <f t="shared" si="118"/>
        <v>n/a</v>
      </c>
      <c r="W217" s="41">
        <f t="shared" si="119"/>
        <v>-32.242009950637041</v>
      </c>
      <c r="X217" s="42">
        <f t="shared" si="120"/>
        <v>0.21746270643236332</v>
      </c>
      <c r="Y217" s="3">
        <v>7</v>
      </c>
      <c r="Z217" s="166">
        <v>-21.4</v>
      </c>
      <c r="AA217" s="43">
        <f t="shared" si="121"/>
        <v>-32.242009950637083</v>
      </c>
      <c r="AB217" s="42">
        <f t="shared" si="122"/>
        <v>0.21746270643236332</v>
      </c>
      <c r="AC217" s="8"/>
      <c r="AD217" s="35">
        <f t="shared" si="123"/>
        <v>-3.2255000000000006E-2</v>
      </c>
      <c r="AE217" s="12">
        <f t="shared" si="124"/>
        <v>3.7367918280816951E-4</v>
      </c>
      <c r="AF217" s="12">
        <f t="shared" si="125"/>
        <v>3.8950525304725769E-4</v>
      </c>
      <c r="AG217" s="12">
        <f t="shared" si="126"/>
        <v>1.3423008502203412E-5</v>
      </c>
      <c r="AH217" s="12">
        <f t="shared" si="127"/>
        <v>1.7086378734417916E-4</v>
      </c>
      <c r="AI217" s="12">
        <f t="shared" si="128"/>
        <v>0</v>
      </c>
      <c r="AJ217" s="12">
        <f t="shared" si="129"/>
        <v>0</v>
      </c>
      <c r="AK217" s="12">
        <f t="shared" si="130"/>
        <v>0</v>
      </c>
      <c r="AL217" s="12">
        <f t="shared" si="131"/>
        <v>0</v>
      </c>
      <c r="AM217" s="12">
        <f t="shared" si="132"/>
        <v>0</v>
      </c>
      <c r="AN217" s="39">
        <f t="shared" si="133"/>
        <v>0</v>
      </c>
      <c r="AO217" s="8"/>
      <c r="AP217" s="35">
        <f t="shared" si="134"/>
        <v>-3.2242009950637043E-2</v>
      </c>
      <c r="AQ217" s="12">
        <f t="shared" si="135"/>
        <v>2.1746270643236332E-4</v>
      </c>
      <c r="AR217" s="12">
        <f t="shared" si="136"/>
        <v>1.3423008502203412E-5</v>
      </c>
      <c r="AS217" s="12">
        <f t="shared" si="137"/>
        <v>1.7086378734417916E-4</v>
      </c>
      <c r="AT217" s="12">
        <f t="shared" si="138"/>
        <v>1.3423008502203412E-5</v>
      </c>
      <c r="AU217" s="12">
        <f t="shared" si="139"/>
        <v>1.7086378734417916E-4</v>
      </c>
      <c r="AV217" s="12">
        <f t="shared" si="140"/>
        <v>-3.2242009950637043E-2</v>
      </c>
      <c r="AW217" s="12">
        <f t="shared" si="141"/>
        <v>2.1746270643236332E-4</v>
      </c>
      <c r="AX217" s="12">
        <f t="shared" si="142"/>
        <v>-3.2242009950637085E-2</v>
      </c>
      <c r="AY217" s="39">
        <f t="shared" si="143"/>
        <v>2.1746270643236332E-4</v>
      </c>
      <c r="AZ217" s="8"/>
      <c r="BA217" s="35"/>
      <c r="BB217" s="12">
        <f t="shared" si="144"/>
        <v>1.0000134230085023</v>
      </c>
      <c r="BC217" s="12">
        <f t="shared" si="145"/>
        <v>0.96774499999999997</v>
      </c>
      <c r="BD217" s="12">
        <f t="shared" si="146"/>
        <v>0</v>
      </c>
      <c r="BE217" s="39">
        <f t="shared" si="147"/>
        <v>0</v>
      </c>
    </row>
    <row r="218" spans="1:57">
      <c r="A218" s="168" t="s">
        <v>403</v>
      </c>
      <c r="B218" s="3" t="s">
        <v>399</v>
      </c>
      <c r="C218" s="3">
        <v>-33.221249999999998</v>
      </c>
      <c r="D218" s="3">
        <v>0.37367918280816953</v>
      </c>
      <c r="E218" s="3">
        <v>4</v>
      </c>
      <c r="F218" s="3">
        <v>1.3423008502203413E-2</v>
      </c>
      <c r="G218" s="3">
        <v>0.17086378734417915</v>
      </c>
      <c r="L218" s="3">
        <v>1</v>
      </c>
      <c r="Q218" s="44">
        <f t="shared" si="113"/>
        <v>-33.208272920619002</v>
      </c>
      <c r="R218" s="45">
        <f t="shared" si="114"/>
        <v>0.24939300957772506</v>
      </c>
      <c r="S218" s="45" t="str">
        <f t="shared" si="115"/>
        <v>n/a</v>
      </c>
      <c r="T218" s="45" t="str">
        <f t="shared" si="116"/>
        <v>n/a</v>
      </c>
      <c r="U218" s="45" t="str">
        <f t="shared" si="117"/>
        <v>n/a</v>
      </c>
      <c r="V218" s="45" t="str">
        <f t="shared" si="118"/>
        <v>n/a</v>
      </c>
      <c r="W218" s="41">
        <f t="shared" si="119"/>
        <v>-33.208272920619002</v>
      </c>
      <c r="X218" s="42">
        <f t="shared" si="120"/>
        <v>0.24939300957772506</v>
      </c>
      <c r="Y218" s="3">
        <v>4</v>
      </c>
      <c r="Z218" s="166">
        <v>-18.399999999999999</v>
      </c>
      <c r="AA218" s="43">
        <f t="shared" si="121"/>
        <v>-33.208272920619009</v>
      </c>
      <c r="AB218" s="42">
        <f t="shared" si="122"/>
        <v>0.24939300957772506</v>
      </c>
      <c r="AC218" s="8"/>
      <c r="AD218" s="35">
        <f t="shared" si="123"/>
        <v>-3.3221250000000001E-2</v>
      </c>
      <c r="AE218" s="12">
        <f t="shared" si="124"/>
        <v>3.7367918280816951E-4</v>
      </c>
      <c r="AF218" s="12">
        <f t="shared" si="125"/>
        <v>4.0559208822344957E-4</v>
      </c>
      <c r="AG218" s="12">
        <f t="shared" si="126"/>
        <v>1.3423008502203412E-5</v>
      </c>
      <c r="AH218" s="12">
        <f t="shared" si="127"/>
        <v>1.7086378734417916E-4</v>
      </c>
      <c r="AI218" s="12">
        <f t="shared" si="128"/>
        <v>0</v>
      </c>
      <c r="AJ218" s="12">
        <f t="shared" si="129"/>
        <v>0</v>
      </c>
      <c r="AK218" s="12">
        <f t="shared" si="130"/>
        <v>0</v>
      </c>
      <c r="AL218" s="12">
        <f t="shared" si="131"/>
        <v>0</v>
      </c>
      <c r="AM218" s="12">
        <f t="shared" si="132"/>
        <v>0</v>
      </c>
      <c r="AN218" s="39">
        <f t="shared" si="133"/>
        <v>0</v>
      </c>
      <c r="AO218" s="8"/>
      <c r="AP218" s="35">
        <f t="shared" si="134"/>
        <v>-3.3208272920619002E-2</v>
      </c>
      <c r="AQ218" s="12">
        <f t="shared" si="135"/>
        <v>2.4939300957772505E-4</v>
      </c>
      <c r="AR218" s="12">
        <f t="shared" si="136"/>
        <v>1.3423008502203412E-5</v>
      </c>
      <c r="AS218" s="12">
        <f t="shared" si="137"/>
        <v>1.7086378734417916E-4</v>
      </c>
      <c r="AT218" s="12">
        <f t="shared" si="138"/>
        <v>1.3423008502203412E-5</v>
      </c>
      <c r="AU218" s="12">
        <f t="shared" si="139"/>
        <v>1.7086378734417916E-4</v>
      </c>
      <c r="AV218" s="12">
        <f t="shared" si="140"/>
        <v>-3.3208272920619002E-2</v>
      </c>
      <c r="AW218" s="12">
        <f t="shared" si="141"/>
        <v>2.4939300957772505E-4</v>
      </c>
      <c r="AX218" s="12">
        <f t="shared" si="142"/>
        <v>-3.3208272920619009E-2</v>
      </c>
      <c r="AY218" s="39">
        <f t="shared" si="143"/>
        <v>2.4939300957772505E-4</v>
      </c>
      <c r="AZ218" s="8"/>
      <c r="BA218" s="35"/>
      <c r="BB218" s="12">
        <f t="shared" si="144"/>
        <v>1.0000134230085023</v>
      </c>
      <c r="BC218" s="12">
        <f t="shared" si="145"/>
        <v>0.96677875000000002</v>
      </c>
      <c r="BD218" s="12">
        <f t="shared" si="146"/>
        <v>0</v>
      </c>
      <c r="BE218" s="39">
        <f t="shared" si="147"/>
        <v>0</v>
      </c>
    </row>
    <row r="219" spans="1:57">
      <c r="A219" s="168" t="s">
        <v>403</v>
      </c>
      <c r="B219" s="3" t="s">
        <v>400</v>
      </c>
      <c r="C219" s="3">
        <v>-33.026000000000003</v>
      </c>
      <c r="D219" s="3">
        <v>0.37367918280816953</v>
      </c>
      <c r="E219" s="3">
        <v>4</v>
      </c>
      <c r="F219" s="3">
        <v>1.3423008502203413E-2</v>
      </c>
      <c r="G219" s="3">
        <v>0.17086378734417915</v>
      </c>
      <c r="L219" s="3">
        <v>1</v>
      </c>
      <c r="Q219" s="44">
        <f t="shared" si="113"/>
        <v>-33.013020299776599</v>
      </c>
      <c r="R219" s="45">
        <f t="shared" si="114"/>
        <v>0.24941510786076079</v>
      </c>
      <c r="S219" s="45" t="str">
        <f t="shared" si="115"/>
        <v>n/a</v>
      </c>
      <c r="T219" s="45" t="str">
        <f t="shared" si="116"/>
        <v>n/a</v>
      </c>
      <c r="U219" s="45" t="str">
        <f t="shared" si="117"/>
        <v>n/a</v>
      </c>
      <c r="V219" s="45" t="str">
        <f t="shared" si="118"/>
        <v>n/a</v>
      </c>
      <c r="W219" s="41">
        <f t="shared" si="119"/>
        <v>-33.013020299776599</v>
      </c>
      <c r="X219" s="42">
        <f t="shared" si="120"/>
        <v>0.24941510786076079</v>
      </c>
      <c r="Y219" s="3">
        <v>4</v>
      </c>
      <c r="Z219" s="166">
        <v>-19.899999999999999</v>
      </c>
      <c r="AA219" s="43">
        <f t="shared" si="121"/>
        <v>-33.013020299776599</v>
      </c>
      <c r="AB219" s="42">
        <f t="shared" si="122"/>
        <v>0.24941510786076079</v>
      </c>
      <c r="AC219" s="8"/>
      <c r="AD219" s="35">
        <f t="shared" si="123"/>
        <v>-3.3026000000000007E-2</v>
      </c>
      <c r="AE219" s="12">
        <f t="shared" si="124"/>
        <v>3.7367918280816951E-4</v>
      </c>
      <c r="AF219" s="12">
        <f t="shared" si="125"/>
        <v>4.0559208822344957E-4</v>
      </c>
      <c r="AG219" s="12">
        <f t="shared" si="126"/>
        <v>1.3423008502203412E-5</v>
      </c>
      <c r="AH219" s="12">
        <f t="shared" si="127"/>
        <v>1.7086378734417916E-4</v>
      </c>
      <c r="AI219" s="12">
        <f t="shared" si="128"/>
        <v>0</v>
      </c>
      <c r="AJ219" s="12">
        <f t="shared" si="129"/>
        <v>0</v>
      </c>
      <c r="AK219" s="12">
        <f t="shared" si="130"/>
        <v>0</v>
      </c>
      <c r="AL219" s="12">
        <f t="shared" si="131"/>
        <v>0</v>
      </c>
      <c r="AM219" s="12">
        <f t="shared" si="132"/>
        <v>0</v>
      </c>
      <c r="AN219" s="39">
        <f t="shared" si="133"/>
        <v>0</v>
      </c>
      <c r="AO219" s="8"/>
      <c r="AP219" s="35">
        <f t="shared" si="134"/>
        <v>-3.3013020299776596E-2</v>
      </c>
      <c r="AQ219" s="12">
        <f t="shared" si="135"/>
        <v>2.4941510786076081E-4</v>
      </c>
      <c r="AR219" s="12">
        <f t="shared" si="136"/>
        <v>1.3423008502203412E-5</v>
      </c>
      <c r="AS219" s="12">
        <f t="shared" si="137"/>
        <v>1.7086378734417916E-4</v>
      </c>
      <c r="AT219" s="12">
        <f t="shared" si="138"/>
        <v>1.3423008502203412E-5</v>
      </c>
      <c r="AU219" s="12">
        <f t="shared" si="139"/>
        <v>1.7086378734417916E-4</v>
      </c>
      <c r="AV219" s="12">
        <f t="shared" si="140"/>
        <v>-3.3013020299776596E-2</v>
      </c>
      <c r="AW219" s="12">
        <f t="shared" si="141"/>
        <v>2.4941510786076081E-4</v>
      </c>
      <c r="AX219" s="12">
        <f t="shared" si="142"/>
        <v>-3.3013020299776596E-2</v>
      </c>
      <c r="AY219" s="39">
        <f t="shared" si="143"/>
        <v>2.4941510786076081E-4</v>
      </c>
      <c r="AZ219" s="8"/>
      <c r="BA219" s="35"/>
      <c r="BB219" s="12">
        <f t="shared" si="144"/>
        <v>1.0000134230085023</v>
      </c>
      <c r="BC219" s="12">
        <f t="shared" si="145"/>
        <v>0.966974</v>
      </c>
      <c r="BD219" s="12">
        <f t="shared" si="146"/>
        <v>0</v>
      </c>
      <c r="BE219" s="39">
        <f t="shared" si="147"/>
        <v>0</v>
      </c>
    </row>
    <row r="220" spans="1:57">
      <c r="A220" s="168" t="s">
        <v>403</v>
      </c>
      <c r="B220" s="3" t="s">
        <v>215</v>
      </c>
      <c r="C220" s="3">
        <v>-34.917999999999999</v>
      </c>
      <c r="D220" s="3">
        <v>0.37367918280816953</v>
      </c>
      <c r="E220" s="3">
        <v>4</v>
      </c>
      <c r="F220" s="3">
        <v>1.3423008502203413E-2</v>
      </c>
      <c r="G220" s="3">
        <v>0.17086378734417915</v>
      </c>
      <c r="L220" s="3">
        <v>1</v>
      </c>
      <c r="Q220" s="44">
        <f t="shared" si="113"/>
        <v>-34.905045696108672</v>
      </c>
      <c r="R220" s="45">
        <f t="shared" si="114"/>
        <v>0.24920107792196342</v>
      </c>
      <c r="S220" s="45" t="str">
        <f t="shared" si="115"/>
        <v>n/a</v>
      </c>
      <c r="T220" s="45" t="str">
        <f t="shared" si="116"/>
        <v>n/a</v>
      </c>
      <c r="U220" s="45" t="str">
        <f t="shared" si="117"/>
        <v>n/a</v>
      </c>
      <c r="V220" s="45" t="str">
        <f t="shared" si="118"/>
        <v>n/a</v>
      </c>
      <c r="W220" s="41">
        <f t="shared" si="119"/>
        <v>-34.905045696108672</v>
      </c>
      <c r="X220" s="42">
        <f t="shared" si="120"/>
        <v>0.24920107792196342</v>
      </c>
      <c r="Y220" s="3">
        <v>4</v>
      </c>
      <c r="Z220" s="166">
        <v>-19.3</v>
      </c>
      <c r="AA220" s="43">
        <f t="shared" si="121"/>
        <v>-34.905045696108637</v>
      </c>
      <c r="AB220" s="42">
        <f t="shared" si="122"/>
        <v>0.24920107792196342</v>
      </c>
      <c r="AC220" s="8"/>
      <c r="AD220" s="35">
        <f t="shared" si="123"/>
        <v>-3.4917999999999998E-2</v>
      </c>
      <c r="AE220" s="12">
        <f t="shared" si="124"/>
        <v>3.7367918280816951E-4</v>
      </c>
      <c r="AF220" s="12">
        <f t="shared" si="125"/>
        <v>4.0559208822344957E-4</v>
      </c>
      <c r="AG220" s="12">
        <f t="shared" si="126"/>
        <v>1.3423008502203412E-5</v>
      </c>
      <c r="AH220" s="12">
        <f t="shared" si="127"/>
        <v>1.7086378734417916E-4</v>
      </c>
      <c r="AI220" s="12">
        <f t="shared" si="128"/>
        <v>0</v>
      </c>
      <c r="AJ220" s="12">
        <f t="shared" si="129"/>
        <v>0</v>
      </c>
      <c r="AK220" s="12">
        <f t="shared" si="130"/>
        <v>0</v>
      </c>
      <c r="AL220" s="12">
        <f t="shared" si="131"/>
        <v>0</v>
      </c>
      <c r="AM220" s="12">
        <f t="shared" si="132"/>
        <v>0</v>
      </c>
      <c r="AN220" s="39">
        <f t="shared" si="133"/>
        <v>0</v>
      </c>
      <c r="AO220" s="8"/>
      <c r="AP220" s="35">
        <f t="shared" si="134"/>
        <v>-3.4905045696108673E-2</v>
      </c>
      <c r="AQ220" s="12">
        <f t="shared" si="135"/>
        <v>2.4920107792196343E-4</v>
      </c>
      <c r="AR220" s="12">
        <f t="shared" si="136"/>
        <v>1.3423008502203412E-5</v>
      </c>
      <c r="AS220" s="12">
        <f t="shared" si="137"/>
        <v>1.7086378734417916E-4</v>
      </c>
      <c r="AT220" s="12">
        <f t="shared" si="138"/>
        <v>1.3423008502203412E-5</v>
      </c>
      <c r="AU220" s="12">
        <f t="shared" si="139"/>
        <v>1.7086378734417916E-4</v>
      </c>
      <c r="AV220" s="12">
        <f t="shared" si="140"/>
        <v>-3.4905045696108673E-2</v>
      </c>
      <c r="AW220" s="12">
        <f t="shared" si="141"/>
        <v>2.4920107792196343E-4</v>
      </c>
      <c r="AX220" s="12">
        <f t="shared" si="142"/>
        <v>-3.4905045696108639E-2</v>
      </c>
      <c r="AY220" s="39">
        <f t="shared" si="143"/>
        <v>2.4920107792196343E-4</v>
      </c>
      <c r="AZ220" s="8"/>
      <c r="BA220" s="35"/>
      <c r="BB220" s="12">
        <f t="shared" si="144"/>
        <v>1.0000134230085023</v>
      </c>
      <c r="BC220" s="12">
        <f t="shared" si="145"/>
        <v>0.965082</v>
      </c>
      <c r="BD220" s="12">
        <f t="shared" si="146"/>
        <v>0</v>
      </c>
      <c r="BE220" s="39">
        <f t="shared" si="147"/>
        <v>0</v>
      </c>
    </row>
    <row r="221" spans="1:57">
      <c r="A221" s="168" t="s">
        <v>403</v>
      </c>
      <c r="B221" s="3" t="s">
        <v>216</v>
      </c>
      <c r="C221" s="3">
        <v>-34.555999999999997</v>
      </c>
      <c r="D221" s="3">
        <v>0.37367918280816953</v>
      </c>
      <c r="E221" s="3">
        <v>4</v>
      </c>
      <c r="F221" s="3">
        <v>1.3423008502203413E-2</v>
      </c>
      <c r="G221" s="3">
        <v>0.17086378734417915</v>
      </c>
      <c r="L221" s="3">
        <v>1</v>
      </c>
      <c r="Q221" s="44">
        <f t="shared" si="113"/>
        <v>-34.543040836979593</v>
      </c>
      <c r="R221" s="45">
        <f t="shared" si="114"/>
        <v>0.24924201046287442</v>
      </c>
      <c r="S221" s="45" t="str">
        <f t="shared" si="115"/>
        <v>n/a</v>
      </c>
      <c r="T221" s="45" t="str">
        <f t="shared" si="116"/>
        <v>n/a</v>
      </c>
      <c r="U221" s="45" t="str">
        <f t="shared" si="117"/>
        <v>n/a</v>
      </c>
      <c r="V221" s="45" t="str">
        <f t="shared" si="118"/>
        <v>n/a</v>
      </c>
      <c r="W221" s="41">
        <f t="shared" si="119"/>
        <v>-34.543040836979593</v>
      </c>
      <c r="X221" s="42">
        <f t="shared" si="120"/>
        <v>0.24924201046287442</v>
      </c>
      <c r="Y221" s="3">
        <v>4</v>
      </c>
      <c r="Z221" s="166">
        <v>-19.7</v>
      </c>
      <c r="AA221" s="43">
        <f t="shared" si="121"/>
        <v>-34.543040836979564</v>
      </c>
      <c r="AB221" s="42">
        <f t="shared" si="122"/>
        <v>0.24924201046287442</v>
      </c>
      <c r="AC221" s="8"/>
      <c r="AD221" s="35">
        <f t="shared" si="123"/>
        <v>-3.4555999999999996E-2</v>
      </c>
      <c r="AE221" s="12">
        <f t="shared" si="124"/>
        <v>3.7367918280816951E-4</v>
      </c>
      <c r="AF221" s="12">
        <f t="shared" si="125"/>
        <v>4.0559208822344957E-4</v>
      </c>
      <c r="AG221" s="12">
        <f t="shared" si="126"/>
        <v>1.3423008502203412E-5</v>
      </c>
      <c r="AH221" s="12">
        <f t="shared" si="127"/>
        <v>1.7086378734417916E-4</v>
      </c>
      <c r="AI221" s="12">
        <f t="shared" si="128"/>
        <v>0</v>
      </c>
      <c r="AJ221" s="12">
        <f t="shared" si="129"/>
        <v>0</v>
      </c>
      <c r="AK221" s="12">
        <f t="shared" si="130"/>
        <v>0</v>
      </c>
      <c r="AL221" s="12">
        <f t="shared" si="131"/>
        <v>0</v>
      </c>
      <c r="AM221" s="12">
        <f t="shared" si="132"/>
        <v>0</v>
      </c>
      <c r="AN221" s="39">
        <f t="shared" si="133"/>
        <v>0</v>
      </c>
      <c r="AO221" s="8"/>
      <c r="AP221" s="35">
        <f t="shared" si="134"/>
        <v>-3.4543040836979594E-2</v>
      </c>
      <c r="AQ221" s="12">
        <f t="shared" si="135"/>
        <v>2.4924201046287443E-4</v>
      </c>
      <c r="AR221" s="12">
        <f t="shared" si="136"/>
        <v>1.3423008502203412E-5</v>
      </c>
      <c r="AS221" s="12">
        <f t="shared" si="137"/>
        <v>1.7086378734417916E-4</v>
      </c>
      <c r="AT221" s="12">
        <f t="shared" si="138"/>
        <v>1.3423008502203412E-5</v>
      </c>
      <c r="AU221" s="12">
        <f t="shared" si="139"/>
        <v>1.7086378734417916E-4</v>
      </c>
      <c r="AV221" s="12">
        <f t="shared" si="140"/>
        <v>-3.4543040836979594E-2</v>
      </c>
      <c r="AW221" s="12">
        <f t="shared" si="141"/>
        <v>2.4924201046287443E-4</v>
      </c>
      <c r="AX221" s="12">
        <f t="shared" si="142"/>
        <v>-3.4543040836979566E-2</v>
      </c>
      <c r="AY221" s="39">
        <f t="shared" si="143"/>
        <v>2.4924201046287443E-4</v>
      </c>
      <c r="AZ221" s="8"/>
      <c r="BA221" s="35"/>
      <c r="BB221" s="12">
        <f t="shared" si="144"/>
        <v>1.0000134230085023</v>
      </c>
      <c r="BC221" s="12">
        <f t="shared" si="145"/>
        <v>0.96544399999999997</v>
      </c>
      <c r="BD221" s="12">
        <f t="shared" si="146"/>
        <v>0</v>
      </c>
      <c r="BE221" s="39">
        <f t="shared" si="147"/>
        <v>0</v>
      </c>
    </row>
    <row r="222" spans="1:57">
      <c r="A222" s="168" t="s">
        <v>299</v>
      </c>
      <c r="B222" s="3" t="s">
        <v>399</v>
      </c>
      <c r="C222" s="3">
        <v>-34.379666666666672</v>
      </c>
      <c r="D222" s="3">
        <v>0.37367918280816953</v>
      </c>
      <c r="E222" s="3">
        <v>3</v>
      </c>
      <c r="F222" s="3">
        <v>1.3423008502203413E-2</v>
      </c>
      <c r="G222" s="3">
        <v>0.17086378734417915</v>
      </c>
      <c r="L222" s="3">
        <v>1</v>
      </c>
      <c r="Q222" s="44">
        <f t="shared" si="113"/>
        <v>-34.366705136722437</v>
      </c>
      <c r="R222" s="45">
        <f t="shared" si="114"/>
        <v>0.27160297771322173</v>
      </c>
      <c r="S222" s="45" t="str">
        <f t="shared" si="115"/>
        <v>n/a</v>
      </c>
      <c r="T222" s="45" t="str">
        <f t="shared" si="116"/>
        <v>n/a</v>
      </c>
      <c r="U222" s="45" t="str">
        <f t="shared" si="117"/>
        <v>n/a</v>
      </c>
      <c r="V222" s="45" t="str">
        <f t="shared" si="118"/>
        <v>n/a</v>
      </c>
      <c r="W222" s="41">
        <f t="shared" si="119"/>
        <v>-34.366705136722437</v>
      </c>
      <c r="X222" s="42">
        <f t="shared" si="120"/>
        <v>0.27160297771322173</v>
      </c>
      <c r="Y222" s="3">
        <v>3</v>
      </c>
      <c r="Z222" s="166">
        <v>-19.399999999999999</v>
      </c>
      <c r="AA222" s="43">
        <f t="shared" si="121"/>
        <v>-34.366705136722466</v>
      </c>
      <c r="AB222" s="42">
        <f t="shared" si="122"/>
        <v>0.27160297771322173</v>
      </c>
      <c r="AC222" s="8"/>
      <c r="AD222" s="35">
        <f t="shared" si="123"/>
        <v>-3.4379666666666669E-2</v>
      </c>
      <c r="AE222" s="12">
        <f t="shared" si="124"/>
        <v>3.7367918280816951E-4</v>
      </c>
      <c r="AF222" s="12">
        <f t="shared" si="125"/>
        <v>4.2165180505801406E-4</v>
      </c>
      <c r="AG222" s="12">
        <f t="shared" si="126"/>
        <v>1.3423008502203412E-5</v>
      </c>
      <c r="AH222" s="12">
        <f t="shared" si="127"/>
        <v>1.7086378734417916E-4</v>
      </c>
      <c r="AI222" s="12">
        <f t="shared" si="128"/>
        <v>0</v>
      </c>
      <c r="AJ222" s="12">
        <f t="shared" si="129"/>
        <v>0</v>
      </c>
      <c r="AK222" s="12">
        <f t="shared" si="130"/>
        <v>0</v>
      </c>
      <c r="AL222" s="12">
        <f t="shared" si="131"/>
        <v>0</v>
      </c>
      <c r="AM222" s="12">
        <f t="shared" si="132"/>
        <v>0</v>
      </c>
      <c r="AN222" s="39">
        <f t="shared" si="133"/>
        <v>0</v>
      </c>
      <c r="AO222" s="8"/>
      <c r="AP222" s="35">
        <f t="shared" si="134"/>
        <v>-3.4366705136722436E-2</v>
      </c>
      <c r="AQ222" s="12">
        <f t="shared" si="135"/>
        <v>2.7160297771322171E-4</v>
      </c>
      <c r="AR222" s="12">
        <f t="shared" si="136"/>
        <v>1.3423008502203412E-5</v>
      </c>
      <c r="AS222" s="12">
        <f t="shared" si="137"/>
        <v>1.7086378734417916E-4</v>
      </c>
      <c r="AT222" s="12">
        <f t="shared" si="138"/>
        <v>1.3423008502203412E-5</v>
      </c>
      <c r="AU222" s="12">
        <f t="shared" si="139"/>
        <v>1.7086378734417916E-4</v>
      </c>
      <c r="AV222" s="12">
        <f t="shared" si="140"/>
        <v>-3.4366705136722436E-2</v>
      </c>
      <c r="AW222" s="12">
        <f t="shared" si="141"/>
        <v>2.7160297771322171E-4</v>
      </c>
      <c r="AX222" s="12">
        <f t="shared" si="142"/>
        <v>-3.4366705136722464E-2</v>
      </c>
      <c r="AY222" s="39">
        <f t="shared" si="143"/>
        <v>2.7160297771322171E-4</v>
      </c>
      <c r="AZ222" s="8"/>
      <c r="BA222" s="35"/>
      <c r="BB222" s="12">
        <f t="shared" si="144"/>
        <v>1.0000134230085023</v>
      </c>
      <c r="BC222" s="12">
        <f t="shared" si="145"/>
        <v>0.9656203333333333</v>
      </c>
      <c r="BD222" s="12">
        <f t="shared" si="146"/>
        <v>0</v>
      </c>
      <c r="BE222" s="39">
        <f t="shared" si="147"/>
        <v>0</v>
      </c>
    </row>
    <row r="223" spans="1:57">
      <c r="A223" s="168" t="s">
        <v>299</v>
      </c>
      <c r="B223" s="3" t="s">
        <v>400</v>
      </c>
      <c r="C223" s="3">
        <v>-34.105333333333334</v>
      </c>
      <c r="D223" s="3">
        <v>0.37367918280816953</v>
      </c>
      <c r="E223" s="3">
        <v>3</v>
      </c>
      <c r="F223" s="3">
        <v>1.3423008502203413E-2</v>
      </c>
      <c r="G223" s="3">
        <v>0.17086378734417915</v>
      </c>
      <c r="L223" s="3">
        <v>1</v>
      </c>
      <c r="Q223" s="44">
        <f t="shared" si="113"/>
        <v>-34.092368121010438</v>
      </c>
      <c r="R223" s="45">
        <f t="shared" si="114"/>
        <v>0.27163145439838426</v>
      </c>
      <c r="S223" s="45" t="str">
        <f t="shared" si="115"/>
        <v>n/a</v>
      </c>
      <c r="T223" s="45" t="str">
        <f t="shared" si="116"/>
        <v>n/a</v>
      </c>
      <c r="U223" s="45" t="str">
        <f t="shared" si="117"/>
        <v>n/a</v>
      </c>
      <c r="V223" s="45" t="str">
        <f t="shared" si="118"/>
        <v>n/a</v>
      </c>
      <c r="W223" s="41">
        <f t="shared" si="119"/>
        <v>-34.092368121010438</v>
      </c>
      <c r="X223" s="42">
        <f t="shared" si="120"/>
        <v>0.27163145439838426</v>
      </c>
      <c r="Y223" s="3">
        <v>3</v>
      </c>
      <c r="Z223" s="166">
        <v>-21.1</v>
      </c>
      <c r="AA223" s="43">
        <f t="shared" si="121"/>
        <v>-34.092368121010466</v>
      </c>
      <c r="AB223" s="42">
        <f t="shared" si="122"/>
        <v>0.27163145439838426</v>
      </c>
      <c r="AC223" s="8"/>
      <c r="AD223" s="35">
        <f t="shared" si="123"/>
        <v>-3.4105333333333335E-2</v>
      </c>
      <c r="AE223" s="12">
        <f t="shared" si="124"/>
        <v>3.7367918280816951E-4</v>
      </c>
      <c r="AF223" s="12">
        <f t="shared" si="125"/>
        <v>4.2165180505801406E-4</v>
      </c>
      <c r="AG223" s="12">
        <f t="shared" si="126"/>
        <v>1.3423008502203412E-5</v>
      </c>
      <c r="AH223" s="12">
        <f t="shared" si="127"/>
        <v>1.7086378734417916E-4</v>
      </c>
      <c r="AI223" s="12">
        <f t="shared" si="128"/>
        <v>0</v>
      </c>
      <c r="AJ223" s="12">
        <f t="shared" si="129"/>
        <v>0</v>
      </c>
      <c r="AK223" s="12">
        <f t="shared" si="130"/>
        <v>0</v>
      </c>
      <c r="AL223" s="12">
        <f t="shared" si="131"/>
        <v>0</v>
      </c>
      <c r="AM223" s="12">
        <f t="shared" si="132"/>
        <v>0</v>
      </c>
      <c r="AN223" s="39">
        <f t="shared" si="133"/>
        <v>0</v>
      </c>
      <c r="AO223" s="8"/>
      <c r="AP223" s="35">
        <f t="shared" si="134"/>
        <v>-3.4092368121010436E-2</v>
      </c>
      <c r="AQ223" s="12">
        <f t="shared" si="135"/>
        <v>2.7163145439838425E-4</v>
      </c>
      <c r="AR223" s="12">
        <f t="shared" si="136"/>
        <v>1.3423008502203412E-5</v>
      </c>
      <c r="AS223" s="12">
        <f t="shared" si="137"/>
        <v>1.7086378734417916E-4</v>
      </c>
      <c r="AT223" s="12">
        <f t="shared" si="138"/>
        <v>1.3423008502203412E-5</v>
      </c>
      <c r="AU223" s="12">
        <f t="shared" si="139"/>
        <v>1.7086378734417916E-4</v>
      </c>
      <c r="AV223" s="12">
        <f t="shared" si="140"/>
        <v>-3.4092368121010436E-2</v>
      </c>
      <c r="AW223" s="12">
        <f t="shared" si="141"/>
        <v>2.7163145439838425E-4</v>
      </c>
      <c r="AX223" s="12">
        <f t="shared" si="142"/>
        <v>-3.4092368121010463E-2</v>
      </c>
      <c r="AY223" s="39">
        <f t="shared" si="143"/>
        <v>2.7163145439838425E-4</v>
      </c>
      <c r="AZ223" s="8"/>
      <c r="BA223" s="35"/>
      <c r="BB223" s="12">
        <f t="shared" si="144"/>
        <v>1.0000134230085023</v>
      </c>
      <c r="BC223" s="12">
        <f t="shared" si="145"/>
        <v>0.96589466666666668</v>
      </c>
      <c r="BD223" s="12">
        <f t="shared" si="146"/>
        <v>0</v>
      </c>
      <c r="BE223" s="39">
        <f t="shared" si="147"/>
        <v>0</v>
      </c>
    </row>
    <row r="224" spans="1:57">
      <c r="A224" s="168" t="s">
        <v>299</v>
      </c>
      <c r="B224" s="3" t="s">
        <v>215</v>
      </c>
      <c r="C224" s="3">
        <v>-35.94533333333333</v>
      </c>
      <c r="D224" s="3">
        <v>0.37367918280816953</v>
      </c>
      <c r="E224" s="3">
        <v>3</v>
      </c>
      <c r="F224" s="3">
        <v>1.3423008502203413E-2</v>
      </c>
      <c r="G224" s="3">
        <v>0.17086378734417915</v>
      </c>
      <c r="L224" s="3">
        <v>1</v>
      </c>
      <c r="Q224" s="44">
        <f t="shared" si="113"/>
        <v>-35.93239281934607</v>
      </c>
      <c r="R224" s="45">
        <f t="shared" si="114"/>
        <v>0.27144055420456203</v>
      </c>
      <c r="S224" s="45" t="str">
        <f t="shared" si="115"/>
        <v>n/a</v>
      </c>
      <c r="T224" s="45" t="str">
        <f t="shared" si="116"/>
        <v>n/a</v>
      </c>
      <c r="U224" s="45" t="str">
        <f t="shared" si="117"/>
        <v>n/a</v>
      </c>
      <c r="V224" s="45" t="str">
        <f t="shared" si="118"/>
        <v>n/a</v>
      </c>
      <c r="W224" s="41">
        <f t="shared" si="119"/>
        <v>-35.93239281934607</v>
      </c>
      <c r="X224" s="42">
        <f t="shared" si="120"/>
        <v>0.27144055420456203</v>
      </c>
      <c r="Y224" s="3">
        <v>3</v>
      </c>
      <c r="Z224" s="166">
        <v>-20.399999999999999</v>
      </c>
      <c r="AA224" s="43">
        <f t="shared" si="121"/>
        <v>-35.932392819346013</v>
      </c>
      <c r="AB224" s="42">
        <f t="shared" si="122"/>
        <v>0.27144055420456203</v>
      </c>
      <c r="AC224" s="8"/>
      <c r="AD224" s="35">
        <f t="shared" si="123"/>
        <v>-3.5945333333333329E-2</v>
      </c>
      <c r="AE224" s="12">
        <f t="shared" si="124"/>
        <v>3.7367918280816951E-4</v>
      </c>
      <c r="AF224" s="12">
        <f t="shared" si="125"/>
        <v>4.2165180505801406E-4</v>
      </c>
      <c r="AG224" s="12">
        <f t="shared" si="126"/>
        <v>1.3423008502203412E-5</v>
      </c>
      <c r="AH224" s="12">
        <f t="shared" si="127"/>
        <v>1.7086378734417916E-4</v>
      </c>
      <c r="AI224" s="12">
        <f t="shared" si="128"/>
        <v>0</v>
      </c>
      <c r="AJ224" s="12">
        <f t="shared" si="129"/>
        <v>0</v>
      </c>
      <c r="AK224" s="12">
        <f t="shared" si="130"/>
        <v>0</v>
      </c>
      <c r="AL224" s="12">
        <f t="shared" si="131"/>
        <v>0</v>
      </c>
      <c r="AM224" s="12">
        <f t="shared" si="132"/>
        <v>0</v>
      </c>
      <c r="AN224" s="39">
        <f t="shared" si="133"/>
        <v>0</v>
      </c>
      <c r="AO224" s="8"/>
      <c r="AP224" s="35">
        <f t="shared" si="134"/>
        <v>-3.5932392819346071E-2</v>
      </c>
      <c r="AQ224" s="12">
        <f t="shared" si="135"/>
        <v>2.7144055420456203E-4</v>
      </c>
      <c r="AR224" s="12">
        <f t="shared" si="136"/>
        <v>1.3423008502203412E-5</v>
      </c>
      <c r="AS224" s="12">
        <f t="shared" si="137"/>
        <v>1.7086378734417916E-4</v>
      </c>
      <c r="AT224" s="12">
        <f t="shared" si="138"/>
        <v>1.3423008502203412E-5</v>
      </c>
      <c r="AU224" s="12">
        <f t="shared" si="139"/>
        <v>1.7086378734417916E-4</v>
      </c>
      <c r="AV224" s="12">
        <f t="shared" si="140"/>
        <v>-3.5932392819346071E-2</v>
      </c>
      <c r="AW224" s="12">
        <f t="shared" si="141"/>
        <v>2.7144055420456203E-4</v>
      </c>
      <c r="AX224" s="12">
        <f t="shared" si="142"/>
        <v>-3.5932392819346015E-2</v>
      </c>
      <c r="AY224" s="39">
        <f t="shared" si="143"/>
        <v>2.7144055420456203E-4</v>
      </c>
      <c r="AZ224" s="8"/>
      <c r="BA224" s="35"/>
      <c r="BB224" s="12">
        <f t="shared" si="144"/>
        <v>1.0000134230085023</v>
      </c>
      <c r="BC224" s="12">
        <f t="shared" si="145"/>
        <v>0.96405466666666673</v>
      </c>
      <c r="BD224" s="12">
        <f t="shared" si="146"/>
        <v>0</v>
      </c>
      <c r="BE224" s="39">
        <f t="shared" si="147"/>
        <v>0</v>
      </c>
    </row>
    <row r="225" spans="1:57">
      <c r="A225" s="168" t="s">
        <v>299</v>
      </c>
      <c r="B225" s="3" t="s">
        <v>216</v>
      </c>
      <c r="C225" s="3">
        <v>-35.777999999999999</v>
      </c>
      <c r="D225" s="3">
        <v>0.37367918280816953</v>
      </c>
      <c r="E225" s="3">
        <v>3</v>
      </c>
      <c r="F225" s="3">
        <v>1.3423008502203413E-2</v>
      </c>
      <c r="G225" s="3">
        <v>0.17086378734417915</v>
      </c>
      <c r="L225" s="3">
        <v>1</v>
      </c>
      <c r="Q225" s="44">
        <f t="shared" si="113"/>
        <v>-35.765057239895988</v>
      </c>
      <c r="R225" s="45">
        <f t="shared" si="114"/>
        <v>0.27145790555400523</v>
      </c>
      <c r="S225" s="45" t="str">
        <f t="shared" si="115"/>
        <v>n/a</v>
      </c>
      <c r="T225" s="45" t="str">
        <f t="shared" si="116"/>
        <v>n/a</v>
      </c>
      <c r="U225" s="45" t="str">
        <f t="shared" si="117"/>
        <v>n/a</v>
      </c>
      <c r="V225" s="45" t="str">
        <f t="shared" si="118"/>
        <v>n/a</v>
      </c>
      <c r="W225" s="41">
        <f t="shared" si="119"/>
        <v>-35.765057239895988</v>
      </c>
      <c r="X225" s="42">
        <f t="shared" si="120"/>
        <v>0.27145790555400523</v>
      </c>
      <c r="Y225" s="3">
        <v>3</v>
      </c>
      <c r="Z225" s="166">
        <v>-19.2</v>
      </c>
      <c r="AA225" s="43">
        <f t="shared" si="121"/>
        <v>-35.765057239895981</v>
      </c>
      <c r="AB225" s="42">
        <f t="shared" si="122"/>
        <v>0.27145790555400523</v>
      </c>
      <c r="AC225" s="8"/>
      <c r="AD225" s="35">
        <f t="shared" si="123"/>
        <v>-3.5777999999999997E-2</v>
      </c>
      <c r="AE225" s="12">
        <f t="shared" si="124"/>
        <v>3.7367918280816951E-4</v>
      </c>
      <c r="AF225" s="12">
        <f t="shared" si="125"/>
        <v>4.2165180505801406E-4</v>
      </c>
      <c r="AG225" s="12">
        <f t="shared" si="126"/>
        <v>1.3423008502203412E-5</v>
      </c>
      <c r="AH225" s="12">
        <f t="shared" si="127"/>
        <v>1.7086378734417916E-4</v>
      </c>
      <c r="AI225" s="12">
        <f t="shared" si="128"/>
        <v>0</v>
      </c>
      <c r="AJ225" s="12">
        <f t="shared" si="129"/>
        <v>0</v>
      </c>
      <c r="AK225" s="12">
        <f t="shared" si="130"/>
        <v>0</v>
      </c>
      <c r="AL225" s="12">
        <f t="shared" si="131"/>
        <v>0</v>
      </c>
      <c r="AM225" s="12">
        <f t="shared" si="132"/>
        <v>0</v>
      </c>
      <c r="AN225" s="39">
        <f t="shared" si="133"/>
        <v>0</v>
      </c>
      <c r="AO225" s="8"/>
      <c r="AP225" s="35">
        <f t="shared" si="134"/>
        <v>-3.5765057239895988E-2</v>
      </c>
      <c r="AQ225" s="12">
        <f t="shared" si="135"/>
        <v>2.7145790555400522E-4</v>
      </c>
      <c r="AR225" s="12">
        <f t="shared" si="136"/>
        <v>1.3423008502203412E-5</v>
      </c>
      <c r="AS225" s="12">
        <f t="shared" si="137"/>
        <v>1.7086378734417916E-4</v>
      </c>
      <c r="AT225" s="12">
        <f t="shared" si="138"/>
        <v>1.3423008502203412E-5</v>
      </c>
      <c r="AU225" s="12">
        <f t="shared" si="139"/>
        <v>1.7086378734417916E-4</v>
      </c>
      <c r="AV225" s="12">
        <f t="shared" si="140"/>
        <v>-3.5765057239895988E-2</v>
      </c>
      <c r="AW225" s="12">
        <f t="shared" si="141"/>
        <v>2.7145790555400522E-4</v>
      </c>
      <c r="AX225" s="12">
        <f t="shared" si="142"/>
        <v>-3.5765057239895981E-2</v>
      </c>
      <c r="AY225" s="39">
        <f t="shared" si="143"/>
        <v>2.7145790555400522E-4</v>
      </c>
      <c r="AZ225" s="8"/>
      <c r="BA225" s="35"/>
      <c r="BB225" s="12">
        <f t="shared" si="144"/>
        <v>1.0000134230085023</v>
      </c>
      <c r="BC225" s="12">
        <f t="shared" si="145"/>
        <v>0.96422200000000002</v>
      </c>
      <c r="BD225" s="12">
        <f t="shared" si="146"/>
        <v>0</v>
      </c>
      <c r="BE225" s="39">
        <f t="shared" si="147"/>
        <v>0</v>
      </c>
    </row>
    <row r="226" spans="1:57">
      <c r="A226" s="168" t="s">
        <v>235</v>
      </c>
      <c r="B226" s="3" t="s">
        <v>399</v>
      </c>
      <c r="C226" s="3">
        <v>-33.221142857142858</v>
      </c>
      <c r="D226" s="3">
        <v>0.37367918280816953</v>
      </c>
      <c r="E226" s="3">
        <v>7</v>
      </c>
      <c r="F226" s="3">
        <v>1.3423008502203413E-2</v>
      </c>
      <c r="G226" s="3">
        <v>0.17086378734417915</v>
      </c>
      <c r="L226" s="3">
        <v>1</v>
      </c>
      <c r="Q226" s="44">
        <f t="shared" si="113"/>
        <v>-33.208165776323675</v>
      </c>
      <c r="R226" s="45">
        <f t="shared" si="114"/>
        <v>0.21733721154267138</v>
      </c>
      <c r="S226" s="45" t="str">
        <f t="shared" si="115"/>
        <v>n/a</v>
      </c>
      <c r="T226" s="45" t="str">
        <f t="shared" si="116"/>
        <v>n/a</v>
      </c>
      <c r="U226" s="45" t="str">
        <f t="shared" si="117"/>
        <v>n/a</v>
      </c>
      <c r="V226" s="45" t="str">
        <f t="shared" si="118"/>
        <v>n/a</v>
      </c>
      <c r="W226" s="41">
        <f t="shared" si="119"/>
        <v>-33.208165776323675</v>
      </c>
      <c r="X226" s="42">
        <f t="shared" si="120"/>
        <v>0.21733721154267138</v>
      </c>
      <c r="Y226" s="3">
        <v>7</v>
      </c>
      <c r="Z226" s="166">
        <v>-18.600000000000001</v>
      </c>
      <c r="AA226" s="43">
        <f t="shared" si="121"/>
        <v>-33.208165776323682</v>
      </c>
      <c r="AB226" s="42">
        <f t="shared" si="122"/>
        <v>0.21733721154267138</v>
      </c>
      <c r="AC226" s="8"/>
      <c r="AD226" s="35">
        <f t="shared" si="123"/>
        <v>-3.3221142857142859E-2</v>
      </c>
      <c r="AE226" s="12">
        <f t="shared" si="124"/>
        <v>3.7367918280816951E-4</v>
      </c>
      <c r="AF226" s="12">
        <f t="shared" si="125"/>
        <v>3.8950525304725769E-4</v>
      </c>
      <c r="AG226" s="12">
        <f t="shared" si="126"/>
        <v>1.3423008502203412E-5</v>
      </c>
      <c r="AH226" s="12">
        <f t="shared" si="127"/>
        <v>1.7086378734417916E-4</v>
      </c>
      <c r="AI226" s="12">
        <f t="shared" si="128"/>
        <v>0</v>
      </c>
      <c r="AJ226" s="12">
        <f t="shared" si="129"/>
        <v>0</v>
      </c>
      <c r="AK226" s="12">
        <f t="shared" si="130"/>
        <v>0</v>
      </c>
      <c r="AL226" s="12">
        <f t="shared" si="131"/>
        <v>0</v>
      </c>
      <c r="AM226" s="12">
        <f t="shared" si="132"/>
        <v>0</v>
      </c>
      <c r="AN226" s="39">
        <f t="shared" si="133"/>
        <v>0</v>
      </c>
      <c r="AO226" s="8"/>
      <c r="AP226" s="35">
        <f t="shared" si="134"/>
        <v>-3.3208165776323677E-2</v>
      </c>
      <c r="AQ226" s="12">
        <f t="shared" si="135"/>
        <v>2.1733721154267138E-4</v>
      </c>
      <c r="AR226" s="12">
        <f t="shared" si="136"/>
        <v>1.3423008502203412E-5</v>
      </c>
      <c r="AS226" s="12">
        <f t="shared" si="137"/>
        <v>1.7086378734417916E-4</v>
      </c>
      <c r="AT226" s="12">
        <f t="shared" si="138"/>
        <v>1.3423008502203412E-5</v>
      </c>
      <c r="AU226" s="12">
        <f t="shared" si="139"/>
        <v>1.7086378734417916E-4</v>
      </c>
      <c r="AV226" s="12">
        <f t="shared" si="140"/>
        <v>-3.3208165776323677E-2</v>
      </c>
      <c r="AW226" s="12">
        <f t="shared" si="141"/>
        <v>2.1733721154267138E-4</v>
      </c>
      <c r="AX226" s="12">
        <f t="shared" si="142"/>
        <v>-3.3208165776323684E-2</v>
      </c>
      <c r="AY226" s="39">
        <f t="shared" si="143"/>
        <v>2.1733721154267138E-4</v>
      </c>
      <c r="AZ226" s="8"/>
      <c r="BA226" s="35"/>
      <c r="BB226" s="12">
        <f t="shared" si="144"/>
        <v>1.0000134230085023</v>
      </c>
      <c r="BC226" s="12">
        <f t="shared" si="145"/>
        <v>0.96677885714285716</v>
      </c>
      <c r="BD226" s="12">
        <f t="shared" si="146"/>
        <v>0</v>
      </c>
      <c r="BE226" s="39">
        <f t="shared" si="147"/>
        <v>0</v>
      </c>
    </row>
    <row r="227" spans="1:57">
      <c r="A227" s="168" t="s">
        <v>235</v>
      </c>
      <c r="B227" s="3" t="s">
        <v>215</v>
      </c>
      <c r="C227" s="3">
        <v>-33.464999999999996</v>
      </c>
      <c r="D227" s="3">
        <v>0.37367918280816953</v>
      </c>
      <c r="E227" s="3">
        <v>7</v>
      </c>
      <c r="F227" s="3">
        <v>1.3423008502203413E-2</v>
      </c>
      <c r="G227" s="3">
        <v>0.17086378734417915</v>
      </c>
      <c r="L227" s="3">
        <v>1</v>
      </c>
      <c r="Q227" s="44">
        <f t="shared" si="113"/>
        <v>-33.452026192477312</v>
      </c>
      <c r="R227" s="45">
        <f t="shared" si="114"/>
        <v>0.21730554464955884</v>
      </c>
      <c r="S227" s="45" t="str">
        <f t="shared" si="115"/>
        <v>n/a</v>
      </c>
      <c r="T227" s="45" t="str">
        <f t="shared" si="116"/>
        <v>n/a</v>
      </c>
      <c r="U227" s="45" t="str">
        <f t="shared" si="117"/>
        <v>n/a</v>
      </c>
      <c r="V227" s="45" t="str">
        <f t="shared" si="118"/>
        <v>n/a</v>
      </c>
      <c r="W227" s="41">
        <f t="shared" si="119"/>
        <v>-33.452026192477312</v>
      </c>
      <c r="X227" s="42">
        <f t="shared" si="120"/>
        <v>0.21730554464955884</v>
      </c>
      <c r="Y227" s="3">
        <v>7</v>
      </c>
      <c r="Z227" s="166">
        <v>-20.3</v>
      </c>
      <c r="AA227" s="43">
        <f t="shared" si="121"/>
        <v>-33.452026192477334</v>
      </c>
      <c r="AB227" s="42">
        <f t="shared" si="122"/>
        <v>0.21730554464955884</v>
      </c>
      <c r="AC227" s="8"/>
      <c r="AD227" s="35">
        <f t="shared" si="123"/>
        <v>-3.3464999999999995E-2</v>
      </c>
      <c r="AE227" s="12">
        <f t="shared" si="124"/>
        <v>3.7367918280816951E-4</v>
      </c>
      <c r="AF227" s="12">
        <f t="shared" si="125"/>
        <v>3.8950525304725769E-4</v>
      </c>
      <c r="AG227" s="12">
        <f t="shared" si="126"/>
        <v>1.3423008502203412E-5</v>
      </c>
      <c r="AH227" s="12">
        <f t="shared" si="127"/>
        <v>1.7086378734417916E-4</v>
      </c>
      <c r="AI227" s="12">
        <f t="shared" si="128"/>
        <v>0</v>
      </c>
      <c r="AJ227" s="12">
        <f t="shared" si="129"/>
        <v>0</v>
      </c>
      <c r="AK227" s="12">
        <f t="shared" si="130"/>
        <v>0</v>
      </c>
      <c r="AL227" s="12">
        <f t="shared" si="131"/>
        <v>0</v>
      </c>
      <c r="AM227" s="12">
        <f t="shared" si="132"/>
        <v>0</v>
      </c>
      <c r="AN227" s="39">
        <f t="shared" si="133"/>
        <v>0</v>
      </c>
      <c r="AO227" s="8"/>
      <c r="AP227" s="35">
        <f t="shared" si="134"/>
        <v>-3.3452026192477315E-2</v>
      </c>
      <c r="AQ227" s="12">
        <f t="shared" si="135"/>
        <v>2.1730554464955885E-4</v>
      </c>
      <c r="AR227" s="12">
        <f t="shared" si="136"/>
        <v>1.3423008502203412E-5</v>
      </c>
      <c r="AS227" s="12">
        <f t="shared" si="137"/>
        <v>1.7086378734417916E-4</v>
      </c>
      <c r="AT227" s="12">
        <f t="shared" si="138"/>
        <v>1.3423008502203412E-5</v>
      </c>
      <c r="AU227" s="12">
        <f t="shared" si="139"/>
        <v>1.7086378734417916E-4</v>
      </c>
      <c r="AV227" s="12">
        <f t="shared" si="140"/>
        <v>-3.3452026192477315E-2</v>
      </c>
      <c r="AW227" s="12">
        <f t="shared" si="141"/>
        <v>2.1730554464955885E-4</v>
      </c>
      <c r="AX227" s="12">
        <f t="shared" si="142"/>
        <v>-3.3452026192477335E-2</v>
      </c>
      <c r="AY227" s="39">
        <f t="shared" si="143"/>
        <v>2.1730554464955885E-4</v>
      </c>
      <c r="AZ227" s="8"/>
      <c r="BA227" s="35"/>
      <c r="BB227" s="12">
        <f t="shared" si="144"/>
        <v>1.0000134230085023</v>
      </c>
      <c r="BC227" s="12">
        <f t="shared" si="145"/>
        <v>0.96653500000000003</v>
      </c>
      <c r="BD227" s="12">
        <f t="shared" si="146"/>
        <v>0</v>
      </c>
      <c r="BE227" s="39">
        <f t="shared" si="147"/>
        <v>0</v>
      </c>
    </row>
    <row r="228" spans="1:57">
      <c r="A228" s="168" t="s">
        <v>235</v>
      </c>
      <c r="B228" s="3" t="s">
        <v>216</v>
      </c>
      <c r="C228" s="3">
        <v>-33.036142857142856</v>
      </c>
      <c r="D228" s="3">
        <v>0.37367918280816953</v>
      </c>
      <c r="E228" s="3">
        <v>7</v>
      </c>
      <c r="F228" s="3">
        <v>1.3423008502203413E-2</v>
      </c>
      <c r="G228" s="3">
        <v>0.17086378734417915</v>
      </c>
      <c r="L228" s="3">
        <v>1</v>
      </c>
      <c r="Q228" s="44">
        <f t="shared" si="113"/>
        <v>-33.0231632930671</v>
      </c>
      <c r="R228" s="45">
        <f t="shared" si="114"/>
        <v>0.21736123759315931</v>
      </c>
      <c r="S228" s="45" t="str">
        <f t="shared" si="115"/>
        <v>n/a</v>
      </c>
      <c r="T228" s="45" t="str">
        <f t="shared" si="116"/>
        <v>n/a</v>
      </c>
      <c r="U228" s="45" t="str">
        <f t="shared" si="117"/>
        <v>n/a</v>
      </c>
      <c r="V228" s="45" t="str">
        <f t="shared" si="118"/>
        <v>n/a</v>
      </c>
      <c r="W228" s="41">
        <f t="shared" si="119"/>
        <v>-33.0231632930671</v>
      </c>
      <c r="X228" s="42">
        <f t="shared" si="120"/>
        <v>0.21736123759315931</v>
      </c>
      <c r="Y228" s="3">
        <v>7</v>
      </c>
      <c r="Z228" s="166">
        <v>-19.5</v>
      </c>
      <c r="AA228" s="43">
        <f t="shared" si="121"/>
        <v>-33.023163293067093</v>
      </c>
      <c r="AB228" s="42">
        <f t="shared" si="122"/>
        <v>0.21736123759315931</v>
      </c>
      <c r="AC228" s="8"/>
      <c r="AD228" s="35">
        <f t="shared" si="123"/>
        <v>-3.3036142857142854E-2</v>
      </c>
      <c r="AE228" s="12">
        <f t="shared" si="124"/>
        <v>3.7367918280816951E-4</v>
      </c>
      <c r="AF228" s="12">
        <f t="shared" si="125"/>
        <v>3.8950525304725769E-4</v>
      </c>
      <c r="AG228" s="12">
        <f t="shared" si="126"/>
        <v>1.3423008502203412E-5</v>
      </c>
      <c r="AH228" s="12">
        <f t="shared" si="127"/>
        <v>1.7086378734417916E-4</v>
      </c>
      <c r="AI228" s="12">
        <f t="shared" si="128"/>
        <v>0</v>
      </c>
      <c r="AJ228" s="12">
        <f t="shared" si="129"/>
        <v>0</v>
      </c>
      <c r="AK228" s="12">
        <f t="shared" si="130"/>
        <v>0</v>
      </c>
      <c r="AL228" s="12">
        <f t="shared" si="131"/>
        <v>0</v>
      </c>
      <c r="AM228" s="12">
        <f t="shared" si="132"/>
        <v>0</v>
      </c>
      <c r="AN228" s="39">
        <f t="shared" si="133"/>
        <v>0</v>
      </c>
      <c r="AO228" s="8"/>
      <c r="AP228" s="35">
        <f t="shared" si="134"/>
        <v>-3.30231632930671E-2</v>
      </c>
      <c r="AQ228" s="12">
        <f t="shared" si="135"/>
        <v>2.1736123759315932E-4</v>
      </c>
      <c r="AR228" s="12">
        <f t="shared" si="136"/>
        <v>1.3423008502203412E-5</v>
      </c>
      <c r="AS228" s="12">
        <f t="shared" si="137"/>
        <v>1.7086378734417916E-4</v>
      </c>
      <c r="AT228" s="12">
        <f t="shared" si="138"/>
        <v>1.3423008502203412E-5</v>
      </c>
      <c r="AU228" s="12">
        <f t="shared" si="139"/>
        <v>1.7086378734417916E-4</v>
      </c>
      <c r="AV228" s="12">
        <f t="shared" si="140"/>
        <v>-3.30231632930671E-2</v>
      </c>
      <c r="AW228" s="12">
        <f t="shared" si="141"/>
        <v>2.1736123759315932E-4</v>
      </c>
      <c r="AX228" s="12">
        <f t="shared" si="142"/>
        <v>-3.3023163293067093E-2</v>
      </c>
      <c r="AY228" s="39">
        <f t="shared" si="143"/>
        <v>2.1736123759315932E-4</v>
      </c>
      <c r="AZ228" s="8"/>
      <c r="BA228" s="35"/>
      <c r="BB228" s="12">
        <f t="shared" si="144"/>
        <v>1.0000134230085023</v>
      </c>
      <c r="BC228" s="12">
        <f t="shared" si="145"/>
        <v>0.96696385714285715</v>
      </c>
      <c r="BD228" s="12">
        <f t="shared" si="146"/>
        <v>0</v>
      </c>
      <c r="BE228" s="39">
        <f t="shared" si="147"/>
        <v>0</v>
      </c>
    </row>
    <row r="229" spans="1:57">
      <c r="A229" s="168" t="s">
        <v>361</v>
      </c>
      <c r="B229" s="3" t="s">
        <v>399</v>
      </c>
      <c r="C229" s="3">
        <v>-35.133333333333333</v>
      </c>
      <c r="D229" s="3">
        <v>0.37367918280816953</v>
      </c>
      <c r="E229" s="3">
        <v>3</v>
      </c>
      <c r="F229" s="3">
        <v>1.3423008502203413E-2</v>
      </c>
      <c r="G229" s="3">
        <v>0.17086378734417915</v>
      </c>
      <c r="L229" s="3">
        <v>1</v>
      </c>
      <c r="Q229" s="44">
        <f t="shared" si="113"/>
        <v>-35.120381919863178</v>
      </c>
      <c r="R229" s="45">
        <f t="shared" si="114"/>
        <v>0.27152477096031413</v>
      </c>
      <c r="S229" s="45" t="str">
        <f t="shared" si="115"/>
        <v>n/a</v>
      </c>
      <c r="T229" s="45" t="str">
        <f t="shared" si="116"/>
        <v>n/a</v>
      </c>
      <c r="U229" s="45" t="str">
        <f t="shared" si="117"/>
        <v>n/a</v>
      </c>
      <c r="V229" s="45" t="str">
        <f t="shared" si="118"/>
        <v>n/a</v>
      </c>
      <c r="W229" s="41">
        <f t="shared" si="119"/>
        <v>-35.120381919863178</v>
      </c>
      <c r="X229" s="42">
        <f t="shared" si="120"/>
        <v>0.27152477096031413</v>
      </c>
      <c r="Y229" s="3">
        <v>3</v>
      </c>
      <c r="Z229" s="166">
        <v>-18.3</v>
      </c>
      <c r="AA229" s="43">
        <f t="shared" si="121"/>
        <v>-35.12038191986322</v>
      </c>
      <c r="AB229" s="42">
        <f t="shared" si="122"/>
        <v>0.27152477096031413</v>
      </c>
      <c r="AC229" s="8"/>
      <c r="AD229" s="35">
        <f t="shared" si="123"/>
        <v>-3.5133333333333336E-2</v>
      </c>
      <c r="AE229" s="12">
        <f t="shared" si="124"/>
        <v>3.7367918280816951E-4</v>
      </c>
      <c r="AF229" s="12">
        <f t="shared" si="125"/>
        <v>4.2165180505801406E-4</v>
      </c>
      <c r="AG229" s="12">
        <f t="shared" si="126"/>
        <v>1.3423008502203412E-5</v>
      </c>
      <c r="AH229" s="12">
        <f t="shared" si="127"/>
        <v>1.7086378734417916E-4</v>
      </c>
      <c r="AI229" s="12">
        <f t="shared" si="128"/>
        <v>0</v>
      </c>
      <c r="AJ229" s="12">
        <f t="shared" si="129"/>
        <v>0</v>
      </c>
      <c r="AK229" s="12">
        <f t="shared" si="130"/>
        <v>0</v>
      </c>
      <c r="AL229" s="12">
        <f t="shared" si="131"/>
        <v>0</v>
      </c>
      <c r="AM229" s="12">
        <f t="shared" si="132"/>
        <v>0</v>
      </c>
      <c r="AN229" s="39">
        <f t="shared" si="133"/>
        <v>0</v>
      </c>
      <c r="AO229" s="8"/>
      <c r="AP229" s="35">
        <f t="shared" si="134"/>
        <v>-3.5120381919863178E-2</v>
      </c>
      <c r="AQ229" s="12">
        <f t="shared" si="135"/>
        <v>2.7152477096031413E-4</v>
      </c>
      <c r="AR229" s="12">
        <f t="shared" si="136"/>
        <v>1.3423008502203412E-5</v>
      </c>
      <c r="AS229" s="12">
        <f t="shared" si="137"/>
        <v>1.7086378734417916E-4</v>
      </c>
      <c r="AT229" s="12">
        <f t="shared" si="138"/>
        <v>1.3423008502203412E-5</v>
      </c>
      <c r="AU229" s="12">
        <f t="shared" si="139"/>
        <v>1.7086378734417916E-4</v>
      </c>
      <c r="AV229" s="12">
        <f t="shared" si="140"/>
        <v>-3.5120381919863178E-2</v>
      </c>
      <c r="AW229" s="12">
        <f t="shared" si="141"/>
        <v>2.7152477096031413E-4</v>
      </c>
      <c r="AX229" s="12">
        <f t="shared" si="142"/>
        <v>-3.5120381919863219E-2</v>
      </c>
      <c r="AY229" s="39">
        <f t="shared" si="143"/>
        <v>2.7152477096031413E-4</v>
      </c>
      <c r="AZ229" s="8"/>
      <c r="BA229" s="35"/>
      <c r="BB229" s="12">
        <f t="shared" si="144"/>
        <v>1.0000134230085023</v>
      </c>
      <c r="BC229" s="12">
        <f t="shared" si="145"/>
        <v>0.96486666666666665</v>
      </c>
      <c r="BD229" s="12">
        <f t="shared" si="146"/>
        <v>0</v>
      </c>
      <c r="BE229" s="39">
        <f t="shared" si="147"/>
        <v>0</v>
      </c>
    </row>
    <row r="230" spans="1:57">
      <c r="A230" s="168" t="s">
        <v>361</v>
      </c>
      <c r="B230" s="3" t="s">
        <v>400</v>
      </c>
      <c r="C230" s="3">
        <v>-34.571666666666665</v>
      </c>
      <c r="D230" s="3">
        <v>0.37367918280816953</v>
      </c>
      <c r="E230" s="3">
        <v>3</v>
      </c>
      <c r="F230" s="3">
        <v>1.3423008502203413E-2</v>
      </c>
      <c r="G230" s="3">
        <v>0.17086378734417915</v>
      </c>
      <c r="L230" s="3">
        <v>1</v>
      </c>
      <c r="Q230" s="44">
        <f t="shared" si="113"/>
        <v>-34.558707713940066</v>
      </c>
      <c r="R230" s="45">
        <f t="shared" si="114"/>
        <v>0.27158305052997378</v>
      </c>
      <c r="S230" s="45" t="str">
        <f t="shared" si="115"/>
        <v>n/a</v>
      </c>
      <c r="T230" s="45" t="str">
        <f t="shared" si="116"/>
        <v>n/a</v>
      </c>
      <c r="U230" s="45" t="str">
        <f t="shared" si="117"/>
        <v>n/a</v>
      </c>
      <c r="V230" s="45" t="str">
        <f t="shared" si="118"/>
        <v>n/a</v>
      </c>
      <c r="W230" s="41">
        <f t="shared" si="119"/>
        <v>-34.558707713940066</v>
      </c>
      <c r="X230" s="42">
        <f t="shared" si="120"/>
        <v>0.27158305052997378</v>
      </c>
      <c r="Y230" s="3">
        <v>3</v>
      </c>
      <c r="Z230" s="166">
        <v>-19.600000000000001</v>
      </c>
      <c r="AA230" s="43">
        <f t="shared" si="121"/>
        <v>-34.558707713940095</v>
      </c>
      <c r="AB230" s="42">
        <f t="shared" si="122"/>
        <v>0.27158305052997378</v>
      </c>
      <c r="AC230" s="8"/>
      <c r="AD230" s="35">
        <f t="shared" si="123"/>
        <v>-3.4571666666666667E-2</v>
      </c>
      <c r="AE230" s="12">
        <f t="shared" si="124"/>
        <v>3.7367918280816951E-4</v>
      </c>
      <c r="AF230" s="12">
        <f t="shared" si="125"/>
        <v>4.2165180505801406E-4</v>
      </c>
      <c r="AG230" s="12">
        <f t="shared" si="126"/>
        <v>1.3423008502203412E-5</v>
      </c>
      <c r="AH230" s="12">
        <f t="shared" si="127"/>
        <v>1.7086378734417916E-4</v>
      </c>
      <c r="AI230" s="12">
        <f t="shared" si="128"/>
        <v>0</v>
      </c>
      <c r="AJ230" s="12">
        <f t="shared" si="129"/>
        <v>0</v>
      </c>
      <c r="AK230" s="12">
        <f t="shared" si="130"/>
        <v>0</v>
      </c>
      <c r="AL230" s="12">
        <f t="shared" si="131"/>
        <v>0</v>
      </c>
      <c r="AM230" s="12">
        <f t="shared" si="132"/>
        <v>0</v>
      </c>
      <c r="AN230" s="39">
        <f t="shared" si="133"/>
        <v>0</v>
      </c>
      <c r="AO230" s="8"/>
      <c r="AP230" s="35">
        <f t="shared" si="134"/>
        <v>-3.4558707713940068E-2</v>
      </c>
      <c r="AQ230" s="12">
        <f t="shared" si="135"/>
        <v>2.7158305052997381E-4</v>
      </c>
      <c r="AR230" s="12">
        <f t="shared" si="136"/>
        <v>1.3423008502203412E-5</v>
      </c>
      <c r="AS230" s="12">
        <f t="shared" si="137"/>
        <v>1.7086378734417916E-4</v>
      </c>
      <c r="AT230" s="12">
        <f t="shared" si="138"/>
        <v>1.3423008502203412E-5</v>
      </c>
      <c r="AU230" s="12">
        <f t="shared" si="139"/>
        <v>1.7086378734417916E-4</v>
      </c>
      <c r="AV230" s="12">
        <f t="shared" si="140"/>
        <v>-3.4558707713940068E-2</v>
      </c>
      <c r="AW230" s="12">
        <f t="shared" si="141"/>
        <v>2.7158305052997381E-4</v>
      </c>
      <c r="AX230" s="12">
        <f t="shared" si="142"/>
        <v>-3.4558707713940096E-2</v>
      </c>
      <c r="AY230" s="39">
        <f t="shared" si="143"/>
        <v>2.7158305052997381E-4</v>
      </c>
      <c r="AZ230" s="8"/>
      <c r="BA230" s="35"/>
      <c r="BB230" s="12">
        <f t="shared" si="144"/>
        <v>1.0000134230085023</v>
      </c>
      <c r="BC230" s="12">
        <f t="shared" si="145"/>
        <v>0.96542833333333333</v>
      </c>
      <c r="BD230" s="12">
        <f t="shared" si="146"/>
        <v>0</v>
      </c>
      <c r="BE230" s="39">
        <f t="shared" si="147"/>
        <v>0</v>
      </c>
    </row>
    <row r="231" spans="1:57">
      <c r="A231" s="168" t="s">
        <v>361</v>
      </c>
      <c r="B231" s="3" t="s">
        <v>215</v>
      </c>
      <c r="C231" s="3">
        <v>-36.484000000000002</v>
      </c>
      <c r="D231" s="3">
        <v>0.37367918280816953</v>
      </c>
      <c r="E231" s="3">
        <v>3</v>
      </c>
      <c r="F231" s="3">
        <v>1.3423008502203413E-2</v>
      </c>
      <c r="G231" s="3">
        <v>0.17086378734417915</v>
      </c>
      <c r="L231" s="3">
        <v>1</v>
      </c>
      <c r="Q231" s="44">
        <f t="shared" si="113"/>
        <v>-36.471066716539994</v>
      </c>
      <c r="R231" s="45">
        <f t="shared" si="114"/>
        <v>0.27138471098943384</v>
      </c>
      <c r="S231" s="45" t="str">
        <f t="shared" si="115"/>
        <v>n/a</v>
      </c>
      <c r="T231" s="45" t="str">
        <f t="shared" si="116"/>
        <v>n/a</v>
      </c>
      <c r="U231" s="45" t="str">
        <f t="shared" si="117"/>
        <v>n/a</v>
      </c>
      <c r="V231" s="45" t="str">
        <f t="shared" si="118"/>
        <v>n/a</v>
      </c>
      <c r="W231" s="41">
        <f t="shared" si="119"/>
        <v>-36.471066716539994</v>
      </c>
      <c r="X231" s="42">
        <f t="shared" si="120"/>
        <v>0.27138471098943384</v>
      </c>
      <c r="Y231" s="3">
        <v>3</v>
      </c>
      <c r="Z231" s="166">
        <v>-21.3</v>
      </c>
      <c r="AA231" s="43">
        <f t="shared" si="121"/>
        <v>-36.471066716539994</v>
      </c>
      <c r="AB231" s="42">
        <f t="shared" si="122"/>
        <v>0.27138471098943384</v>
      </c>
      <c r="AC231" s="8"/>
      <c r="AD231" s="35">
        <f t="shared" si="123"/>
        <v>-3.6484000000000003E-2</v>
      </c>
      <c r="AE231" s="12">
        <f t="shared" si="124"/>
        <v>3.7367918280816951E-4</v>
      </c>
      <c r="AF231" s="12">
        <f t="shared" si="125"/>
        <v>4.2165180505801406E-4</v>
      </c>
      <c r="AG231" s="12">
        <f t="shared" si="126"/>
        <v>1.3423008502203412E-5</v>
      </c>
      <c r="AH231" s="12">
        <f t="shared" si="127"/>
        <v>1.7086378734417916E-4</v>
      </c>
      <c r="AI231" s="12">
        <f t="shared" si="128"/>
        <v>0</v>
      </c>
      <c r="AJ231" s="12">
        <f t="shared" si="129"/>
        <v>0</v>
      </c>
      <c r="AK231" s="12">
        <f t="shared" si="130"/>
        <v>0</v>
      </c>
      <c r="AL231" s="12">
        <f t="shared" si="131"/>
        <v>0</v>
      </c>
      <c r="AM231" s="12">
        <f t="shared" si="132"/>
        <v>0</v>
      </c>
      <c r="AN231" s="39">
        <f t="shared" si="133"/>
        <v>0</v>
      </c>
      <c r="AO231" s="8"/>
      <c r="AP231" s="35">
        <f t="shared" si="134"/>
        <v>-3.647106671653999E-2</v>
      </c>
      <c r="AQ231" s="12">
        <f t="shared" si="135"/>
        <v>2.7138471098943383E-4</v>
      </c>
      <c r="AR231" s="12">
        <f t="shared" si="136"/>
        <v>1.3423008502203412E-5</v>
      </c>
      <c r="AS231" s="12">
        <f t="shared" si="137"/>
        <v>1.7086378734417916E-4</v>
      </c>
      <c r="AT231" s="12">
        <f t="shared" si="138"/>
        <v>1.3423008502203412E-5</v>
      </c>
      <c r="AU231" s="12">
        <f t="shared" si="139"/>
        <v>1.7086378734417916E-4</v>
      </c>
      <c r="AV231" s="12">
        <f t="shared" si="140"/>
        <v>-3.647106671653999E-2</v>
      </c>
      <c r="AW231" s="12">
        <f t="shared" si="141"/>
        <v>2.7138471098943383E-4</v>
      </c>
      <c r="AX231" s="12">
        <f t="shared" si="142"/>
        <v>-3.647106671653999E-2</v>
      </c>
      <c r="AY231" s="39">
        <f t="shared" si="143"/>
        <v>2.7138471098943383E-4</v>
      </c>
      <c r="AZ231" s="8"/>
      <c r="BA231" s="35"/>
      <c r="BB231" s="12">
        <f t="shared" si="144"/>
        <v>1.0000134230085023</v>
      </c>
      <c r="BC231" s="12">
        <f t="shared" si="145"/>
        <v>0.96351600000000004</v>
      </c>
      <c r="BD231" s="12">
        <f t="shared" si="146"/>
        <v>0</v>
      </c>
      <c r="BE231" s="39">
        <f t="shared" si="147"/>
        <v>0</v>
      </c>
    </row>
    <row r="232" spans="1:57">
      <c r="A232" s="168" t="s">
        <v>361</v>
      </c>
      <c r="B232" s="3" t="s">
        <v>216</v>
      </c>
      <c r="C232" s="3">
        <v>-36.124666666666663</v>
      </c>
      <c r="D232" s="3">
        <v>0.37367918280816953</v>
      </c>
      <c r="E232" s="3">
        <v>3</v>
      </c>
      <c r="F232" s="3">
        <v>1.3423008502203413E-2</v>
      </c>
      <c r="G232" s="3">
        <v>0.17086378734417915</v>
      </c>
      <c r="L232" s="3">
        <v>1</v>
      </c>
      <c r="Q232" s="44">
        <f t="shared" si="113"/>
        <v>-36.111728559872269</v>
      </c>
      <c r="R232" s="45">
        <f t="shared" si="114"/>
        <v>0.27142196064731267</v>
      </c>
      <c r="S232" s="45" t="str">
        <f t="shared" si="115"/>
        <v>n/a</v>
      </c>
      <c r="T232" s="45" t="str">
        <f t="shared" si="116"/>
        <v>n/a</v>
      </c>
      <c r="U232" s="45" t="str">
        <f t="shared" si="117"/>
        <v>n/a</v>
      </c>
      <c r="V232" s="45" t="str">
        <f t="shared" si="118"/>
        <v>n/a</v>
      </c>
      <c r="W232" s="41">
        <f t="shared" si="119"/>
        <v>-36.111728559872269</v>
      </c>
      <c r="X232" s="42">
        <f t="shared" si="120"/>
        <v>0.27142196064731267</v>
      </c>
      <c r="Y232" s="3">
        <v>3</v>
      </c>
      <c r="Z232" s="166">
        <v>-20.6</v>
      </c>
      <c r="AA232" s="43">
        <f t="shared" si="121"/>
        <v>-36.111728559872212</v>
      </c>
      <c r="AB232" s="42">
        <f t="shared" si="122"/>
        <v>0.27142196064731267</v>
      </c>
      <c r="AC232" s="8"/>
      <c r="AD232" s="35">
        <f t="shared" si="123"/>
        <v>-3.6124666666666666E-2</v>
      </c>
      <c r="AE232" s="12">
        <f t="shared" si="124"/>
        <v>3.7367918280816951E-4</v>
      </c>
      <c r="AF232" s="12">
        <f t="shared" si="125"/>
        <v>4.2165180505801406E-4</v>
      </c>
      <c r="AG232" s="12">
        <f t="shared" si="126"/>
        <v>1.3423008502203412E-5</v>
      </c>
      <c r="AH232" s="12">
        <f t="shared" si="127"/>
        <v>1.7086378734417916E-4</v>
      </c>
      <c r="AI232" s="12">
        <f t="shared" si="128"/>
        <v>0</v>
      </c>
      <c r="AJ232" s="12">
        <f t="shared" si="129"/>
        <v>0</v>
      </c>
      <c r="AK232" s="12">
        <f t="shared" si="130"/>
        <v>0</v>
      </c>
      <c r="AL232" s="12">
        <f t="shared" si="131"/>
        <v>0</v>
      </c>
      <c r="AM232" s="12">
        <f t="shared" si="132"/>
        <v>0</v>
      </c>
      <c r="AN232" s="39">
        <f t="shared" si="133"/>
        <v>0</v>
      </c>
      <c r="AO232" s="8"/>
      <c r="AP232" s="35">
        <f t="shared" si="134"/>
        <v>-3.6111728559872269E-2</v>
      </c>
      <c r="AQ232" s="12">
        <f t="shared" si="135"/>
        <v>2.7142196064731266E-4</v>
      </c>
      <c r="AR232" s="12">
        <f t="shared" si="136"/>
        <v>1.3423008502203412E-5</v>
      </c>
      <c r="AS232" s="12">
        <f t="shared" si="137"/>
        <v>1.7086378734417916E-4</v>
      </c>
      <c r="AT232" s="12">
        <f t="shared" si="138"/>
        <v>1.3423008502203412E-5</v>
      </c>
      <c r="AU232" s="12">
        <f t="shared" si="139"/>
        <v>1.7086378734417916E-4</v>
      </c>
      <c r="AV232" s="12">
        <f t="shared" si="140"/>
        <v>-3.6111728559872269E-2</v>
      </c>
      <c r="AW232" s="12">
        <f t="shared" si="141"/>
        <v>2.7142196064731266E-4</v>
      </c>
      <c r="AX232" s="12">
        <f t="shared" si="142"/>
        <v>-3.6111728559872214E-2</v>
      </c>
      <c r="AY232" s="39">
        <f t="shared" si="143"/>
        <v>2.7142196064731266E-4</v>
      </c>
      <c r="AZ232" s="8"/>
      <c r="BA232" s="35"/>
      <c r="BB232" s="12">
        <f t="shared" si="144"/>
        <v>1.0000134230085023</v>
      </c>
      <c r="BC232" s="12">
        <f t="shared" si="145"/>
        <v>0.96387533333333331</v>
      </c>
      <c r="BD232" s="12">
        <f t="shared" si="146"/>
        <v>0</v>
      </c>
      <c r="BE232" s="39">
        <f t="shared" si="147"/>
        <v>0</v>
      </c>
    </row>
    <row r="233" spans="1:57">
      <c r="A233" s="168" t="s">
        <v>236</v>
      </c>
      <c r="B233" s="3" t="s">
        <v>399</v>
      </c>
      <c r="C233" s="3">
        <v>-35.131</v>
      </c>
      <c r="D233" s="3">
        <v>0.37367918280816953</v>
      </c>
      <c r="E233" s="3">
        <v>3</v>
      </c>
      <c r="F233" s="3">
        <v>1.3423008502203413E-2</v>
      </c>
      <c r="G233" s="3">
        <v>0.17086378734417915</v>
      </c>
      <c r="L233" s="3">
        <v>1</v>
      </c>
      <c r="Q233" s="44">
        <f t="shared" si="113"/>
        <v>-35.118048555209491</v>
      </c>
      <c r="R233" s="45">
        <f t="shared" si="114"/>
        <v>0.27152501302699827</v>
      </c>
      <c r="S233" s="45" t="str">
        <f t="shared" si="115"/>
        <v>n/a</v>
      </c>
      <c r="T233" s="45" t="str">
        <f t="shared" si="116"/>
        <v>n/a</v>
      </c>
      <c r="U233" s="45" t="str">
        <f t="shared" si="117"/>
        <v>n/a</v>
      </c>
      <c r="V233" s="45" t="str">
        <f t="shared" si="118"/>
        <v>n/a</v>
      </c>
      <c r="W233" s="41">
        <f t="shared" si="119"/>
        <v>-35.118048555209491</v>
      </c>
      <c r="X233" s="42">
        <f t="shared" si="120"/>
        <v>0.27152501302699827</v>
      </c>
      <c r="Y233" s="3">
        <v>3</v>
      </c>
      <c r="Z233" s="166">
        <v>-19.7</v>
      </c>
      <c r="AA233" s="43">
        <f t="shared" si="121"/>
        <v>-35.118048555209505</v>
      </c>
      <c r="AB233" s="42">
        <f t="shared" si="122"/>
        <v>0.27152501302699827</v>
      </c>
      <c r="AC233" s="8"/>
      <c r="AD233" s="35">
        <f t="shared" si="123"/>
        <v>-3.5131000000000003E-2</v>
      </c>
      <c r="AE233" s="12">
        <f t="shared" si="124"/>
        <v>3.7367918280816951E-4</v>
      </c>
      <c r="AF233" s="12">
        <f t="shared" si="125"/>
        <v>4.2165180505801406E-4</v>
      </c>
      <c r="AG233" s="12">
        <f t="shared" si="126"/>
        <v>1.3423008502203412E-5</v>
      </c>
      <c r="AH233" s="12">
        <f t="shared" si="127"/>
        <v>1.7086378734417916E-4</v>
      </c>
      <c r="AI233" s="12">
        <f t="shared" si="128"/>
        <v>0</v>
      </c>
      <c r="AJ233" s="12">
        <f t="shared" si="129"/>
        <v>0</v>
      </c>
      <c r="AK233" s="12">
        <f t="shared" si="130"/>
        <v>0</v>
      </c>
      <c r="AL233" s="12">
        <f t="shared" si="131"/>
        <v>0</v>
      </c>
      <c r="AM233" s="12">
        <f t="shared" si="132"/>
        <v>0</v>
      </c>
      <c r="AN233" s="39">
        <f t="shared" si="133"/>
        <v>0</v>
      </c>
      <c r="AO233" s="8"/>
      <c r="AP233" s="35">
        <f t="shared" si="134"/>
        <v>-3.5118048555209488E-2</v>
      </c>
      <c r="AQ233" s="12">
        <f t="shared" si="135"/>
        <v>2.7152501302699826E-4</v>
      </c>
      <c r="AR233" s="12">
        <f t="shared" si="136"/>
        <v>1.3423008502203412E-5</v>
      </c>
      <c r="AS233" s="12">
        <f t="shared" si="137"/>
        <v>1.7086378734417916E-4</v>
      </c>
      <c r="AT233" s="12">
        <f t="shared" si="138"/>
        <v>1.3423008502203412E-5</v>
      </c>
      <c r="AU233" s="12">
        <f t="shared" si="139"/>
        <v>1.7086378734417916E-4</v>
      </c>
      <c r="AV233" s="12">
        <f t="shared" si="140"/>
        <v>-3.5118048555209488E-2</v>
      </c>
      <c r="AW233" s="12">
        <f t="shared" si="141"/>
        <v>2.7152501302699826E-4</v>
      </c>
      <c r="AX233" s="12">
        <f t="shared" si="142"/>
        <v>-3.5118048555209502E-2</v>
      </c>
      <c r="AY233" s="39">
        <f t="shared" si="143"/>
        <v>2.7152501302699826E-4</v>
      </c>
      <c r="AZ233" s="8"/>
      <c r="BA233" s="35"/>
      <c r="BB233" s="12">
        <f t="shared" si="144"/>
        <v>1.0000134230085023</v>
      </c>
      <c r="BC233" s="12">
        <f t="shared" si="145"/>
        <v>0.96486899999999998</v>
      </c>
      <c r="BD233" s="12">
        <f t="shared" si="146"/>
        <v>0</v>
      </c>
      <c r="BE233" s="39">
        <f t="shared" si="147"/>
        <v>0</v>
      </c>
    </row>
    <row r="234" spans="1:57">
      <c r="A234" s="168" t="s">
        <v>236</v>
      </c>
      <c r="B234" s="3" t="s">
        <v>400</v>
      </c>
      <c r="C234" s="3">
        <v>-33.642000000000003</v>
      </c>
      <c r="D234" s="3">
        <v>0.37367918280816953</v>
      </c>
      <c r="E234" s="3">
        <v>3</v>
      </c>
      <c r="F234" s="3">
        <v>1.3423008502203413E-2</v>
      </c>
      <c r="G234" s="3">
        <v>0.17086378734417915</v>
      </c>
      <c r="L234" s="3">
        <v>1</v>
      </c>
      <c r="Q234" s="44">
        <f t="shared" si="113"/>
        <v>-33.629028568349831</v>
      </c>
      <c r="R234" s="45">
        <f t="shared" si="114"/>
        <v>0.27167956147955763</v>
      </c>
      <c r="S234" s="45" t="str">
        <f t="shared" si="115"/>
        <v>n/a</v>
      </c>
      <c r="T234" s="45" t="str">
        <f t="shared" si="116"/>
        <v>n/a</v>
      </c>
      <c r="U234" s="45" t="str">
        <f t="shared" si="117"/>
        <v>n/a</v>
      </c>
      <c r="V234" s="45" t="str">
        <f t="shared" si="118"/>
        <v>n/a</v>
      </c>
      <c r="W234" s="41">
        <f t="shared" si="119"/>
        <v>-33.629028568349831</v>
      </c>
      <c r="X234" s="42">
        <f t="shared" si="120"/>
        <v>0.27167956147955763</v>
      </c>
      <c r="Y234" s="3">
        <v>3</v>
      </c>
      <c r="Z234" s="166">
        <v>-17.600000000000001</v>
      </c>
      <c r="AA234" s="43">
        <f t="shared" si="121"/>
        <v>-33.629028568349817</v>
      </c>
      <c r="AB234" s="42">
        <f t="shared" si="122"/>
        <v>0.27167956147955763</v>
      </c>
      <c r="AC234" s="8"/>
      <c r="AD234" s="35">
        <f t="shared" si="123"/>
        <v>-3.3642000000000005E-2</v>
      </c>
      <c r="AE234" s="12">
        <f t="shared" si="124"/>
        <v>3.7367918280816951E-4</v>
      </c>
      <c r="AF234" s="12">
        <f t="shared" si="125"/>
        <v>4.2165180505801406E-4</v>
      </c>
      <c r="AG234" s="12">
        <f t="shared" si="126"/>
        <v>1.3423008502203412E-5</v>
      </c>
      <c r="AH234" s="12">
        <f t="shared" si="127"/>
        <v>1.7086378734417916E-4</v>
      </c>
      <c r="AI234" s="12">
        <f t="shared" si="128"/>
        <v>0</v>
      </c>
      <c r="AJ234" s="12">
        <f t="shared" si="129"/>
        <v>0</v>
      </c>
      <c r="AK234" s="12">
        <f t="shared" si="130"/>
        <v>0</v>
      </c>
      <c r="AL234" s="12">
        <f t="shared" si="131"/>
        <v>0</v>
      </c>
      <c r="AM234" s="12">
        <f t="shared" si="132"/>
        <v>0</v>
      </c>
      <c r="AN234" s="39">
        <f t="shared" si="133"/>
        <v>0</v>
      </c>
      <c r="AO234" s="8"/>
      <c r="AP234" s="35">
        <f t="shared" si="134"/>
        <v>-3.3629028568349831E-2</v>
      </c>
      <c r="AQ234" s="12">
        <f t="shared" si="135"/>
        <v>2.7167956147955766E-4</v>
      </c>
      <c r="AR234" s="12">
        <f t="shared" si="136"/>
        <v>1.3423008502203412E-5</v>
      </c>
      <c r="AS234" s="12">
        <f t="shared" si="137"/>
        <v>1.7086378734417916E-4</v>
      </c>
      <c r="AT234" s="12">
        <f t="shared" si="138"/>
        <v>1.3423008502203412E-5</v>
      </c>
      <c r="AU234" s="12">
        <f t="shared" si="139"/>
        <v>1.7086378734417916E-4</v>
      </c>
      <c r="AV234" s="12">
        <f t="shared" si="140"/>
        <v>-3.3629028568349831E-2</v>
      </c>
      <c r="AW234" s="12">
        <f t="shared" si="141"/>
        <v>2.7167956147955766E-4</v>
      </c>
      <c r="AX234" s="12">
        <f t="shared" si="142"/>
        <v>-3.3629028568349817E-2</v>
      </c>
      <c r="AY234" s="39">
        <f t="shared" si="143"/>
        <v>2.7167956147955766E-4</v>
      </c>
      <c r="AZ234" s="8"/>
      <c r="BA234" s="35"/>
      <c r="BB234" s="12">
        <f t="shared" si="144"/>
        <v>1.0000134230085023</v>
      </c>
      <c r="BC234" s="12">
        <f t="shared" si="145"/>
        <v>0.96635800000000005</v>
      </c>
      <c r="BD234" s="12">
        <f t="shared" si="146"/>
        <v>0</v>
      </c>
      <c r="BE234" s="39">
        <f t="shared" si="147"/>
        <v>0</v>
      </c>
    </row>
    <row r="235" spans="1:57">
      <c r="A235" s="168" t="s">
        <v>236</v>
      </c>
      <c r="B235" s="3" t="s">
        <v>215</v>
      </c>
      <c r="C235" s="3">
        <v>-35.44466666666667</v>
      </c>
      <c r="D235" s="3">
        <v>0.37367918280816953</v>
      </c>
      <c r="E235" s="3">
        <v>3</v>
      </c>
      <c r="F235" s="3">
        <v>1.3423008502203413E-2</v>
      </c>
      <c r="G235" s="3">
        <v>0.17086378734417915</v>
      </c>
      <c r="L235" s="3">
        <v>1</v>
      </c>
      <c r="Q235" s="44">
        <f t="shared" si="113"/>
        <v>-35.431719432226494</v>
      </c>
      <c r="R235" s="45">
        <f t="shared" si="114"/>
        <v>0.27149247566339907</v>
      </c>
      <c r="S235" s="45" t="str">
        <f t="shared" si="115"/>
        <v>n/a</v>
      </c>
      <c r="T235" s="45" t="str">
        <f t="shared" si="116"/>
        <v>n/a</v>
      </c>
      <c r="U235" s="45" t="str">
        <f t="shared" si="117"/>
        <v>n/a</v>
      </c>
      <c r="V235" s="45" t="str">
        <f t="shared" si="118"/>
        <v>n/a</v>
      </c>
      <c r="W235" s="41">
        <f t="shared" si="119"/>
        <v>-35.431719432226494</v>
      </c>
      <c r="X235" s="42">
        <f t="shared" si="120"/>
        <v>0.27149247566339907</v>
      </c>
      <c r="Y235" s="3">
        <v>3</v>
      </c>
      <c r="Z235" s="166">
        <v>-20</v>
      </c>
      <c r="AA235" s="43">
        <f t="shared" si="121"/>
        <v>-35.431719432226451</v>
      </c>
      <c r="AB235" s="42">
        <f t="shared" si="122"/>
        <v>0.27149247566339907</v>
      </c>
      <c r="AC235" s="8"/>
      <c r="AD235" s="35">
        <f t="shared" si="123"/>
        <v>-3.5444666666666673E-2</v>
      </c>
      <c r="AE235" s="12">
        <f t="shared" si="124"/>
        <v>3.7367918280816951E-4</v>
      </c>
      <c r="AF235" s="12">
        <f t="shared" si="125"/>
        <v>4.2165180505801406E-4</v>
      </c>
      <c r="AG235" s="12">
        <f t="shared" si="126"/>
        <v>1.3423008502203412E-5</v>
      </c>
      <c r="AH235" s="12">
        <f t="shared" si="127"/>
        <v>1.7086378734417916E-4</v>
      </c>
      <c r="AI235" s="12">
        <f t="shared" si="128"/>
        <v>0</v>
      </c>
      <c r="AJ235" s="12">
        <f t="shared" si="129"/>
        <v>0</v>
      </c>
      <c r="AK235" s="12">
        <f t="shared" si="130"/>
        <v>0</v>
      </c>
      <c r="AL235" s="12">
        <f t="shared" si="131"/>
        <v>0</v>
      </c>
      <c r="AM235" s="12">
        <f t="shared" si="132"/>
        <v>0</v>
      </c>
      <c r="AN235" s="39">
        <f t="shared" si="133"/>
        <v>0</v>
      </c>
      <c r="AO235" s="8"/>
      <c r="AP235" s="35">
        <f t="shared" si="134"/>
        <v>-3.5431719432226491E-2</v>
      </c>
      <c r="AQ235" s="12">
        <f t="shared" si="135"/>
        <v>2.7149247566339904E-4</v>
      </c>
      <c r="AR235" s="12">
        <f t="shared" si="136"/>
        <v>1.3423008502203412E-5</v>
      </c>
      <c r="AS235" s="12">
        <f t="shared" si="137"/>
        <v>1.7086378734417916E-4</v>
      </c>
      <c r="AT235" s="12">
        <f t="shared" si="138"/>
        <v>1.3423008502203412E-5</v>
      </c>
      <c r="AU235" s="12">
        <f t="shared" si="139"/>
        <v>1.7086378734417916E-4</v>
      </c>
      <c r="AV235" s="12">
        <f t="shared" si="140"/>
        <v>-3.5431719432226491E-2</v>
      </c>
      <c r="AW235" s="12">
        <f t="shared" si="141"/>
        <v>2.7149247566339904E-4</v>
      </c>
      <c r="AX235" s="12">
        <f t="shared" si="142"/>
        <v>-3.5431719432226449E-2</v>
      </c>
      <c r="AY235" s="39">
        <f t="shared" si="143"/>
        <v>2.7149247566339904E-4</v>
      </c>
      <c r="AZ235" s="8"/>
      <c r="BA235" s="35"/>
      <c r="BB235" s="12">
        <f t="shared" si="144"/>
        <v>1.0000134230085023</v>
      </c>
      <c r="BC235" s="12">
        <f t="shared" si="145"/>
        <v>0.96455533333333332</v>
      </c>
      <c r="BD235" s="12">
        <f t="shared" si="146"/>
        <v>0</v>
      </c>
      <c r="BE235" s="39">
        <f t="shared" si="147"/>
        <v>0</v>
      </c>
    </row>
    <row r="236" spans="1:57">
      <c r="A236" s="168" t="s">
        <v>236</v>
      </c>
      <c r="B236" s="3" t="s">
        <v>216</v>
      </c>
      <c r="C236" s="3">
        <v>-34.695333333333338</v>
      </c>
      <c r="D236" s="3">
        <v>0.37367918280816953</v>
      </c>
      <c r="E236" s="3">
        <v>3</v>
      </c>
      <c r="F236" s="3">
        <v>1.3423008502203413E-2</v>
      </c>
      <c r="G236" s="3">
        <v>0.17086378734417915</v>
      </c>
      <c r="L236" s="3">
        <v>1</v>
      </c>
      <c r="Q236" s="44">
        <f t="shared" si="113"/>
        <v>-34.682376040585453</v>
      </c>
      <c r="R236" s="45">
        <f t="shared" si="114"/>
        <v>0.27157021681069576</v>
      </c>
      <c r="S236" s="45" t="str">
        <f t="shared" si="115"/>
        <v>n/a</v>
      </c>
      <c r="T236" s="45" t="str">
        <f t="shared" si="116"/>
        <v>n/a</v>
      </c>
      <c r="U236" s="45" t="str">
        <f t="shared" si="117"/>
        <v>n/a</v>
      </c>
      <c r="V236" s="45" t="str">
        <f t="shared" si="118"/>
        <v>n/a</v>
      </c>
      <c r="W236" s="41">
        <f t="shared" si="119"/>
        <v>-34.682376040585453</v>
      </c>
      <c r="X236" s="42">
        <f t="shared" si="120"/>
        <v>0.27157021681069576</v>
      </c>
      <c r="Y236" s="3">
        <v>3</v>
      </c>
      <c r="Z236" s="166">
        <v>-19.600000000000001</v>
      </c>
      <c r="AA236" s="43">
        <f t="shared" si="121"/>
        <v>-34.682376040585439</v>
      </c>
      <c r="AB236" s="42">
        <f t="shared" si="122"/>
        <v>0.27157021681069576</v>
      </c>
      <c r="AC236" s="8"/>
      <c r="AD236" s="35">
        <f t="shared" si="123"/>
        <v>-3.4695333333333335E-2</v>
      </c>
      <c r="AE236" s="12">
        <f t="shared" si="124"/>
        <v>3.7367918280816951E-4</v>
      </c>
      <c r="AF236" s="12">
        <f t="shared" si="125"/>
        <v>4.2165180505801406E-4</v>
      </c>
      <c r="AG236" s="12">
        <f t="shared" si="126"/>
        <v>1.3423008502203412E-5</v>
      </c>
      <c r="AH236" s="12">
        <f t="shared" si="127"/>
        <v>1.7086378734417916E-4</v>
      </c>
      <c r="AI236" s="12">
        <f t="shared" si="128"/>
        <v>0</v>
      </c>
      <c r="AJ236" s="12">
        <f t="shared" si="129"/>
        <v>0</v>
      </c>
      <c r="AK236" s="12">
        <f t="shared" si="130"/>
        <v>0</v>
      </c>
      <c r="AL236" s="12">
        <f t="shared" si="131"/>
        <v>0</v>
      </c>
      <c r="AM236" s="12">
        <f t="shared" si="132"/>
        <v>0</v>
      </c>
      <c r="AN236" s="39">
        <f t="shared" si="133"/>
        <v>0</v>
      </c>
      <c r="AO236" s="8"/>
      <c r="AP236" s="35">
        <f t="shared" si="134"/>
        <v>-3.4682376040585453E-2</v>
      </c>
      <c r="AQ236" s="12">
        <f t="shared" si="135"/>
        <v>2.7157021681069576E-4</v>
      </c>
      <c r="AR236" s="12">
        <f t="shared" si="136"/>
        <v>1.3423008502203412E-5</v>
      </c>
      <c r="AS236" s="12">
        <f t="shared" si="137"/>
        <v>1.7086378734417916E-4</v>
      </c>
      <c r="AT236" s="12">
        <f t="shared" si="138"/>
        <v>1.3423008502203412E-5</v>
      </c>
      <c r="AU236" s="12">
        <f t="shared" si="139"/>
        <v>1.7086378734417916E-4</v>
      </c>
      <c r="AV236" s="12">
        <f t="shared" si="140"/>
        <v>-3.4682376040585453E-2</v>
      </c>
      <c r="AW236" s="12">
        <f t="shared" si="141"/>
        <v>2.7157021681069576E-4</v>
      </c>
      <c r="AX236" s="12">
        <f t="shared" si="142"/>
        <v>-3.4682376040585439E-2</v>
      </c>
      <c r="AY236" s="39">
        <f t="shared" si="143"/>
        <v>2.7157021681069576E-4</v>
      </c>
      <c r="AZ236" s="8"/>
      <c r="BA236" s="35"/>
      <c r="BB236" s="12">
        <f t="shared" si="144"/>
        <v>1.0000134230085023</v>
      </c>
      <c r="BC236" s="12">
        <f t="shared" si="145"/>
        <v>0.9653046666666667</v>
      </c>
      <c r="BD236" s="12">
        <f t="shared" si="146"/>
        <v>0</v>
      </c>
      <c r="BE236" s="39">
        <f t="shared" si="147"/>
        <v>0</v>
      </c>
    </row>
    <row r="237" spans="1:57">
      <c r="A237" s="168" t="s">
        <v>362</v>
      </c>
      <c r="B237" s="3" t="s">
        <v>399</v>
      </c>
      <c r="C237" s="3">
        <v>-35.15</v>
      </c>
      <c r="D237" s="3">
        <v>0.37367918280816953</v>
      </c>
      <c r="E237" s="3">
        <v>3</v>
      </c>
      <c r="F237" s="3">
        <v>1.3423008502203413E-2</v>
      </c>
      <c r="G237" s="3">
        <v>0.17086378734417915</v>
      </c>
      <c r="L237" s="3">
        <v>1</v>
      </c>
      <c r="Q237" s="44">
        <f t="shared" si="113"/>
        <v>-35.137048810246654</v>
      </c>
      <c r="R237" s="45">
        <f t="shared" si="114"/>
        <v>0.27152304192331866</v>
      </c>
      <c r="S237" s="45" t="str">
        <f t="shared" si="115"/>
        <v>n/a</v>
      </c>
      <c r="T237" s="45" t="str">
        <f t="shared" si="116"/>
        <v>n/a</v>
      </c>
      <c r="U237" s="45" t="str">
        <f t="shared" si="117"/>
        <v>n/a</v>
      </c>
      <c r="V237" s="45" t="str">
        <f t="shared" si="118"/>
        <v>n/a</v>
      </c>
      <c r="W237" s="41">
        <f t="shared" si="119"/>
        <v>-35.137048810246654</v>
      </c>
      <c r="X237" s="42">
        <f t="shared" si="120"/>
        <v>0.27152304192331866</v>
      </c>
      <c r="Y237" s="3">
        <v>3</v>
      </c>
      <c r="Z237" s="166">
        <v>-18.100000000000001</v>
      </c>
      <c r="AA237" s="43">
        <f t="shared" si="121"/>
        <v>-35.137048810246711</v>
      </c>
      <c r="AB237" s="42">
        <f t="shared" si="122"/>
        <v>0.27152304192331866</v>
      </c>
      <c r="AC237" s="8"/>
      <c r="AD237" s="35">
        <f t="shared" si="123"/>
        <v>-3.5150000000000001E-2</v>
      </c>
      <c r="AE237" s="12">
        <f t="shared" si="124"/>
        <v>3.7367918280816951E-4</v>
      </c>
      <c r="AF237" s="12">
        <f t="shared" si="125"/>
        <v>4.2165180505801406E-4</v>
      </c>
      <c r="AG237" s="12">
        <f t="shared" si="126"/>
        <v>1.3423008502203412E-5</v>
      </c>
      <c r="AH237" s="12">
        <f t="shared" si="127"/>
        <v>1.7086378734417916E-4</v>
      </c>
      <c r="AI237" s="12">
        <f t="shared" si="128"/>
        <v>0</v>
      </c>
      <c r="AJ237" s="12">
        <f t="shared" si="129"/>
        <v>0</v>
      </c>
      <c r="AK237" s="12">
        <f t="shared" si="130"/>
        <v>0</v>
      </c>
      <c r="AL237" s="12">
        <f t="shared" si="131"/>
        <v>0</v>
      </c>
      <c r="AM237" s="12">
        <f t="shared" si="132"/>
        <v>0</v>
      </c>
      <c r="AN237" s="39">
        <f t="shared" si="133"/>
        <v>0</v>
      </c>
      <c r="AO237" s="8"/>
      <c r="AP237" s="35">
        <f t="shared" si="134"/>
        <v>-3.5137048810246652E-2</v>
      </c>
      <c r="AQ237" s="12">
        <f t="shared" si="135"/>
        <v>2.7152304192331868E-4</v>
      </c>
      <c r="AR237" s="12">
        <f t="shared" si="136"/>
        <v>1.3423008502203412E-5</v>
      </c>
      <c r="AS237" s="12">
        <f t="shared" si="137"/>
        <v>1.7086378734417916E-4</v>
      </c>
      <c r="AT237" s="12">
        <f t="shared" si="138"/>
        <v>1.3423008502203412E-5</v>
      </c>
      <c r="AU237" s="12">
        <f t="shared" si="139"/>
        <v>1.7086378734417916E-4</v>
      </c>
      <c r="AV237" s="12">
        <f t="shared" si="140"/>
        <v>-3.5137048810246652E-2</v>
      </c>
      <c r="AW237" s="12">
        <f t="shared" si="141"/>
        <v>2.7152304192331868E-4</v>
      </c>
      <c r="AX237" s="12">
        <f t="shared" si="142"/>
        <v>-3.5137048810246707E-2</v>
      </c>
      <c r="AY237" s="39">
        <f t="shared" si="143"/>
        <v>2.7152304192331868E-4</v>
      </c>
      <c r="AZ237" s="8"/>
      <c r="BA237" s="35"/>
      <c r="BB237" s="12">
        <f t="shared" si="144"/>
        <v>1.0000134230085023</v>
      </c>
      <c r="BC237" s="12">
        <f t="shared" si="145"/>
        <v>0.96484999999999999</v>
      </c>
      <c r="BD237" s="12">
        <f t="shared" si="146"/>
        <v>0</v>
      </c>
      <c r="BE237" s="39">
        <f t="shared" si="147"/>
        <v>0</v>
      </c>
    </row>
    <row r="238" spans="1:57">
      <c r="A238" s="168" t="s">
        <v>362</v>
      </c>
      <c r="B238" s="3" t="s">
        <v>400</v>
      </c>
      <c r="C238" s="3">
        <v>-34.631666666666668</v>
      </c>
      <c r="D238" s="3">
        <v>0.37367918280816953</v>
      </c>
      <c r="E238" s="3">
        <v>3</v>
      </c>
      <c r="F238" s="3">
        <v>1.3423008502203413E-2</v>
      </c>
      <c r="G238" s="3">
        <v>0.17086378734417915</v>
      </c>
      <c r="L238" s="3">
        <v>1</v>
      </c>
      <c r="Q238" s="44">
        <f t="shared" si="113"/>
        <v>-34.61870851932057</v>
      </c>
      <c r="R238" s="45">
        <f t="shared" si="114"/>
        <v>0.27157682379804682</v>
      </c>
      <c r="S238" s="45" t="str">
        <f t="shared" si="115"/>
        <v>n/a</v>
      </c>
      <c r="T238" s="45" t="str">
        <f t="shared" si="116"/>
        <v>n/a</v>
      </c>
      <c r="U238" s="45" t="str">
        <f t="shared" si="117"/>
        <v>n/a</v>
      </c>
      <c r="V238" s="45" t="str">
        <f t="shared" si="118"/>
        <v>n/a</v>
      </c>
      <c r="W238" s="41">
        <f t="shared" si="119"/>
        <v>-34.61870851932057</v>
      </c>
      <c r="X238" s="42">
        <f t="shared" si="120"/>
        <v>0.27157682379804682</v>
      </c>
      <c r="Y238" s="3">
        <v>3</v>
      </c>
      <c r="Z238" s="166">
        <v>-18.100000000000001</v>
      </c>
      <c r="AA238" s="43">
        <f t="shared" si="121"/>
        <v>-34.618708519320585</v>
      </c>
      <c r="AB238" s="42">
        <f t="shared" si="122"/>
        <v>0.27157682379804682</v>
      </c>
      <c r="AC238" s="8"/>
      <c r="AD238" s="35">
        <f t="shared" si="123"/>
        <v>-3.4631666666666665E-2</v>
      </c>
      <c r="AE238" s="12">
        <f t="shared" si="124"/>
        <v>3.7367918280816951E-4</v>
      </c>
      <c r="AF238" s="12">
        <f t="shared" si="125"/>
        <v>4.2165180505801406E-4</v>
      </c>
      <c r="AG238" s="12">
        <f t="shared" si="126"/>
        <v>1.3423008502203412E-5</v>
      </c>
      <c r="AH238" s="12">
        <f t="shared" si="127"/>
        <v>1.7086378734417916E-4</v>
      </c>
      <c r="AI238" s="12">
        <f t="shared" si="128"/>
        <v>0</v>
      </c>
      <c r="AJ238" s="12">
        <f t="shared" si="129"/>
        <v>0</v>
      </c>
      <c r="AK238" s="12">
        <f t="shared" si="130"/>
        <v>0</v>
      </c>
      <c r="AL238" s="12">
        <f t="shared" si="131"/>
        <v>0</v>
      </c>
      <c r="AM238" s="12">
        <f t="shared" si="132"/>
        <v>0</v>
      </c>
      <c r="AN238" s="39">
        <f t="shared" si="133"/>
        <v>0</v>
      </c>
      <c r="AO238" s="8"/>
      <c r="AP238" s="35">
        <f t="shared" si="134"/>
        <v>-3.4618708519320571E-2</v>
      </c>
      <c r="AQ238" s="12">
        <f t="shared" si="135"/>
        <v>2.715768237980468E-4</v>
      </c>
      <c r="AR238" s="12">
        <f t="shared" si="136"/>
        <v>1.3423008502203412E-5</v>
      </c>
      <c r="AS238" s="12">
        <f t="shared" si="137"/>
        <v>1.7086378734417916E-4</v>
      </c>
      <c r="AT238" s="12">
        <f t="shared" si="138"/>
        <v>1.3423008502203412E-5</v>
      </c>
      <c r="AU238" s="12">
        <f t="shared" si="139"/>
        <v>1.7086378734417916E-4</v>
      </c>
      <c r="AV238" s="12">
        <f t="shared" si="140"/>
        <v>-3.4618708519320571E-2</v>
      </c>
      <c r="AW238" s="12">
        <f t="shared" si="141"/>
        <v>2.715768237980468E-4</v>
      </c>
      <c r="AX238" s="12">
        <f t="shared" si="142"/>
        <v>-3.4618708519320585E-2</v>
      </c>
      <c r="AY238" s="39">
        <f t="shared" si="143"/>
        <v>2.715768237980468E-4</v>
      </c>
      <c r="AZ238" s="8"/>
      <c r="BA238" s="35"/>
      <c r="BB238" s="12">
        <f t="shared" si="144"/>
        <v>1.0000134230085023</v>
      </c>
      <c r="BC238" s="12">
        <f t="shared" si="145"/>
        <v>0.96536833333333338</v>
      </c>
      <c r="BD238" s="12">
        <f t="shared" si="146"/>
        <v>0</v>
      </c>
      <c r="BE238" s="39">
        <f t="shared" si="147"/>
        <v>0</v>
      </c>
    </row>
    <row r="239" spans="1:57">
      <c r="A239" s="168" t="s">
        <v>362</v>
      </c>
      <c r="B239" s="3" t="s">
        <v>215</v>
      </c>
      <c r="C239" s="3">
        <v>-35.874000000000002</v>
      </c>
      <c r="D239" s="3">
        <v>0.37367918280816953</v>
      </c>
      <c r="E239" s="3">
        <v>3</v>
      </c>
      <c r="F239" s="3">
        <v>1.3423008502203413E-2</v>
      </c>
      <c r="G239" s="3">
        <v>0.17086378734417915</v>
      </c>
      <c r="L239" s="3">
        <v>1</v>
      </c>
      <c r="Q239" s="44">
        <f t="shared" si="113"/>
        <v>-35.861058528504806</v>
      </c>
      <c r="R239" s="45">
        <f t="shared" si="114"/>
        <v>0.27144795076233613</v>
      </c>
      <c r="S239" s="45" t="str">
        <f t="shared" si="115"/>
        <v>n/a</v>
      </c>
      <c r="T239" s="45" t="str">
        <f t="shared" si="116"/>
        <v>n/a</v>
      </c>
      <c r="U239" s="45" t="str">
        <f t="shared" si="117"/>
        <v>n/a</v>
      </c>
      <c r="V239" s="45" t="str">
        <f t="shared" si="118"/>
        <v>n/a</v>
      </c>
      <c r="W239" s="41">
        <f t="shared" si="119"/>
        <v>-35.861058528504806</v>
      </c>
      <c r="X239" s="42">
        <f t="shared" si="120"/>
        <v>0.27144795076233613</v>
      </c>
      <c r="Y239" s="3">
        <v>3</v>
      </c>
      <c r="Z239" s="166">
        <v>-20.399999999999999</v>
      </c>
      <c r="AA239" s="43">
        <f t="shared" si="121"/>
        <v>-35.861058528504856</v>
      </c>
      <c r="AB239" s="42">
        <f t="shared" si="122"/>
        <v>0.27144795076233613</v>
      </c>
      <c r="AC239" s="8"/>
      <c r="AD239" s="35">
        <f t="shared" si="123"/>
        <v>-3.5874000000000003E-2</v>
      </c>
      <c r="AE239" s="12">
        <f t="shared" si="124"/>
        <v>3.7367918280816951E-4</v>
      </c>
      <c r="AF239" s="12">
        <f t="shared" si="125"/>
        <v>4.2165180505801406E-4</v>
      </c>
      <c r="AG239" s="12">
        <f t="shared" si="126"/>
        <v>1.3423008502203412E-5</v>
      </c>
      <c r="AH239" s="12">
        <f t="shared" si="127"/>
        <v>1.7086378734417916E-4</v>
      </c>
      <c r="AI239" s="12">
        <f t="shared" si="128"/>
        <v>0</v>
      </c>
      <c r="AJ239" s="12">
        <f t="shared" si="129"/>
        <v>0</v>
      </c>
      <c r="AK239" s="12">
        <f t="shared" si="130"/>
        <v>0</v>
      </c>
      <c r="AL239" s="12">
        <f t="shared" si="131"/>
        <v>0</v>
      </c>
      <c r="AM239" s="12">
        <f t="shared" si="132"/>
        <v>0</v>
      </c>
      <c r="AN239" s="39">
        <f t="shared" si="133"/>
        <v>0</v>
      </c>
      <c r="AO239" s="8"/>
      <c r="AP239" s="35">
        <f t="shared" si="134"/>
        <v>-3.5861058528504804E-2</v>
      </c>
      <c r="AQ239" s="12">
        <f t="shared" si="135"/>
        <v>2.7144795076233612E-4</v>
      </c>
      <c r="AR239" s="12">
        <f t="shared" si="136"/>
        <v>1.3423008502203412E-5</v>
      </c>
      <c r="AS239" s="12">
        <f t="shared" si="137"/>
        <v>1.7086378734417916E-4</v>
      </c>
      <c r="AT239" s="12">
        <f t="shared" si="138"/>
        <v>1.3423008502203412E-5</v>
      </c>
      <c r="AU239" s="12">
        <f t="shared" si="139"/>
        <v>1.7086378734417916E-4</v>
      </c>
      <c r="AV239" s="12">
        <f t="shared" si="140"/>
        <v>-3.5861058528504804E-2</v>
      </c>
      <c r="AW239" s="12">
        <f t="shared" si="141"/>
        <v>2.7144795076233612E-4</v>
      </c>
      <c r="AX239" s="12">
        <f t="shared" si="142"/>
        <v>-3.5861058528504852E-2</v>
      </c>
      <c r="AY239" s="39">
        <f t="shared" si="143"/>
        <v>2.7144795076233612E-4</v>
      </c>
      <c r="AZ239" s="8"/>
      <c r="BA239" s="35"/>
      <c r="BB239" s="12">
        <f t="shared" si="144"/>
        <v>1.0000134230085023</v>
      </c>
      <c r="BC239" s="12">
        <f t="shared" si="145"/>
        <v>0.96412600000000004</v>
      </c>
      <c r="BD239" s="12">
        <f t="shared" si="146"/>
        <v>0</v>
      </c>
      <c r="BE239" s="39">
        <f t="shared" si="147"/>
        <v>0</v>
      </c>
    </row>
    <row r="240" spans="1:57">
      <c r="A240" s="168" t="s">
        <v>362</v>
      </c>
      <c r="B240" s="3" t="s">
        <v>216</v>
      </c>
      <c r="C240" s="3">
        <v>-35.332000000000001</v>
      </c>
      <c r="D240" s="3">
        <v>0.37367918280816953</v>
      </c>
      <c r="E240" s="3">
        <v>3</v>
      </c>
      <c r="F240" s="3">
        <v>1.3423008502203413E-2</v>
      </c>
      <c r="G240" s="3">
        <v>0.17086378734417915</v>
      </c>
      <c r="L240" s="3">
        <v>1</v>
      </c>
      <c r="Q240" s="44">
        <f t="shared" si="113"/>
        <v>-35.319051253234193</v>
      </c>
      <c r="R240" s="45">
        <f t="shared" si="114"/>
        <v>0.27150416206666006</v>
      </c>
      <c r="S240" s="45" t="str">
        <f t="shared" si="115"/>
        <v>n/a</v>
      </c>
      <c r="T240" s="45" t="str">
        <f t="shared" si="116"/>
        <v>n/a</v>
      </c>
      <c r="U240" s="45" t="str">
        <f t="shared" si="117"/>
        <v>n/a</v>
      </c>
      <c r="V240" s="45" t="str">
        <f t="shared" si="118"/>
        <v>n/a</v>
      </c>
      <c r="W240" s="41">
        <f t="shared" si="119"/>
        <v>-35.319051253234193</v>
      </c>
      <c r="X240" s="42">
        <f t="shared" si="120"/>
        <v>0.27150416206666006</v>
      </c>
      <c r="Y240" s="3">
        <v>3</v>
      </c>
      <c r="Z240" s="166">
        <v>-19.5</v>
      </c>
      <c r="AA240" s="43">
        <f t="shared" si="121"/>
        <v>-35.3190512532342</v>
      </c>
      <c r="AB240" s="42">
        <f t="shared" si="122"/>
        <v>0.27150416206666006</v>
      </c>
      <c r="AC240" s="8"/>
      <c r="AD240" s="35">
        <f t="shared" si="123"/>
        <v>-3.5332000000000002E-2</v>
      </c>
      <c r="AE240" s="12">
        <f t="shared" si="124"/>
        <v>3.7367918280816951E-4</v>
      </c>
      <c r="AF240" s="12">
        <f t="shared" si="125"/>
        <v>4.2165180505801406E-4</v>
      </c>
      <c r="AG240" s="12">
        <f t="shared" si="126"/>
        <v>1.3423008502203412E-5</v>
      </c>
      <c r="AH240" s="12">
        <f t="shared" si="127"/>
        <v>1.7086378734417916E-4</v>
      </c>
      <c r="AI240" s="12">
        <f t="shared" si="128"/>
        <v>0</v>
      </c>
      <c r="AJ240" s="12">
        <f t="shared" si="129"/>
        <v>0</v>
      </c>
      <c r="AK240" s="12">
        <f t="shared" si="130"/>
        <v>0</v>
      </c>
      <c r="AL240" s="12">
        <f t="shared" si="131"/>
        <v>0</v>
      </c>
      <c r="AM240" s="12">
        <f t="shared" si="132"/>
        <v>0</v>
      </c>
      <c r="AN240" s="39">
        <f t="shared" si="133"/>
        <v>0</v>
      </c>
      <c r="AO240" s="8"/>
      <c r="AP240" s="35">
        <f t="shared" si="134"/>
        <v>-3.5319051253234195E-2</v>
      </c>
      <c r="AQ240" s="12">
        <f t="shared" si="135"/>
        <v>2.7150416206666005E-4</v>
      </c>
      <c r="AR240" s="12">
        <f t="shared" si="136"/>
        <v>1.3423008502203412E-5</v>
      </c>
      <c r="AS240" s="12">
        <f t="shared" si="137"/>
        <v>1.7086378734417916E-4</v>
      </c>
      <c r="AT240" s="12">
        <f t="shared" si="138"/>
        <v>1.3423008502203412E-5</v>
      </c>
      <c r="AU240" s="12">
        <f t="shared" si="139"/>
        <v>1.7086378734417916E-4</v>
      </c>
      <c r="AV240" s="12">
        <f t="shared" si="140"/>
        <v>-3.5319051253234195E-2</v>
      </c>
      <c r="AW240" s="12">
        <f t="shared" si="141"/>
        <v>2.7150416206666005E-4</v>
      </c>
      <c r="AX240" s="12">
        <f t="shared" si="142"/>
        <v>-3.5319051253234202E-2</v>
      </c>
      <c r="AY240" s="39">
        <f t="shared" si="143"/>
        <v>2.7150416206666005E-4</v>
      </c>
      <c r="AZ240" s="8"/>
      <c r="BA240" s="35"/>
      <c r="BB240" s="12">
        <f t="shared" si="144"/>
        <v>1.0000134230085023</v>
      </c>
      <c r="BC240" s="12">
        <f t="shared" si="145"/>
        <v>0.96466799999999997</v>
      </c>
      <c r="BD240" s="12">
        <f t="shared" si="146"/>
        <v>0</v>
      </c>
      <c r="BE240" s="39">
        <f t="shared" si="147"/>
        <v>0</v>
      </c>
    </row>
    <row r="241" spans="1:57">
      <c r="A241" s="168" t="s">
        <v>300</v>
      </c>
      <c r="B241" s="3" t="s">
        <v>399</v>
      </c>
      <c r="C241" s="3">
        <v>-35.155500000000004</v>
      </c>
      <c r="D241" s="3">
        <v>0.37367918280816953</v>
      </c>
      <c r="E241" s="3">
        <v>4</v>
      </c>
      <c r="F241" s="3">
        <v>1.3423008502203413E-2</v>
      </c>
      <c r="G241" s="3">
        <v>0.17086378734417915</v>
      </c>
      <c r="L241" s="3">
        <v>1</v>
      </c>
      <c r="Q241" s="44">
        <f t="shared" si="113"/>
        <v>-35.1425488840732</v>
      </c>
      <c r="R241" s="45">
        <f t="shared" si="114"/>
        <v>0.24917422769718583</v>
      </c>
      <c r="S241" s="45" t="str">
        <f t="shared" si="115"/>
        <v>n/a</v>
      </c>
      <c r="T241" s="45" t="str">
        <f t="shared" si="116"/>
        <v>n/a</v>
      </c>
      <c r="U241" s="45" t="str">
        <f t="shared" si="117"/>
        <v>n/a</v>
      </c>
      <c r="V241" s="45" t="str">
        <f t="shared" si="118"/>
        <v>n/a</v>
      </c>
      <c r="W241" s="41">
        <f t="shared" si="119"/>
        <v>-35.1425488840732</v>
      </c>
      <c r="X241" s="42">
        <f t="shared" si="120"/>
        <v>0.24917422769718583</v>
      </c>
      <c r="Y241" s="3">
        <v>4</v>
      </c>
      <c r="Z241" s="166">
        <v>-19.399999999999999</v>
      </c>
      <c r="AA241" s="43">
        <f t="shared" si="121"/>
        <v>-35.1425488840732</v>
      </c>
      <c r="AB241" s="42">
        <f t="shared" si="122"/>
        <v>0.24917422769718583</v>
      </c>
      <c r="AC241" s="8"/>
      <c r="AD241" s="35">
        <f t="shared" si="123"/>
        <v>-3.5155500000000006E-2</v>
      </c>
      <c r="AE241" s="12">
        <f t="shared" si="124"/>
        <v>3.7367918280816951E-4</v>
      </c>
      <c r="AF241" s="12">
        <f t="shared" si="125"/>
        <v>4.0559208822344957E-4</v>
      </c>
      <c r="AG241" s="12">
        <f t="shared" si="126"/>
        <v>1.3423008502203412E-5</v>
      </c>
      <c r="AH241" s="12">
        <f t="shared" si="127"/>
        <v>1.7086378734417916E-4</v>
      </c>
      <c r="AI241" s="12">
        <f t="shared" si="128"/>
        <v>0</v>
      </c>
      <c r="AJ241" s="12">
        <f t="shared" si="129"/>
        <v>0</v>
      </c>
      <c r="AK241" s="12">
        <f t="shared" si="130"/>
        <v>0</v>
      </c>
      <c r="AL241" s="12">
        <f t="shared" si="131"/>
        <v>0</v>
      </c>
      <c r="AM241" s="12">
        <f t="shared" si="132"/>
        <v>0</v>
      </c>
      <c r="AN241" s="39">
        <f t="shared" si="133"/>
        <v>0</v>
      </c>
      <c r="AO241" s="8"/>
      <c r="AP241" s="35">
        <f t="shared" si="134"/>
        <v>-3.5142548884073199E-2</v>
      </c>
      <c r="AQ241" s="12">
        <f t="shared" si="135"/>
        <v>2.4917422769718582E-4</v>
      </c>
      <c r="AR241" s="12">
        <f t="shared" si="136"/>
        <v>1.3423008502203412E-5</v>
      </c>
      <c r="AS241" s="12">
        <f t="shared" si="137"/>
        <v>1.7086378734417916E-4</v>
      </c>
      <c r="AT241" s="12">
        <f t="shared" si="138"/>
        <v>1.3423008502203412E-5</v>
      </c>
      <c r="AU241" s="12">
        <f t="shared" si="139"/>
        <v>1.7086378734417916E-4</v>
      </c>
      <c r="AV241" s="12">
        <f t="shared" si="140"/>
        <v>-3.5142548884073199E-2</v>
      </c>
      <c r="AW241" s="12">
        <f t="shared" si="141"/>
        <v>2.4917422769718582E-4</v>
      </c>
      <c r="AX241" s="12">
        <f t="shared" si="142"/>
        <v>-3.5142548884073199E-2</v>
      </c>
      <c r="AY241" s="39">
        <f t="shared" si="143"/>
        <v>2.4917422769718582E-4</v>
      </c>
      <c r="AZ241" s="8"/>
      <c r="BA241" s="35"/>
      <c r="BB241" s="12">
        <f t="shared" si="144"/>
        <v>1.0000134230085023</v>
      </c>
      <c r="BC241" s="12">
        <f t="shared" si="145"/>
        <v>0.96484449999999999</v>
      </c>
      <c r="BD241" s="12">
        <f t="shared" si="146"/>
        <v>0</v>
      </c>
      <c r="BE241" s="39">
        <f t="shared" si="147"/>
        <v>0</v>
      </c>
    </row>
    <row r="242" spans="1:57">
      <c r="A242" s="168" t="s">
        <v>300</v>
      </c>
      <c r="B242" s="3" t="s">
        <v>400</v>
      </c>
      <c r="C242" s="3">
        <v>-34.730000000000004</v>
      </c>
      <c r="D242" s="3">
        <v>0.37367918280816953</v>
      </c>
      <c r="E242" s="3">
        <v>4</v>
      </c>
      <c r="F242" s="3">
        <v>1.3423008502203413E-2</v>
      </c>
      <c r="G242" s="3">
        <v>0.17086378734417915</v>
      </c>
      <c r="L242" s="3">
        <v>1</v>
      </c>
      <c r="Q242" s="44">
        <f t="shared" si="113"/>
        <v>-34.717043172583082</v>
      </c>
      <c r="R242" s="45">
        <f t="shared" si="114"/>
        <v>0.24922233462875798</v>
      </c>
      <c r="S242" s="45" t="str">
        <f t="shared" si="115"/>
        <v>n/a</v>
      </c>
      <c r="T242" s="45" t="str">
        <f t="shared" si="116"/>
        <v>n/a</v>
      </c>
      <c r="U242" s="45" t="str">
        <f t="shared" si="117"/>
        <v>n/a</v>
      </c>
      <c r="V242" s="45" t="str">
        <f t="shared" si="118"/>
        <v>n/a</v>
      </c>
      <c r="W242" s="41">
        <f t="shared" si="119"/>
        <v>-34.717043172583082</v>
      </c>
      <c r="X242" s="42">
        <f t="shared" si="120"/>
        <v>0.24922233462875798</v>
      </c>
      <c r="Y242" s="3">
        <v>4</v>
      </c>
      <c r="Z242" s="166">
        <v>-18.8</v>
      </c>
      <c r="AA242" s="43">
        <f t="shared" si="121"/>
        <v>-34.717043172583061</v>
      </c>
      <c r="AB242" s="42">
        <f t="shared" si="122"/>
        <v>0.24922233462875798</v>
      </c>
      <c r="AC242" s="8"/>
      <c r="AD242" s="35">
        <f t="shared" si="123"/>
        <v>-3.4730000000000004E-2</v>
      </c>
      <c r="AE242" s="12">
        <f t="shared" si="124"/>
        <v>3.7367918280816951E-4</v>
      </c>
      <c r="AF242" s="12">
        <f t="shared" si="125"/>
        <v>4.0559208822344957E-4</v>
      </c>
      <c r="AG242" s="12">
        <f t="shared" si="126"/>
        <v>1.3423008502203412E-5</v>
      </c>
      <c r="AH242" s="12">
        <f t="shared" si="127"/>
        <v>1.7086378734417916E-4</v>
      </c>
      <c r="AI242" s="12">
        <f t="shared" si="128"/>
        <v>0</v>
      </c>
      <c r="AJ242" s="12">
        <f t="shared" si="129"/>
        <v>0</v>
      </c>
      <c r="AK242" s="12">
        <f t="shared" si="130"/>
        <v>0</v>
      </c>
      <c r="AL242" s="12">
        <f t="shared" si="131"/>
        <v>0</v>
      </c>
      <c r="AM242" s="12">
        <f t="shared" si="132"/>
        <v>0</v>
      </c>
      <c r="AN242" s="39">
        <f t="shared" si="133"/>
        <v>0</v>
      </c>
      <c r="AO242" s="8"/>
      <c r="AP242" s="35">
        <f t="shared" si="134"/>
        <v>-3.4717043172583083E-2</v>
      </c>
      <c r="AQ242" s="12">
        <f t="shared" si="135"/>
        <v>2.4922233462875798E-4</v>
      </c>
      <c r="AR242" s="12">
        <f t="shared" si="136"/>
        <v>1.3423008502203412E-5</v>
      </c>
      <c r="AS242" s="12">
        <f t="shared" si="137"/>
        <v>1.7086378734417916E-4</v>
      </c>
      <c r="AT242" s="12">
        <f t="shared" si="138"/>
        <v>1.3423008502203412E-5</v>
      </c>
      <c r="AU242" s="12">
        <f t="shared" si="139"/>
        <v>1.7086378734417916E-4</v>
      </c>
      <c r="AV242" s="12">
        <f t="shared" si="140"/>
        <v>-3.4717043172583083E-2</v>
      </c>
      <c r="AW242" s="12">
        <f t="shared" si="141"/>
        <v>2.4922233462875798E-4</v>
      </c>
      <c r="AX242" s="12">
        <f t="shared" si="142"/>
        <v>-3.4717043172583062E-2</v>
      </c>
      <c r="AY242" s="39">
        <f t="shared" si="143"/>
        <v>2.4922233462875798E-4</v>
      </c>
      <c r="AZ242" s="8"/>
      <c r="BA242" s="35"/>
      <c r="BB242" s="12">
        <f t="shared" si="144"/>
        <v>1.0000134230085023</v>
      </c>
      <c r="BC242" s="12">
        <f t="shared" si="145"/>
        <v>0.96526999999999996</v>
      </c>
      <c r="BD242" s="12">
        <f t="shared" si="146"/>
        <v>0</v>
      </c>
      <c r="BE242" s="39">
        <f t="shared" si="147"/>
        <v>0</v>
      </c>
    </row>
    <row r="243" spans="1:57">
      <c r="A243" s="168" t="s">
        <v>300</v>
      </c>
      <c r="B243" s="3" t="s">
        <v>215</v>
      </c>
      <c r="C243" s="3">
        <v>-37.064250000000001</v>
      </c>
      <c r="D243" s="3">
        <v>0.37367918280816953</v>
      </c>
      <c r="E243" s="3">
        <v>4</v>
      </c>
      <c r="F243" s="3">
        <v>1.3423008502203413E-2</v>
      </c>
      <c r="G243" s="3">
        <v>0.17086378734417915</v>
      </c>
      <c r="L243" s="3">
        <v>1</v>
      </c>
      <c r="Q243" s="44">
        <f t="shared" si="113"/>
        <v>-37.051324505240672</v>
      </c>
      <c r="R243" s="45">
        <f t="shared" si="114"/>
        <v>0.24895857172216795</v>
      </c>
      <c r="S243" s="45" t="str">
        <f t="shared" si="115"/>
        <v>n/a</v>
      </c>
      <c r="T243" s="45" t="str">
        <f t="shared" si="116"/>
        <v>n/a</v>
      </c>
      <c r="U243" s="45" t="str">
        <f t="shared" si="117"/>
        <v>n/a</v>
      </c>
      <c r="V243" s="45" t="str">
        <f t="shared" si="118"/>
        <v>n/a</v>
      </c>
      <c r="W243" s="41">
        <f t="shared" si="119"/>
        <v>-37.051324505240672</v>
      </c>
      <c r="X243" s="42">
        <f t="shared" si="120"/>
        <v>0.24895857172216795</v>
      </c>
      <c r="Y243" s="3">
        <v>4</v>
      </c>
      <c r="Z243" s="166">
        <v>-21.3</v>
      </c>
      <c r="AA243" s="43">
        <f t="shared" si="121"/>
        <v>-37.051324505240622</v>
      </c>
      <c r="AB243" s="42">
        <f t="shared" si="122"/>
        <v>0.24895857172216795</v>
      </c>
      <c r="AC243" s="8"/>
      <c r="AD243" s="35">
        <f t="shared" si="123"/>
        <v>-3.706425E-2</v>
      </c>
      <c r="AE243" s="12">
        <f t="shared" si="124"/>
        <v>3.7367918280816951E-4</v>
      </c>
      <c r="AF243" s="12">
        <f t="shared" si="125"/>
        <v>4.0559208822344957E-4</v>
      </c>
      <c r="AG243" s="12">
        <f t="shared" si="126"/>
        <v>1.3423008502203412E-5</v>
      </c>
      <c r="AH243" s="12">
        <f t="shared" si="127"/>
        <v>1.7086378734417916E-4</v>
      </c>
      <c r="AI243" s="12">
        <f t="shared" si="128"/>
        <v>0</v>
      </c>
      <c r="AJ243" s="12">
        <f t="shared" si="129"/>
        <v>0</v>
      </c>
      <c r="AK243" s="12">
        <f t="shared" si="130"/>
        <v>0</v>
      </c>
      <c r="AL243" s="12">
        <f t="shared" si="131"/>
        <v>0</v>
      </c>
      <c r="AM243" s="12">
        <f t="shared" si="132"/>
        <v>0</v>
      </c>
      <c r="AN243" s="39">
        <f t="shared" si="133"/>
        <v>0</v>
      </c>
      <c r="AO243" s="8"/>
      <c r="AP243" s="35">
        <f t="shared" si="134"/>
        <v>-3.7051324505240672E-2</v>
      </c>
      <c r="AQ243" s="12">
        <f t="shared" si="135"/>
        <v>2.4895857172216795E-4</v>
      </c>
      <c r="AR243" s="12">
        <f t="shared" si="136"/>
        <v>1.3423008502203412E-5</v>
      </c>
      <c r="AS243" s="12">
        <f t="shared" si="137"/>
        <v>1.7086378734417916E-4</v>
      </c>
      <c r="AT243" s="12">
        <f t="shared" si="138"/>
        <v>1.3423008502203412E-5</v>
      </c>
      <c r="AU243" s="12">
        <f t="shared" si="139"/>
        <v>1.7086378734417916E-4</v>
      </c>
      <c r="AV243" s="12">
        <f t="shared" si="140"/>
        <v>-3.7051324505240672E-2</v>
      </c>
      <c r="AW243" s="12">
        <f t="shared" si="141"/>
        <v>2.4895857172216795E-4</v>
      </c>
      <c r="AX243" s="12">
        <f t="shared" si="142"/>
        <v>-3.7051324505240624E-2</v>
      </c>
      <c r="AY243" s="39">
        <f t="shared" si="143"/>
        <v>2.4895857172216795E-4</v>
      </c>
      <c r="AZ243" s="8"/>
      <c r="BA243" s="35"/>
      <c r="BB243" s="12">
        <f t="shared" si="144"/>
        <v>1.0000134230085023</v>
      </c>
      <c r="BC243" s="12">
        <f t="shared" si="145"/>
        <v>0.96293574999999998</v>
      </c>
      <c r="BD243" s="12">
        <f t="shared" si="146"/>
        <v>0</v>
      </c>
      <c r="BE243" s="39">
        <f t="shared" si="147"/>
        <v>0</v>
      </c>
    </row>
    <row r="244" spans="1:57">
      <c r="A244" s="168" t="s">
        <v>300</v>
      </c>
      <c r="B244" s="3" t="s">
        <v>216</v>
      </c>
      <c r="C244" s="3">
        <v>-36.754500000000007</v>
      </c>
      <c r="D244" s="3">
        <v>0.37367918280816953</v>
      </c>
      <c r="E244" s="3">
        <v>4</v>
      </c>
      <c r="F244" s="3">
        <v>1.3423008502203413E-2</v>
      </c>
      <c r="G244" s="3">
        <v>0.17086378734417915</v>
      </c>
      <c r="L244" s="3">
        <v>1</v>
      </c>
      <c r="Q244" s="44">
        <f t="shared" si="113"/>
        <v>-36.741570347463799</v>
      </c>
      <c r="R244" s="45">
        <f t="shared" si="114"/>
        <v>0.24899355181313684</v>
      </c>
      <c r="S244" s="45" t="str">
        <f t="shared" si="115"/>
        <v>n/a</v>
      </c>
      <c r="T244" s="45" t="str">
        <f t="shared" si="116"/>
        <v>n/a</v>
      </c>
      <c r="U244" s="45" t="str">
        <f t="shared" si="117"/>
        <v>n/a</v>
      </c>
      <c r="V244" s="45" t="str">
        <f t="shared" si="118"/>
        <v>n/a</v>
      </c>
      <c r="W244" s="41">
        <f t="shared" si="119"/>
        <v>-36.741570347463799</v>
      </c>
      <c r="X244" s="42">
        <f t="shared" si="120"/>
        <v>0.24899355181313684</v>
      </c>
      <c r="Y244" s="3">
        <v>4</v>
      </c>
      <c r="Z244" s="166">
        <v>-20.399999999999999</v>
      </c>
      <c r="AA244" s="43">
        <f t="shared" si="121"/>
        <v>-36.741570347463835</v>
      </c>
      <c r="AB244" s="42">
        <f t="shared" si="122"/>
        <v>0.24899355181313684</v>
      </c>
      <c r="AC244" s="8"/>
      <c r="AD244" s="35">
        <f t="shared" si="123"/>
        <v>-3.6754500000000009E-2</v>
      </c>
      <c r="AE244" s="12">
        <f t="shared" si="124"/>
        <v>3.7367918280816951E-4</v>
      </c>
      <c r="AF244" s="12">
        <f t="shared" si="125"/>
        <v>4.0559208822344957E-4</v>
      </c>
      <c r="AG244" s="12">
        <f t="shared" si="126"/>
        <v>1.3423008502203412E-5</v>
      </c>
      <c r="AH244" s="12">
        <f t="shared" si="127"/>
        <v>1.7086378734417916E-4</v>
      </c>
      <c r="AI244" s="12">
        <f t="shared" si="128"/>
        <v>0</v>
      </c>
      <c r="AJ244" s="12">
        <f t="shared" si="129"/>
        <v>0</v>
      </c>
      <c r="AK244" s="12">
        <f t="shared" si="130"/>
        <v>0</v>
      </c>
      <c r="AL244" s="12">
        <f t="shared" si="131"/>
        <v>0</v>
      </c>
      <c r="AM244" s="12">
        <f t="shared" si="132"/>
        <v>0</v>
      </c>
      <c r="AN244" s="39">
        <f t="shared" si="133"/>
        <v>0</v>
      </c>
      <c r="AO244" s="8"/>
      <c r="AP244" s="35">
        <f t="shared" si="134"/>
        <v>-3.6741570347463802E-2</v>
      </c>
      <c r="AQ244" s="12">
        <f t="shared" si="135"/>
        <v>2.4899355181313683E-4</v>
      </c>
      <c r="AR244" s="12">
        <f t="shared" si="136"/>
        <v>1.3423008502203412E-5</v>
      </c>
      <c r="AS244" s="12">
        <f t="shared" si="137"/>
        <v>1.7086378734417916E-4</v>
      </c>
      <c r="AT244" s="12">
        <f t="shared" si="138"/>
        <v>1.3423008502203412E-5</v>
      </c>
      <c r="AU244" s="12">
        <f t="shared" si="139"/>
        <v>1.7086378734417916E-4</v>
      </c>
      <c r="AV244" s="12">
        <f t="shared" si="140"/>
        <v>-3.6741570347463802E-2</v>
      </c>
      <c r="AW244" s="12">
        <f t="shared" si="141"/>
        <v>2.4899355181313683E-4</v>
      </c>
      <c r="AX244" s="12">
        <f t="shared" si="142"/>
        <v>-3.6741570347463837E-2</v>
      </c>
      <c r="AY244" s="39">
        <f t="shared" si="143"/>
        <v>2.4899355181313683E-4</v>
      </c>
      <c r="AZ244" s="8"/>
      <c r="BA244" s="35"/>
      <c r="BB244" s="12">
        <f t="shared" si="144"/>
        <v>1.0000134230085023</v>
      </c>
      <c r="BC244" s="12">
        <f t="shared" si="145"/>
        <v>0.96324549999999998</v>
      </c>
      <c r="BD244" s="12">
        <f t="shared" si="146"/>
        <v>0</v>
      </c>
      <c r="BE244" s="39">
        <f t="shared" si="147"/>
        <v>0</v>
      </c>
    </row>
    <row r="245" spans="1:57">
      <c r="A245" s="168" t="s">
        <v>237</v>
      </c>
      <c r="B245" s="3" t="s">
        <v>399</v>
      </c>
      <c r="C245" s="3">
        <v>-33.42766666666666</v>
      </c>
      <c r="D245" s="3">
        <v>0.37367918280816953</v>
      </c>
      <c r="E245" s="3">
        <v>3</v>
      </c>
      <c r="F245" s="3">
        <v>1.3423008502203413E-2</v>
      </c>
      <c r="G245" s="3">
        <v>0.17086378734417915</v>
      </c>
      <c r="L245" s="3">
        <v>1</v>
      </c>
      <c r="Q245" s="44">
        <f t="shared" si="113"/>
        <v>-33.414692358018335</v>
      </c>
      <c r="R245" s="45">
        <f t="shared" si="114"/>
        <v>0.27170182025269674</v>
      </c>
      <c r="S245" s="45" t="str">
        <f t="shared" si="115"/>
        <v>n/a</v>
      </c>
      <c r="T245" s="45" t="str">
        <f t="shared" si="116"/>
        <v>n/a</v>
      </c>
      <c r="U245" s="45" t="str">
        <f t="shared" si="117"/>
        <v>n/a</v>
      </c>
      <c r="V245" s="45" t="str">
        <f t="shared" si="118"/>
        <v>n/a</v>
      </c>
      <c r="W245" s="41">
        <f t="shared" si="119"/>
        <v>-33.414692358018335</v>
      </c>
      <c r="X245" s="42">
        <f t="shared" si="120"/>
        <v>0.27170182025269674</v>
      </c>
      <c r="Y245" s="3">
        <v>3</v>
      </c>
      <c r="Z245" s="166">
        <v>-18.2</v>
      </c>
      <c r="AA245" s="43">
        <f t="shared" si="121"/>
        <v>-33.414692358018307</v>
      </c>
      <c r="AB245" s="42">
        <f t="shared" si="122"/>
        <v>0.27170182025269674</v>
      </c>
      <c r="AC245" s="8"/>
      <c r="AD245" s="35">
        <f t="shared" si="123"/>
        <v>-3.3427666666666661E-2</v>
      </c>
      <c r="AE245" s="12">
        <f t="shared" si="124"/>
        <v>3.7367918280816951E-4</v>
      </c>
      <c r="AF245" s="12">
        <f t="shared" si="125"/>
        <v>4.2165180505801406E-4</v>
      </c>
      <c r="AG245" s="12">
        <f t="shared" si="126"/>
        <v>1.3423008502203412E-5</v>
      </c>
      <c r="AH245" s="12">
        <f t="shared" si="127"/>
        <v>1.7086378734417916E-4</v>
      </c>
      <c r="AI245" s="12">
        <f t="shared" si="128"/>
        <v>0</v>
      </c>
      <c r="AJ245" s="12">
        <f t="shared" si="129"/>
        <v>0</v>
      </c>
      <c r="AK245" s="12">
        <f t="shared" si="130"/>
        <v>0</v>
      </c>
      <c r="AL245" s="12">
        <f t="shared" si="131"/>
        <v>0</v>
      </c>
      <c r="AM245" s="12">
        <f t="shared" si="132"/>
        <v>0</v>
      </c>
      <c r="AN245" s="39">
        <f t="shared" si="133"/>
        <v>0</v>
      </c>
      <c r="AO245" s="8"/>
      <c r="AP245" s="35">
        <f t="shared" si="134"/>
        <v>-3.3414692358018333E-2</v>
      </c>
      <c r="AQ245" s="12">
        <f t="shared" si="135"/>
        <v>2.7170182025269672E-4</v>
      </c>
      <c r="AR245" s="12">
        <f t="shared" si="136"/>
        <v>1.3423008502203412E-5</v>
      </c>
      <c r="AS245" s="12">
        <f t="shared" si="137"/>
        <v>1.7086378734417916E-4</v>
      </c>
      <c r="AT245" s="12">
        <f t="shared" si="138"/>
        <v>1.3423008502203412E-5</v>
      </c>
      <c r="AU245" s="12">
        <f t="shared" si="139"/>
        <v>1.7086378734417916E-4</v>
      </c>
      <c r="AV245" s="12">
        <f t="shared" si="140"/>
        <v>-3.3414692358018333E-2</v>
      </c>
      <c r="AW245" s="12">
        <f t="shared" si="141"/>
        <v>2.7170182025269672E-4</v>
      </c>
      <c r="AX245" s="12">
        <f t="shared" si="142"/>
        <v>-3.3414692358018305E-2</v>
      </c>
      <c r="AY245" s="39">
        <f t="shared" si="143"/>
        <v>2.7170182025269672E-4</v>
      </c>
      <c r="AZ245" s="8"/>
      <c r="BA245" s="35"/>
      <c r="BB245" s="12">
        <f t="shared" si="144"/>
        <v>1.0000134230085023</v>
      </c>
      <c r="BC245" s="12">
        <f t="shared" si="145"/>
        <v>0.96657233333333337</v>
      </c>
      <c r="BD245" s="12">
        <f t="shared" si="146"/>
        <v>0</v>
      </c>
      <c r="BE245" s="39">
        <f t="shared" si="147"/>
        <v>0</v>
      </c>
    </row>
    <row r="246" spans="1:57">
      <c r="A246" s="168" t="s">
        <v>237</v>
      </c>
      <c r="B246" s="3" t="s">
        <v>400</v>
      </c>
      <c r="C246" s="3">
        <v>-33.076999999999998</v>
      </c>
      <c r="D246" s="3">
        <v>0.37367918280816953</v>
      </c>
      <c r="E246" s="3">
        <v>3</v>
      </c>
      <c r="F246" s="3">
        <v>1.3423008502203413E-2</v>
      </c>
      <c r="G246" s="3">
        <v>0.17086378734417915</v>
      </c>
      <c r="L246" s="3">
        <v>1</v>
      </c>
      <c r="Q246" s="44">
        <f t="shared" si="113"/>
        <v>-33.064020984350016</v>
      </c>
      <c r="R246" s="45">
        <f t="shared" si="114"/>
        <v>0.27173824411685132</v>
      </c>
      <c r="S246" s="45" t="str">
        <f t="shared" si="115"/>
        <v>n/a</v>
      </c>
      <c r="T246" s="45" t="str">
        <f t="shared" si="116"/>
        <v>n/a</v>
      </c>
      <c r="U246" s="45" t="str">
        <f t="shared" si="117"/>
        <v>n/a</v>
      </c>
      <c r="V246" s="45" t="str">
        <f t="shared" si="118"/>
        <v>n/a</v>
      </c>
      <c r="W246" s="41">
        <f t="shared" si="119"/>
        <v>-33.064020984350016</v>
      </c>
      <c r="X246" s="42">
        <f t="shared" si="120"/>
        <v>0.27173824411685132</v>
      </c>
      <c r="Y246" s="3">
        <v>3</v>
      </c>
      <c r="Z246" s="166">
        <v>-20</v>
      </c>
      <c r="AA246" s="43">
        <f t="shared" si="121"/>
        <v>-33.064020984350016</v>
      </c>
      <c r="AB246" s="42">
        <f t="shared" si="122"/>
        <v>0.27173824411685132</v>
      </c>
      <c r="AC246" s="8"/>
      <c r="AD246" s="35">
        <f t="shared" si="123"/>
        <v>-3.3076999999999995E-2</v>
      </c>
      <c r="AE246" s="12">
        <f t="shared" si="124"/>
        <v>3.7367918280816951E-4</v>
      </c>
      <c r="AF246" s="12">
        <f t="shared" si="125"/>
        <v>4.2165180505801406E-4</v>
      </c>
      <c r="AG246" s="12">
        <f t="shared" si="126"/>
        <v>1.3423008502203412E-5</v>
      </c>
      <c r="AH246" s="12">
        <f t="shared" si="127"/>
        <v>1.7086378734417916E-4</v>
      </c>
      <c r="AI246" s="12">
        <f t="shared" si="128"/>
        <v>0</v>
      </c>
      <c r="AJ246" s="12">
        <f t="shared" si="129"/>
        <v>0</v>
      </c>
      <c r="AK246" s="12">
        <f t="shared" si="130"/>
        <v>0</v>
      </c>
      <c r="AL246" s="12">
        <f t="shared" si="131"/>
        <v>0</v>
      </c>
      <c r="AM246" s="12">
        <f t="shared" si="132"/>
        <v>0</v>
      </c>
      <c r="AN246" s="39">
        <f t="shared" si="133"/>
        <v>0</v>
      </c>
      <c r="AO246" s="8"/>
      <c r="AP246" s="35">
        <f t="shared" si="134"/>
        <v>-3.3064020984350018E-2</v>
      </c>
      <c r="AQ246" s="12">
        <f t="shared" si="135"/>
        <v>2.7173824411685135E-4</v>
      </c>
      <c r="AR246" s="12">
        <f t="shared" si="136"/>
        <v>1.3423008502203412E-5</v>
      </c>
      <c r="AS246" s="12">
        <f t="shared" si="137"/>
        <v>1.7086378734417916E-4</v>
      </c>
      <c r="AT246" s="12">
        <f t="shared" si="138"/>
        <v>1.3423008502203412E-5</v>
      </c>
      <c r="AU246" s="12">
        <f t="shared" si="139"/>
        <v>1.7086378734417916E-4</v>
      </c>
      <c r="AV246" s="12">
        <f t="shared" si="140"/>
        <v>-3.3064020984350018E-2</v>
      </c>
      <c r="AW246" s="12">
        <f t="shared" si="141"/>
        <v>2.7173824411685135E-4</v>
      </c>
      <c r="AX246" s="12">
        <f t="shared" si="142"/>
        <v>-3.3064020984350018E-2</v>
      </c>
      <c r="AY246" s="39">
        <f t="shared" si="143"/>
        <v>2.7173824411685135E-4</v>
      </c>
      <c r="AZ246" s="8"/>
      <c r="BA246" s="35"/>
      <c r="BB246" s="12">
        <f t="shared" si="144"/>
        <v>1.0000134230085023</v>
      </c>
      <c r="BC246" s="12">
        <f t="shared" si="145"/>
        <v>0.96692299999999998</v>
      </c>
      <c r="BD246" s="12">
        <f t="shared" si="146"/>
        <v>0</v>
      </c>
      <c r="BE246" s="39">
        <f t="shared" si="147"/>
        <v>0</v>
      </c>
    </row>
    <row r="247" spans="1:57">
      <c r="A247" s="168" t="s">
        <v>237</v>
      </c>
      <c r="B247" s="3" t="s">
        <v>215</v>
      </c>
      <c r="C247" s="3">
        <v>-34.961333333333329</v>
      </c>
      <c r="D247" s="3">
        <v>0.37367918280816953</v>
      </c>
      <c r="E247" s="3">
        <v>3</v>
      </c>
      <c r="F247" s="3">
        <v>1.3423008502203413E-2</v>
      </c>
      <c r="G247" s="3">
        <v>0.17086378734417915</v>
      </c>
      <c r="L247" s="3">
        <v>1</v>
      </c>
      <c r="Q247" s="44">
        <f t="shared" si="113"/>
        <v>-34.948379611105707</v>
      </c>
      <c r="R247" s="45">
        <f t="shared" si="114"/>
        <v>0.27154261572346355</v>
      </c>
      <c r="S247" s="45" t="str">
        <f t="shared" si="115"/>
        <v>n/a</v>
      </c>
      <c r="T247" s="45" t="str">
        <f t="shared" si="116"/>
        <v>n/a</v>
      </c>
      <c r="U247" s="45" t="str">
        <f t="shared" si="117"/>
        <v>n/a</v>
      </c>
      <c r="V247" s="45" t="str">
        <f t="shared" si="118"/>
        <v>n/a</v>
      </c>
      <c r="W247" s="41">
        <f t="shared" si="119"/>
        <v>-34.948379611105707</v>
      </c>
      <c r="X247" s="42">
        <f t="shared" si="120"/>
        <v>0.27154261572346355</v>
      </c>
      <c r="Y247" s="3">
        <v>3</v>
      </c>
      <c r="Z247" s="166">
        <v>-18.7</v>
      </c>
      <c r="AA247" s="43">
        <f t="shared" si="121"/>
        <v>-34.94837961110575</v>
      </c>
      <c r="AB247" s="42">
        <f t="shared" si="122"/>
        <v>0.27154261572346355</v>
      </c>
      <c r="AC247" s="8"/>
      <c r="AD247" s="35">
        <f t="shared" si="123"/>
        <v>-3.496133333333333E-2</v>
      </c>
      <c r="AE247" s="12">
        <f t="shared" si="124"/>
        <v>3.7367918280816951E-4</v>
      </c>
      <c r="AF247" s="12">
        <f t="shared" si="125"/>
        <v>4.2165180505801406E-4</v>
      </c>
      <c r="AG247" s="12">
        <f t="shared" si="126"/>
        <v>1.3423008502203412E-5</v>
      </c>
      <c r="AH247" s="12">
        <f t="shared" si="127"/>
        <v>1.7086378734417916E-4</v>
      </c>
      <c r="AI247" s="12">
        <f t="shared" si="128"/>
        <v>0</v>
      </c>
      <c r="AJ247" s="12">
        <f t="shared" si="129"/>
        <v>0</v>
      </c>
      <c r="AK247" s="12">
        <f t="shared" si="130"/>
        <v>0</v>
      </c>
      <c r="AL247" s="12">
        <f t="shared" si="131"/>
        <v>0</v>
      </c>
      <c r="AM247" s="12">
        <f t="shared" si="132"/>
        <v>0</v>
      </c>
      <c r="AN247" s="39">
        <f t="shared" si="133"/>
        <v>0</v>
      </c>
      <c r="AO247" s="8"/>
      <c r="AP247" s="35">
        <f t="shared" si="134"/>
        <v>-3.4948379611105709E-2</v>
      </c>
      <c r="AQ247" s="12">
        <f t="shared" si="135"/>
        <v>2.7154261572346353E-4</v>
      </c>
      <c r="AR247" s="12">
        <f t="shared" si="136"/>
        <v>1.3423008502203412E-5</v>
      </c>
      <c r="AS247" s="12">
        <f t="shared" si="137"/>
        <v>1.7086378734417916E-4</v>
      </c>
      <c r="AT247" s="12">
        <f t="shared" si="138"/>
        <v>1.3423008502203412E-5</v>
      </c>
      <c r="AU247" s="12">
        <f t="shared" si="139"/>
        <v>1.7086378734417916E-4</v>
      </c>
      <c r="AV247" s="12">
        <f t="shared" si="140"/>
        <v>-3.4948379611105709E-2</v>
      </c>
      <c r="AW247" s="12">
        <f t="shared" si="141"/>
        <v>2.7154261572346353E-4</v>
      </c>
      <c r="AX247" s="12">
        <f t="shared" si="142"/>
        <v>-3.4948379611105751E-2</v>
      </c>
      <c r="AY247" s="39">
        <f t="shared" si="143"/>
        <v>2.7154261572346353E-4</v>
      </c>
      <c r="AZ247" s="8"/>
      <c r="BA247" s="35"/>
      <c r="BB247" s="12">
        <f t="shared" si="144"/>
        <v>1.0000134230085023</v>
      </c>
      <c r="BC247" s="12">
        <f t="shared" si="145"/>
        <v>0.96503866666666671</v>
      </c>
      <c r="BD247" s="12">
        <f t="shared" si="146"/>
        <v>0</v>
      </c>
      <c r="BE247" s="39">
        <f t="shared" si="147"/>
        <v>0</v>
      </c>
    </row>
    <row r="248" spans="1:57">
      <c r="A248" s="168" t="s">
        <v>237</v>
      </c>
      <c r="B248" s="3" t="s">
        <v>216</v>
      </c>
      <c r="C248" s="3">
        <v>-34.594333333333331</v>
      </c>
      <c r="D248" s="3">
        <v>0.37367918280816953</v>
      </c>
      <c r="E248" s="3">
        <v>3</v>
      </c>
      <c r="F248" s="3">
        <v>1.3423008502203413E-2</v>
      </c>
      <c r="G248" s="3">
        <v>0.17086378734417915</v>
      </c>
      <c r="L248" s="3">
        <v>1</v>
      </c>
      <c r="Q248" s="44">
        <f t="shared" si="113"/>
        <v>-34.581374684861586</v>
      </c>
      <c r="R248" s="45">
        <f t="shared" si="114"/>
        <v>0.27158069818031921</v>
      </c>
      <c r="S248" s="45" t="str">
        <f t="shared" si="115"/>
        <v>n/a</v>
      </c>
      <c r="T248" s="45" t="str">
        <f t="shared" si="116"/>
        <v>n/a</v>
      </c>
      <c r="U248" s="45" t="str">
        <f t="shared" si="117"/>
        <v>n/a</v>
      </c>
      <c r="V248" s="45" t="str">
        <f t="shared" si="118"/>
        <v>n/a</v>
      </c>
      <c r="W248" s="41">
        <f t="shared" si="119"/>
        <v>-34.581374684861586</v>
      </c>
      <c r="X248" s="42">
        <f t="shared" si="120"/>
        <v>0.27158069818031921</v>
      </c>
      <c r="Y248" s="3">
        <v>3</v>
      </c>
      <c r="Z248" s="166">
        <v>-17.7</v>
      </c>
      <c r="AA248" s="43">
        <f t="shared" si="121"/>
        <v>-34.581374684861558</v>
      </c>
      <c r="AB248" s="42">
        <f t="shared" si="122"/>
        <v>0.27158069818031921</v>
      </c>
      <c r="AC248" s="8"/>
      <c r="AD248" s="35">
        <f t="shared" si="123"/>
        <v>-3.4594333333333331E-2</v>
      </c>
      <c r="AE248" s="12">
        <f t="shared" si="124"/>
        <v>3.7367918280816951E-4</v>
      </c>
      <c r="AF248" s="12">
        <f t="shared" si="125"/>
        <v>4.2165180505801406E-4</v>
      </c>
      <c r="AG248" s="12">
        <f t="shared" si="126"/>
        <v>1.3423008502203412E-5</v>
      </c>
      <c r="AH248" s="12">
        <f t="shared" si="127"/>
        <v>1.7086378734417916E-4</v>
      </c>
      <c r="AI248" s="12">
        <f t="shared" si="128"/>
        <v>0</v>
      </c>
      <c r="AJ248" s="12">
        <f t="shared" si="129"/>
        <v>0</v>
      </c>
      <c r="AK248" s="12">
        <f t="shared" si="130"/>
        <v>0</v>
      </c>
      <c r="AL248" s="12">
        <f t="shared" si="131"/>
        <v>0</v>
      </c>
      <c r="AM248" s="12">
        <f t="shared" si="132"/>
        <v>0</v>
      </c>
      <c r="AN248" s="39">
        <f t="shared" si="133"/>
        <v>0</v>
      </c>
      <c r="AO248" s="8"/>
      <c r="AP248" s="35">
        <f t="shared" si="134"/>
        <v>-3.4581374684861589E-2</v>
      </c>
      <c r="AQ248" s="12">
        <f t="shared" si="135"/>
        <v>2.7158069818031922E-4</v>
      </c>
      <c r="AR248" s="12">
        <f t="shared" si="136"/>
        <v>1.3423008502203412E-5</v>
      </c>
      <c r="AS248" s="12">
        <f t="shared" si="137"/>
        <v>1.7086378734417916E-4</v>
      </c>
      <c r="AT248" s="12">
        <f t="shared" si="138"/>
        <v>1.3423008502203412E-5</v>
      </c>
      <c r="AU248" s="12">
        <f t="shared" si="139"/>
        <v>1.7086378734417916E-4</v>
      </c>
      <c r="AV248" s="12">
        <f t="shared" si="140"/>
        <v>-3.4581374684861589E-2</v>
      </c>
      <c r="AW248" s="12">
        <f t="shared" si="141"/>
        <v>2.7158069818031922E-4</v>
      </c>
      <c r="AX248" s="12">
        <f t="shared" si="142"/>
        <v>-3.4581374684861554E-2</v>
      </c>
      <c r="AY248" s="39">
        <f t="shared" si="143"/>
        <v>2.7158069818031922E-4</v>
      </c>
      <c r="AZ248" s="8"/>
      <c r="BA248" s="35"/>
      <c r="BB248" s="12">
        <f t="shared" si="144"/>
        <v>1.0000134230085023</v>
      </c>
      <c r="BC248" s="12">
        <f t="shared" si="145"/>
        <v>0.96540566666666672</v>
      </c>
      <c r="BD248" s="12">
        <f t="shared" si="146"/>
        <v>0</v>
      </c>
      <c r="BE248" s="39">
        <f t="shared" si="147"/>
        <v>0</v>
      </c>
    </row>
    <row r="249" spans="1:57">
      <c r="A249" s="168" t="s">
        <v>363</v>
      </c>
      <c r="B249" s="3" t="s">
        <v>399</v>
      </c>
      <c r="C249" s="3">
        <v>-35.808999999999997</v>
      </c>
      <c r="D249" s="3">
        <v>0.37367918280816953</v>
      </c>
      <c r="E249" s="3">
        <v>3</v>
      </c>
      <c r="F249" s="3">
        <v>1.3423008502203413E-2</v>
      </c>
      <c r="G249" s="3">
        <v>0.17086378734417915</v>
      </c>
      <c r="L249" s="3">
        <v>1</v>
      </c>
      <c r="Q249" s="44">
        <f t="shared" si="113"/>
        <v>-35.796057656009253</v>
      </c>
      <c r="R249" s="45">
        <f t="shared" si="114"/>
        <v>0.27145469091741631</v>
      </c>
      <c r="S249" s="45" t="str">
        <f t="shared" si="115"/>
        <v>n/a</v>
      </c>
      <c r="T249" s="45" t="str">
        <f t="shared" si="116"/>
        <v>n/a</v>
      </c>
      <c r="U249" s="45" t="str">
        <f t="shared" si="117"/>
        <v>n/a</v>
      </c>
      <c r="V249" s="45" t="str">
        <f t="shared" si="118"/>
        <v>n/a</v>
      </c>
      <c r="W249" s="41">
        <f t="shared" si="119"/>
        <v>-35.796057656009253</v>
      </c>
      <c r="X249" s="42">
        <f t="shared" si="120"/>
        <v>0.27145469091741631</v>
      </c>
      <c r="Y249" s="3">
        <v>3</v>
      </c>
      <c r="Z249" s="166">
        <v>-19</v>
      </c>
      <c r="AA249" s="43">
        <f t="shared" si="121"/>
        <v>-35.796057656009239</v>
      </c>
      <c r="AB249" s="42">
        <f t="shared" si="122"/>
        <v>0.27145469091741631</v>
      </c>
      <c r="AC249" s="8"/>
      <c r="AD249" s="35">
        <f t="shared" si="123"/>
        <v>-3.5809000000000001E-2</v>
      </c>
      <c r="AE249" s="12">
        <f t="shared" si="124"/>
        <v>3.7367918280816951E-4</v>
      </c>
      <c r="AF249" s="12">
        <f t="shared" si="125"/>
        <v>4.2165180505801406E-4</v>
      </c>
      <c r="AG249" s="12">
        <f t="shared" si="126"/>
        <v>1.3423008502203412E-5</v>
      </c>
      <c r="AH249" s="12">
        <f t="shared" si="127"/>
        <v>1.7086378734417916E-4</v>
      </c>
      <c r="AI249" s="12">
        <f t="shared" si="128"/>
        <v>0</v>
      </c>
      <c r="AJ249" s="12">
        <f t="shared" si="129"/>
        <v>0</v>
      </c>
      <c r="AK249" s="12">
        <f t="shared" si="130"/>
        <v>0</v>
      </c>
      <c r="AL249" s="12">
        <f t="shared" si="131"/>
        <v>0</v>
      </c>
      <c r="AM249" s="12">
        <f t="shared" si="132"/>
        <v>0</v>
      </c>
      <c r="AN249" s="39">
        <f t="shared" si="133"/>
        <v>0</v>
      </c>
      <c r="AO249" s="8"/>
      <c r="AP249" s="35">
        <f t="shared" si="134"/>
        <v>-3.5796057656009253E-2</v>
      </c>
      <c r="AQ249" s="12">
        <f t="shared" si="135"/>
        <v>2.7145469091741629E-4</v>
      </c>
      <c r="AR249" s="12">
        <f t="shared" si="136"/>
        <v>1.3423008502203412E-5</v>
      </c>
      <c r="AS249" s="12">
        <f t="shared" si="137"/>
        <v>1.7086378734417916E-4</v>
      </c>
      <c r="AT249" s="12">
        <f t="shared" si="138"/>
        <v>1.3423008502203412E-5</v>
      </c>
      <c r="AU249" s="12">
        <f t="shared" si="139"/>
        <v>1.7086378734417916E-4</v>
      </c>
      <c r="AV249" s="12">
        <f t="shared" si="140"/>
        <v>-3.5796057656009253E-2</v>
      </c>
      <c r="AW249" s="12">
        <f t="shared" si="141"/>
        <v>2.7145469091741629E-4</v>
      </c>
      <c r="AX249" s="12">
        <f t="shared" si="142"/>
        <v>-3.5796057656009239E-2</v>
      </c>
      <c r="AY249" s="39">
        <f t="shared" si="143"/>
        <v>2.7145469091741629E-4</v>
      </c>
      <c r="AZ249" s="8"/>
      <c r="BA249" s="35"/>
      <c r="BB249" s="12">
        <f t="shared" si="144"/>
        <v>1.0000134230085023</v>
      </c>
      <c r="BC249" s="12">
        <f t="shared" si="145"/>
        <v>0.96419100000000002</v>
      </c>
      <c r="BD249" s="12">
        <f t="shared" si="146"/>
        <v>0</v>
      </c>
      <c r="BE249" s="39">
        <f t="shared" si="147"/>
        <v>0</v>
      </c>
    </row>
    <row r="250" spans="1:57">
      <c r="A250" s="168" t="s">
        <v>363</v>
      </c>
      <c r="B250" s="3" t="s">
        <v>400</v>
      </c>
      <c r="C250" s="3">
        <v>-35.492666666666672</v>
      </c>
      <c r="D250" s="3">
        <v>0.37367918280816953</v>
      </c>
      <c r="E250" s="3">
        <v>3</v>
      </c>
      <c r="F250" s="3">
        <v>1.3423008502203413E-2</v>
      </c>
      <c r="G250" s="3">
        <v>0.17086378734417915</v>
      </c>
      <c r="L250" s="3">
        <v>1</v>
      </c>
      <c r="Q250" s="44">
        <f t="shared" si="113"/>
        <v>-35.479720076530896</v>
      </c>
      <c r="R250" s="45">
        <f t="shared" si="114"/>
        <v>0.2714874971025511</v>
      </c>
      <c r="S250" s="45" t="str">
        <f t="shared" si="115"/>
        <v>n/a</v>
      </c>
      <c r="T250" s="45" t="str">
        <f t="shared" si="116"/>
        <v>n/a</v>
      </c>
      <c r="U250" s="45" t="str">
        <f t="shared" si="117"/>
        <v>n/a</v>
      </c>
      <c r="V250" s="45" t="str">
        <f t="shared" si="118"/>
        <v>n/a</v>
      </c>
      <c r="W250" s="41">
        <f t="shared" si="119"/>
        <v>-35.479720076530896</v>
      </c>
      <c r="X250" s="42">
        <f t="shared" si="120"/>
        <v>0.2714874971025511</v>
      </c>
      <c r="Y250" s="3">
        <v>3</v>
      </c>
      <c r="Z250" s="166">
        <v>-18.399999999999999</v>
      </c>
      <c r="AA250" s="43">
        <f t="shared" si="121"/>
        <v>-35.479720076530882</v>
      </c>
      <c r="AB250" s="42">
        <f t="shared" si="122"/>
        <v>0.2714874971025511</v>
      </c>
      <c r="AC250" s="8"/>
      <c r="AD250" s="35">
        <f t="shared" si="123"/>
        <v>-3.5492666666666672E-2</v>
      </c>
      <c r="AE250" s="12">
        <f t="shared" si="124"/>
        <v>3.7367918280816951E-4</v>
      </c>
      <c r="AF250" s="12">
        <f t="shared" si="125"/>
        <v>4.2165180505801406E-4</v>
      </c>
      <c r="AG250" s="12">
        <f t="shared" si="126"/>
        <v>1.3423008502203412E-5</v>
      </c>
      <c r="AH250" s="12">
        <f t="shared" si="127"/>
        <v>1.7086378734417916E-4</v>
      </c>
      <c r="AI250" s="12">
        <f t="shared" si="128"/>
        <v>0</v>
      </c>
      <c r="AJ250" s="12">
        <f t="shared" si="129"/>
        <v>0</v>
      </c>
      <c r="AK250" s="12">
        <f t="shared" si="130"/>
        <v>0</v>
      </c>
      <c r="AL250" s="12">
        <f t="shared" si="131"/>
        <v>0</v>
      </c>
      <c r="AM250" s="12">
        <f t="shared" si="132"/>
        <v>0</v>
      </c>
      <c r="AN250" s="39">
        <f t="shared" si="133"/>
        <v>0</v>
      </c>
      <c r="AO250" s="8"/>
      <c r="AP250" s="35">
        <f t="shared" si="134"/>
        <v>-3.5479720076530899E-2</v>
      </c>
      <c r="AQ250" s="12">
        <f t="shared" si="135"/>
        <v>2.7148749710255112E-4</v>
      </c>
      <c r="AR250" s="12">
        <f t="shared" si="136"/>
        <v>1.3423008502203412E-5</v>
      </c>
      <c r="AS250" s="12">
        <f t="shared" si="137"/>
        <v>1.7086378734417916E-4</v>
      </c>
      <c r="AT250" s="12">
        <f t="shared" si="138"/>
        <v>1.3423008502203412E-5</v>
      </c>
      <c r="AU250" s="12">
        <f t="shared" si="139"/>
        <v>1.7086378734417916E-4</v>
      </c>
      <c r="AV250" s="12">
        <f t="shared" si="140"/>
        <v>-3.5479720076530899E-2</v>
      </c>
      <c r="AW250" s="12">
        <f t="shared" si="141"/>
        <v>2.7148749710255112E-4</v>
      </c>
      <c r="AX250" s="12">
        <f t="shared" si="142"/>
        <v>-3.5479720076530885E-2</v>
      </c>
      <c r="AY250" s="39">
        <f t="shared" si="143"/>
        <v>2.7148749710255112E-4</v>
      </c>
      <c r="AZ250" s="8"/>
      <c r="BA250" s="35"/>
      <c r="BB250" s="12">
        <f t="shared" si="144"/>
        <v>1.0000134230085023</v>
      </c>
      <c r="BC250" s="12">
        <f t="shared" si="145"/>
        <v>0.96450733333333338</v>
      </c>
      <c r="BD250" s="12">
        <f t="shared" si="146"/>
        <v>0</v>
      </c>
      <c r="BE250" s="39">
        <f t="shared" si="147"/>
        <v>0</v>
      </c>
    </row>
    <row r="251" spans="1:57">
      <c r="A251" s="168" t="s">
        <v>363</v>
      </c>
      <c r="B251" s="3" t="s">
        <v>215</v>
      </c>
      <c r="C251" s="3">
        <v>-37.126666666666665</v>
      </c>
      <c r="D251" s="3">
        <v>0.37367918280816953</v>
      </c>
      <c r="E251" s="3">
        <v>3</v>
      </c>
      <c r="F251" s="3">
        <v>1.3423008502203413E-2</v>
      </c>
      <c r="G251" s="3">
        <v>0.17086378734417915</v>
      </c>
      <c r="L251" s="3">
        <v>1</v>
      </c>
      <c r="Q251" s="44">
        <f t="shared" si="113"/>
        <v>-37.113742009726778</v>
      </c>
      <c r="R251" s="45">
        <f t="shared" si="114"/>
        <v>0.27131811197284805</v>
      </c>
      <c r="S251" s="45" t="str">
        <f t="shared" si="115"/>
        <v>n/a</v>
      </c>
      <c r="T251" s="45" t="str">
        <f t="shared" si="116"/>
        <v>n/a</v>
      </c>
      <c r="U251" s="45" t="str">
        <f t="shared" si="117"/>
        <v>n/a</v>
      </c>
      <c r="V251" s="45" t="str">
        <f t="shared" si="118"/>
        <v>n/a</v>
      </c>
      <c r="W251" s="41">
        <f t="shared" si="119"/>
        <v>-37.113742009726778</v>
      </c>
      <c r="X251" s="42">
        <f t="shared" si="120"/>
        <v>0.27131811197284805</v>
      </c>
      <c r="Y251" s="3">
        <v>3</v>
      </c>
      <c r="Z251" s="166">
        <v>-17.7</v>
      </c>
      <c r="AA251" s="43">
        <f t="shared" si="121"/>
        <v>-37.113742009726721</v>
      </c>
      <c r="AB251" s="42">
        <f t="shared" si="122"/>
        <v>0.27131811197284805</v>
      </c>
      <c r="AC251" s="8"/>
      <c r="AD251" s="35">
        <f t="shared" si="123"/>
        <v>-3.7126666666666662E-2</v>
      </c>
      <c r="AE251" s="12">
        <f t="shared" si="124"/>
        <v>3.7367918280816951E-4</v>
      </c>
      <c r="AF251" s="12">
        <f t="shared" si="125"/>
        <v>4.2165180505801406E-4</v>
      </c>
      <c r="AG251" s="12">
        <f t="shared" si="126"/>
        <v>1.3423008502203412E-5</v>
      </c>
      <c r="AH251" s="12">
        <f t="shared" si="127"/>
        <v>1.7086378734417916E-4</v>
      </c>
      <c r="AI251" s="12">
        <f t="shared" si="128"/>
        <v>0</v>
      </c>
      <c r="AJ251" s="12">
        <f t="shared" si="129"/>
        <v>0</v>
      </c>
      <c r="AK251" s="12">
        <f t="shared" si="130"/>
        <v>0</v>
      </c>
      <c r="AL251" s="12">
        <f t="shared" si="131"/>
        <v>0</v>
      </c>
      <c r="AM251" s="12">
        <f t="shared" si="132"/>
        <v>0</v>
      </c>
      <c r="AN251" s="39">
        <f t="shared" si="133"/>
        <v>0</v>
      </c>
      <c r="AO251" s="8"/>
      <c r="AP251" s="35">
        <f t="shared" si="134"/>
        <v>-3.711374200972678E-2</v>
      </c>
      <c r="AQ251" s="12">
        <f t="shared" si="135"/>
        <v>2.7131811197284803E-4</v>
      </c>
      <c r="AR251" s="12">
        <f t="shared" si="136"/>
        <v>1.3423008502203412E-5</v>
      </c>
      <c r="AS251" s="12">
        <f t="shared" si="137"/>
        <v>1.7086378734417916E-4</v>
      </c>
      <c r="AT251" s="12">
        <f t="shared" si="138"/>
        <v>1.3423008502203412E-5</v>
      </c>
      <c r="AU251" s="12">
        <f t="shared" si="139"/>
        <v>1.7086378734417916E-4</v>
      </c>
      <c r="AV251" s="12">
        <f t="shared" si="140"/>
        <v>-3.711374200972678E-2</v>
      </c>
      <c r="AW251" s="12">
        <f t="shared" si="141"/>
        <v>2.7131811197284803E-4</v>
      </c>
      <c r="AX251" s="12">
        <f t="shared" si="142"/>
        <v>-3.7113742009726725E-2</v>
      </c>
      <c r="AY251" s="39">
        <f t="shared" si="143"/>
        <v>2.7131811197284803E-4</v>
      </c>
      <c r="AZ251" s="8"/>
      <c r="BA251" s="35"/>
      <c r="BB251" s="12">
        <f t="shared" si="144"/>
        <v>1.0000134230085023</v>
      </c>
      <c r="BC251" s="12">
        <f t="shared" si="145"/>
        <v>0.96287333333333336</v>
      </c>
      <c r="BD251" s="12">
        <f t="shared" si="146"/>
        <v>0</v>
      </c>
      <c r="BE251" s="39">
        <f t="shared" si="147"/>
        <v>0</v>
      </c>
    </row>
    <row r="252" spans="1:57">
      <c r="A252" s="168" t="s">
        <v>363</v>
      </c>
      <c r="B252" s="3" t="s">
        <v>216</v>
      </c>
      <c r="C252" s="3">
        <v>-36.442</v>
      </c>
      <c r="D252" s="3">
        <v>0.37367918280816953</v>
      </c>
      <c r="E252" s="3">
        <v>3</v>
      </c>
      <c r="F252" s="3">
        <v>1.3423008502203413E-2</v>
      </c>
      <c r="G252" s="3">
        <v>0.17086378734417915</v>
      </c>
      <c r="L252" s="3">
        <v>1</v>
      </c>
      <c r="Q252" s="44">
        <f t="shared" si="113"/>
        <v>-36.429066152773636</v>
      </c>
      <c r="R252" s="45">
        <f t="shared" si="114"/>
        <v>0.27138906439254712</v>
      </c>
      <c r="S252" s="45" t="str">
        <f t="shared" si="115"/>
        <v>n/a</v>
      </c>
      <c r="T252" s="45" t="str">
        <f t="shared" si="116"/>
        <v>n/a</v>
      </c>
      <c r="U252" s="45" t="str">
        <f t="shared" si="117"/>
        <v>n/a</v>
      </c>
      <c r="V252" s="45" t="str">
        <f t="shared" si="118"/>
        <v>n/a</v>
      </c>
      <c r="W252" s="41">
        <f t="shared" si="119"/>
        <v>-36.429066152773636</v>
      </c>
      <c r="X252" s="42">
        <f t="shared" si="120"/>
        <v>0.27138906439254712</v>
      </c>
      <c r="Y252" s="3">
        <v>3</v>
      </c>
      <c r="Z252" s="166">
        <v>-17.8</v>
      </c>
      <c r="AA252" s="43">
        <f t="shared" si="121"/>
        <v>-36.429066152773636</v>
      </c>
      <c r="AB252" s="42">
        <f t="shared" si="122"/>
        <v>0.27138906439254712</v>
      </c>
      <c r="AC252" s="8"/>
      <c r="AD252" s="35">
        <f t="shared" si="123"/>
        <v>-3.6442000000000002E-2</v>
      </c>
      <c r="AE252" s="12">
        <f t="shared" si="124"/>
        <v>3.7367918280816951E-4</v>
      </c>
      <c r="AF252" s="12">
        <f t="shared" si="125"/>
        <v>4.2165180505801406E-4</v>
      </c>
      <c r="AG252" s="12">
        <f t="shared" si="126"/>
        <v>1.3423008502203412E-5</v>
      </c>
      <c r="AH252" s="12">
        <f t="shared" si="127"/>
        <v>1.7086378734417916E-4</v>
      </c>
      <c r="AI252" s="12">
        <f t="shared" si="128"/>
        <v>0</v>
      </c>
      <c r="AJ252" s="12">
        <f t="shared" si="129"/>
        <v>0</v>
      </c>
      <c r="AK252" s="12">
        <f t="shared" si="130"/>
        <v>0</v>
      </c>
      <c r="AL252" s="12">
        <f t="shared" si="131"/>
        <v>0</v>
      </c>
      <c r="AM252" s="12">
        <f t="shared" si="132"/>
        <v>0</v>
      </c>
      <c r="AN252" s="39">
        <f t="shared" si="133"/>
        <v>0</v>
      </c>
      <c r="AO252" s="8"/>
      <c r="AP252" s="35">
        <f t="shared" si="134"/>
        <v>-3.6429066152773637E-2</v>
      </c>
      <c r="AQ252" s="12">
        <f t="shared" si="135"/>
        <v>2.7138906439254709E-4</v>
      </c>
      <c r="AR252" s="12">
        <f t="shared" si="136"/>
        <v>1.3423008502203412E-5</v>
      </c>
      <c r="AS252" s="12">
        <f t="shared" si="137"/>
        <v>1.7086378734417916E-4</v>
      </c>
      <c r="AT252" s="12">
        <f t="shared" si="138"/>
        <v>1.3423008502203412E-5</v>
      </c>
      <c r="AU252" s="12">
        <f t="shared" si="139"/>
        <v>1.7086378734417916E-4</v>
      </c>
      <c r="AV252" s="12">
        <f t="shared" si="140"/>
        <v>-3.6429066152773637E-2</v>
      </c>
      <c r="AW252" s="12">
        <f t="shared" si="141"/>
        <v>2.7138906439254709E-4</v>
      </c>
      <c r="AX252" s="12">
        <f t="shared" si="142"/>
        <v>-3.6429066152773637E-2</v>
      </c>
      <c r="AY252" s="39">
        <f t="shared" si="143"/>
        <v>2.7138906439254709E-4</v>
      </c>
      <c r="AZ252" s="8"/>
      <c r="BA252" s="35"/>
      <c r="BB252" s="12">
        <f t="shared" si="144"/>
        <v>1.0000134230085023</v>
      </c>
      <c r="BC252" s="12">
        <f t="shared" si="145"/>
        <v>0.96355800000000003</v>
      </c>
      <c r="BD252" s="12">
        <f t="shared" si="146"/>
        <v>0</v>
      </c>
      <c r="BE252" s="39">
        <f t="shared" si="147"/>
        <v>0</v>
      </c>
    </row>
    <row r="253" spans="1:57">
      <c r="A253" s="168" t="s">
        <v>301</v>
      </c>
      <c r="B253" s="3" t="s">
        <v>399</v>
      </c>
      <c r="C253" s="3">
        <v>-35.285000000000004</v>
      </c>
      <c r="D253" s="3">
        <v>0.37367918280816953</v>
      </c>
      <c r="E253" s="3">
        <v>3</v>
      </c>
      <c r="F253" s="3">
        <v>1.3423008502203413E-2</v>
      </c>
      <c r="G253" s="3">
        <v>0.17086378734417915</v>
      </c>
      <c r="L253" s="3">
        <v>1</v>
      </c>
      <c r="Q253" s="44">
        <f t="shared" si="113"/>
        <v>-35.272050622352801</v>
      </c>
      <c r="R253" s="45">
        <f t="shared" si="114"/>
        <v>0.27150903741865051</v>
      </c>
      <c r="S253" s="45" t="str">
        <f t="shared" si="115"/>
        <v>n/a</v>
      </c>
      <c r="T253" s="45" t="str">
        <f t="shared" si="116"/>
        <v>n/a</v>
      </c>
      <c r="U253" s="45" t="str">
        <f t="shared" si="117"/>
        <v>n/a</v>
      </c>
      <c r="V253" s="45" t="str">
        <f t="shared" si="118"/>
        <v>n/a</v>
      </c>
      <c r="W253" s="41">
        <f t="shared" si="119"/>
        <v>-35.272050622352801</v>
      </c>
      <c r="X253" s="42">
        <f t="shared" si="120"/>
        <v>0.27150903741865051</v>
      </c>
      <c r="Y253" s="3">
        <v>3</v>
      </c>
      <c r="Z253" s="166">
        <v>-19.600000000000001</v>
      </c>
      <c r="AA253" s="43">
        <f t="shared" si="121"/>
        <v>-35.272050622352836</v>
      </c>
      <c r="AB253" s="42">
        <f t="shared" si="122"/>
        <v>0.27150903741865051</v>
      </c>
      <c r="AC253" s="8"/>
      <c r="AD253" s="35">
        <f t="shared" si="123"/>
        <v>-3.5285000000000004E-2</v>
      </c>
      <c r="AE253" s="12">
        <f t="shared" si="124"/>
        <v>3.7367918280816951E-4</v>
      </c>
      <c r="AF253" s="12">
        <f t="shared" si="125"/>
        <v>4.2165180505801406E-4</v>
      </c>
      <c r="AG253" s="12">
        <f t="shared" si="126"/>
        <v>1.3423008502203412E-5</v>
      </c>
      <c r="AH253" s="12">
        <f t="shared" si="127"/>
        <v>1.7086378734417916E-4</v>
      </c>
      <c r="AI253" s="12">
        <f t="shared" si="128"/>
        <v>0</v>
      </c>
      <c r="AJ253" s="12">
        <f t="shared" si="129"/>
        <v>0</v>
      </c>
      <c r="AK253" s="12">
        <f t="shared" si="130"/>
        <v>0</v>
      </c>
      <c r="AL253" s="12">
        <f t="shared" si="131"/>
        <v>0</v>
      </c>
      <c r="AM253" s="12">
        <f t="shared" si="132"/>
        <v>0</v>
      </c>
      <c r="AN253" s="39">
        <f t="shared" si="133"/>
        <v>0</v>
      </c>
      <c r="AO253" s="8"/>
      <c r="AP253" s="35">
        <f t="shared" si="134"/>
        <v>-3.52720506223528E-2</v>
      </c>
      <c r="AQ253" s="12">
        <f t="shared" si="135"/>
        <v>2.715090374186505E-4</v>
      </c>
      <c r="AR253" s="12">
        <f t="shared" si="136"/>
        <v>1.3423008502203412E-5</v>
      </c>
      <c r="AS253" s="12">
        <f t="shared" si="137"/>
        <v>1.7086378734417916E-4</v>
      </c>
      <c r="AT253" s="12">
        <f t="shared" si="138"/>
        <v>1.3423008502203412E-5</v>
      </c>
      <c r="AU253" s="12">
        <f t="shared" si="139"/>
        <v>1.7086378734417916E-4</v>
      </c>
      <c r="AV253" s="12">
        <f t="shared" si="140"/>
        <v>-3.52720506223528E-2</v>
      </c>
      <c r="AW253" s="12">
        <f t="shared" si="141"/>
        <v>2.715090374186505E-4</v>
      </c>
      <c r="AX253" s="12">
        <f t="shared" si="142"/>
        <v>-3.5272050622352835E-2</v>
      </c>
      <c r="AY253" s="39">
        <f t="shared" si="143"/>
        <v>2.715090374186505E-4</v>
      </c>
      <c r="AZ253" s="8"/>
      <c r="BA253" s="35"/>
      <c r="BB253" s="12">
        <f t="shared" si="144"/>
        <v>1.0000134230085023</v>
      </c>
      <c r="BC253" s="12">
        <f t="shared" si="145"/>
        <v>0.96471499999999999</v>
      </c>
      <c r="BD253" s="12">
        <f t="shared" si="146"/>
        <v>0</v>
      </c>
      <c r="BE253" s="39">
        <f t="shared" si="147"/>
        <v>0</v>
      </c>
    </row>
    <row r="254" spans="1:57">
      <c r="A254" s="168" t="s">
        <v>301</v>
      </c>
      <c r="B254" s="3" t="s">
        <v>400</v>
      </c>
      <c r="C254" s="3">
        <v>-34.708333333333336</v>
      </c>
      <c r="D254" s="3">
        <v>0.37367918280816953</v>
      </c>
      <c r="E254" s="3">
        <v>3</v>
      </c>
      <c r="F254" s="3">
        <v>1.3423008502203413E-2</v>
      </c>
      <c r="G254" s="3">
        <v>0.17086378734417915</v>
      </c>
      <c r="L254" s="3">
        <v>1</v>
      </c>
      <c r="Q254" s="44">
        <f t="shared" si="113"/>
        <v>-34.695376215084565</v>
      </c>
      <c r="R254" s="45">
        <f t="shared" si="114"/>
        <v>0.27156886777379069</v>
      </c>
      <c r="S254" s="45" t="str">
        <f t="shared" si="115"/>
        <v>n/a</v>
      </c>
      <c r="T254" s="45" t="str">
        <f t="shared" si="116"/>
        <v>n/a</v>
      </c>
      <c r="U254" s="45" t="str">
        <f t="shared" si="117"/>
        <v>n/a</v>
      </c>
      <c r="V254" s="45" t="str">
        <f t="shared" si="118"/>
        <v>n/a</v>
      </c>
      <c r="W254" s="41">
        <f t="shared" si="119"/>
        <v>-34.695376215084565</v>
      </c>
      <c r="X254" s="42">
        <f t="shared" si="120"/>
        <v>0.27156886777379069</v>
      </c>
      <c r="Y254" s="3">
        <v>3</v>
      </c>
      <c r="Z254" s="166">
        <v>-18.399999999999999</v>
      </c>
      <c r="AA254" s="43">
        <f t="shared" si="121"/>
        <v>-34.695376215084565</v>
      </c>
      <c r="AB254" s="42">
        <f t="shared" si="122"/>
        <v>0.27156886777379069</v>
      </c>
      <c r="AC254" s="8"/>
      <c r="AD254" s="35">
        <f t="shared" si="123"/>
        <v>-3.4708333333333334E-2</v>
      </c>
      <c r="AE254" s="12">
        <f t="shared" si="124"/>
        <v>3.7367918280816951E-4</v>
      </c>
      <c r="AF254" s="12">
        <f t="shared" si="125"/>
        <v>4.2165180505801406E-4</v>
      </c>
      <c r="AG254" s="12">
        <f t="shared" si="126"/>
        <v>1.3423008502203412E-5</v>
      </c>
      <c r="AH254" s="12">
        <f t="shared" si="127"/>
        <v>1.7086378734417916E-4</v>
      </c>
      <c r="AI254" s="12">
        <f t="shared" si="128"/>
        <v>0</v>
      </c>
      <c r="AJ254" s="12">
        <f t="shared" si="129"/>
        <v>0</v>
      </c>
      <c r="AK254" s="12">
        <f t="shared" si="130"/>
        <v>0</v>
      </c>
      <c r="AL254" s="12">
        <f t="shared" si="131"/>
        <v>0</v>
      </c>
      <c r="AM254" s="12">
        <f t="shared" si="132"/>
        <v>0</v>
      </c>
      <c r="AN254" s="39">
        <f t="shared" si="133"/>
        <v>0</v>
      </c>
      <c r="AO254" s="8"/>
      <c r="AP254" s="35">
        <f t="shared" si="134"/>
        <v>-3.4695376215084561E-2</v>
      </c>
      <c r="AQ254" s="12">
        <f t="shared" si="135"/>
        <v>2.7156886777379068E-4</v>
      </c>
      <c r="AR254" s="12">
        <f t="shared" si="136"/>
        <v>1.3423008502203412E-5</v>
      </c>
      <c r="AS254" s="12">
        <f t="shared" si="137"/>
        <v>1.7086378734417916E-4</v>
      </c>
      <c r="AT254" s="12">
        <f t="shared" si="138"/>
        <v>1.3423008502203412E-5</v>
      </c>
      <c r="AU254" s="12">
        <f t="shared" si="139"/>
        <v>1.7086378734417916E-4</v>
      </c>
      <c r="AV254" s="12">
        <f t="shared" si="140"/>
        <v>-3.4695376215084561E-2</v>
      </c>
      <c r="AW254" s="12">
        <f t="shared" si="141"/>
        <v>2.7156886777379068E-4</v>
      </c>
      <c r="AX254" s="12">
        <f t="shared" si="142"/>
        <v>-3.4695376215084561E-2</v>
      </c>
      <c r="AY254" s="39">
        <f t="shared" si="143"/>
        <v>2.7156886777379068E-4</v>
      </c>
      <c r="AZ254" s="8"/>
      <c r="BA254" s="35"/>
      <c r="BB254" s="12">
        <f t="shared" si="144"/>
        <v>1.0000134230085023</v>
      </c>
      <c r="BC254" s="12">
        <f t="shared" si="145"/>
        <v>0.96529166666666666</v>
      </c>
      <c r="BD254" s="12">
        <f t="shared" si="146"/>
        <v>0</v>
      </c>
      <c r="BE254" s="39">
        <f t="shared" si="147"/>
        <v>0</v>
      </c>
    </row>
    <row r="255" spans="1:57">
      <c r="A255" s="168" t="s">
        <v>301</v>
      </c>
      <c r="B255" s="3" t="s">
        <v>215</v>
      </c>
      <c r="C255" s="3">
        <v>-36.351666666666667</v>
      </c>
      <c r="D255" s="3">
        <v>0.37367918280816953</v>
      </c>
      <c r="E255" s="3">
        <v>3</v>
      </c>
      <c r="F255" s="3">
        <v>1.3423008502203413E-2</v>
      </c>
      <c r="G255" s="3">
        <v>0.17086378734417915</v>
      </c>
      <c r="L255" s="3">
        <v>1</v>
      </c>
      <c r="Q255" s="44">
        <f t="shared" si="113"/>
        <v>-36.338731606895195</v>
      </c>
      <c r="R255" s="45">
        <f t="shared" si="114"/>
        <v>0.27139842807066328</v>
      </c>
      <c r="S255" s="45" t="str">
        <f t="shared" si="115"/>
        <v>n/a</v>
      </c>
      <c r="T255" s="45" t="str">
        <f t="shared" si="116"/>
        <v>n/a</v>
      </c>
      <c r="U255" s="45" t="str">
        <f t="shared" si="117"/>
        <v>n/a</v>
      </c>
      <c r="V255" s="45" t="str">
        <f t="shared" si="118"/>
        <v>n/a</v>
      </c>
      <c r="W255" s="41">
        <f t="shared" si="119"/>
        <v>-36.338731606895195</v>
      </c>
      <c r="X255" s="42">
        <f t="shared" si="120"/>
        <v>0.27139842807066328</v>
      </c>
      <c r="Y255" s="3">
        <v>3</v>
      </c>
      <c r="Z255" s="166">
        <v>-17.3</v>
      </c>
      <c r="AA255" s="43">
        <f t="shared" si="121"/>
        <v>-36.338731606895159</v>
      </c>
      <c r="AB255" s="42">
        <f t="shared" si="122"/>
        <v>0.27139842807066328</v>
      </c>
      <c r="AC255" s="8"/>
      <c r="AD255" s="35">
        <f t="shared" si="123"/>
        <v>-3.6351666666666664E-2</v>
      </c>
      <c r="AE255" s="12">
        <f t="shared" si="124"/>
        <v>3.7367918280816951E-4</v>
      </c>
      <c r="AF255" s="12">
        <f t="shared" si="125"/>
        <v>4.2165180505801406E-4</v>
      </c>
      <c r="AG255" s="12">
        <f t="shared" si="126"/>
        <v>1.3423008502203412E-5</v>
      </c>
      <c r="AH255" s="12">
        <f t="shared" si="127"/>
        <v>1.7086378734417916E-4</v>
      </c>
      <c r="AI255" s="12">
        <f t="shared" si="128"/>
        <v>0</v>
      </c>
      <c r="AJ255" s="12">
        <f t="shared" si="129"/>
        <v>0</v>
      </c>
      <c r="AK255" s="12">
        <f t="shared" si="130"/>
        <v>0</v>
      </c>
      <c r="AL255" s="12">
        <f t="shared" si="131"/>
        <v>0</v>
      </c>
      <c r="AM255" s="12">
        <f t="shared" si="132"/>
        <v>0</v>
      </c>
      <c r="AN255" s="39">
        <f t="shared" si="133"/>
        <v>0</v>
      </c>
      <c r="AO255" s="8"/>
      <c r="AP255" s="35">
        <f t="shared" si="134"/>
        <v>-3.6338731606895193E-2</v>
      </c>
      <c r="AQ255" s="12">
        <f t="shared" si="135"/>
        <v>2.7139842807066329E-4</v>
      </c>
      <c r="AR255" s="12">
        <f t="shared" si="136"/>
        <v>1.3423008502203412E-5</v>
      </c>
      <c r="AS255" s="12">
        <f t="shared" si="137"/>
        <v>1.7086378734417916E-4</v>
      </c>
      <c r="AT255" s="12">
        <f t="shared" si="138"/>
        <v>1.3423008502203412E-5</v>
      </c>
      <c r="AU255" s="12">
        <f t="shared" si="139"/>
        <v>1.7086378734417916E-4</v>
      </c>
      <c r="AV255" s="12">
        <f t="shared" si="140"/>
        <v>-3.6338731606895193E-2</v>
      </c>
      <c r="AW255" s="12">
        <f t="shared" si="141"/>
        <v>2.7139842807066329E-4</v>
      </c>
      <c r="AX255" s="12">
        <f t="shared" si="142"/>
        <v>-3.6338731606895158E-2</v>
      </c>
      <c r="AY255" s="39">
        <f t="shared" si="143"/>
        <v>2.7139842807066329E-4</v>
      </c>
      <c r="AZ255" s="8"/>
      <c r="BA255" s="35"/>
      <c r="BB255" s="12">
        <f t="shared" si="144"/>
        <v>1.0000134230085023</v>
      </c>
      <c r="BC255" s="12">
        <f t="shared" si="145"/>
        <v>0.96364833333333333</v>
      </c>
      <c r="BD255" s="12">
        <f t="shared" si="146"/>
        <v>0</v>
      </c>
      <c r="BE255" s="39">
        <f t="shared" si="147"/>
        <v>0</v>
      </c>
    </row>
    <row r="256" spans="1:57">
      <c r="A256" s="168" t="s">
        <v>301</v>
      </c>
      <c r="B256" s="3" t="s">
        <v>216</v>
      </c>
      <c r="C256" s="3">
        <v>-35.610333333333337</v>
      </c>
      <c r="D256" s="3">
        <v>0.37367918280816953</v>
      </c>
      <c r="E256" s="3">
        <v>3</v>
      </c>
      <c r="F256" s="3">
        <v>1.3423008502203413E-2</v>
      </c>
      <c r="G256" s="3">
        <v>0.17086378734417915</v>
      </c>
      <c r="L256" s="3">
        <v>1</v>
      </c>
      <c r="Q256" s="44">
        <f t="shared" si="113"/>
        <v>-35.597388322638231</v>
      </c>
      <c r="R256" s="45">
        <f t="shared" si="114"/>
        <v>0.27147529337573095</v>
      </c>
      <c r="S256" s="45" t="str">
        <f t="shared" si="115"/>
        <v>n/a</v>
      </c>
      <c r="T256" s="45" t="str">
        <f t="shared" si="116"/>
        <v>n/a</v>
      </c>
      <c r="U256" s="45" t="str">
        <f t="shared" si="117"/>
        <v>n/a</v>
      </c>
      <c r="V256" s="45" t="str">
        <f t="shared" si="118"/>
        <v>n/a</v>
      </c>
      <c r="W256" s="41">
        <f t="shared" si="119"/>
        <v>-35.597388322638231</v>
      </c>
      <c r="X256" s="42">
        <f t="shared" si="120"/>
        <v>0.27147529337573095</v>
      </c>
      <c r="Y256" s="3">
        <v>3</v>
      </c>
      <c r="Z256" s="166">
        <v>-18.2</v>
      </c>
      <c r="AA256" s="43">
        <f t="shared" si="121"/>
        <v>-35.59738832263826</v>
      </c>
      <c r="AB256" s="42">
        <f t="shared" si="122"/>
        <v>0.27147529337573095</v>
      </c>
      <c r="AC256" s="8"/>
      <c r="AD256" s="35">
        <f t="shared" si="123"/>
        <v>-3.5610333333333334E-2</v>
      </c>
      <c r="AE256" s="12">
        <f t="shared" si="124"/>
        <v>3.7367918280816951E-4</v>
      </c>
      <c r="AF256" s="12">
        <f t="shared" si="125"/>
        <v>4.2165180505801406E-4</v>
      </c>
      <c r="AG256" s="12">
        <f t="shared" si="126"/>
        <v>1.3423008502203412E-5</v>
      </c>
      <c r="AH256" s="12">
        <f t="shared" si="127"/>
        <v>1.7086378734417916E-4</v>
      </c>
      <c r="AI256" s="12">
        <f t="shared" si="128"/>
        <v>0</v>
      </c>
      <c r="AJ256" s="12">
        <f t="shared" si="129"/>
        <v>0</v>
      </c>
      <c r="AK256" s="12">
        <f t="shared" si="130"/>
        <v>0</v>
      </c>
      <c r="AL256" s="12">
        <f t="shared" si="131"/>
        <v>0</v>
      </c>
      <c r="AM256" s="12">
        <f t="shared" si="132"/>
        <v>0</v>
      </c>
      <c r="AN256" s="39">
        <f t="shared" si="133"/>
        <v>0</v>
      </c>
      <c r="AO256" s="8"/>
      <c r="AP256" s="35">
        <f t="shared" si="134"/>
        <v>-3.5597388322638229E-2</v>
      </c>
      <c r="AQ256" s="12">
        <f t="shared" si="135"/>
        <v>2.7147529337573096E-4</v>
      </c>
      <c r="AR256" s="12">
        <f t="shared" si="136"/>
        <v>1.3423008502203412E-5</v>
      </c>
      <c r="AS256" s="12">
        <f t="shared" si="137"/>
        <v>1.7086378734417916E-4</v>
      </c>
      <c r="AT256" s="12">
        <f t="shared" si="138"/>
        <v>1.3423008502203412E-5</v>
      </c>
      <c r="AU256" s="12">
        <f t="shared" si="139"/>
        <v>1.7086378734417916E-4</v>
      </c>
      <c r="AV256" s="12">
        <f t="shared" si="140"/>
        <v>-3.5597388322638229E-2</v>
      </c>
      <c r="AW256" s="12">
        <f t="shared" si="141"/>
        <v>2.7147529337573096E-4</v>
      </c>
      <c r="AX256" s="12">
        <f t="shared" si="142"/>
        <v>-3.5597388322638257E-2</v>
      </c>
      <c r="AY256" s="39">
        <f t="shared" si="143"/>
        <v>2.7147529337573096E-4</v>
      </c>
      <c r="AZ256" s="8"/>
      <c r="BA256" s="35"/>
      <c r="BB256" s="12">
        <f t="shared" si="144"/>
        <v>1.0000134230085023</v>
      </c>
      <c r="BC256" s="12">
        <f t="shared" si="145"/>
        <v>0.9643896666666667</v>
      </c>
      <c r="BD256" s="12">
        <f t="shared" si="146"/>
        <v>0</v>
      </c>
      <c r="BE256" s="39">
        <f t="shared" si="147"/>
        <v>0</v>
      </c>
    </row>
    <row r="257" spans="1:57">
      <c r="A257" s="168" t="s">
        <v>302</v>
      </c>
      <c r="B257" s="3" t="s">
        <v>399</v>
      </c>
      <c r="C257" s="3">
        <v>-35.194333333333333</v>
      </c>
      <c r="D257" s="3">
        <v>0.37367918280816953</v>
      </c>
      <c r="E257" s="3">
        <v>6</v>
      </c>
      <c r="F257" s="3">
        <v>1.3423008502203413E-2</v>
      </c>
      <c r="G257" s="3">
        <v>0.17086378734417915</v>
      </c>
      <c r="L257" s="3">
        <v>1</v>
      </c>
      <c r="Q257" s="44">
        <f t="shared" si="113"/>
        <v>-35.181382738666692</v>
      </c>
      <c r="R257" s="45">
        <f t="shared" si="114"/>
        <v>0.22460844012191772</v>
      </c>
      <c r="S257" s="45" t="str">
        <f t="shared" si="115"/>
        <v>n/a</v>
      </c>
      <c r="T257" s="45" t="str">
        <f t="shared" si="116"/>
        <v>n/a</v>
      </c>
      <c r="U257" s="45" t="str">
        <f t="shared" si="117"/>
        <v>n/a</v>
      </c>
      <c r="V257" s="45" t="str">
        <f t="shared" si="118"/>
        <v>n/a</v>
      </c>
      <c r="W257" s="41">
        <f t="shared" si="119"/>
        <v>-35.181382738666692</v>
      </c>
      <c r="X257" s="42">
        <f t="shared" si="120"/>
        <v>0.22460844012191772</v>
      </c>
      <c r="Y257" s="3">
        <v>6</v>
      </c>
      <c r="Z257" s="166">
        <v>-17.3</v>
      </c>
      <c r="AA257" s="43">
        <f t="shared" si="121"/>
        <v>-35.18138273866667</v>
      </c>
      <c r="AB257" s="42">
        <f t="shared" si="122"/>
        <v>0.22460844012191772</v>
      </c>
      <c r="AC257" s="8"/>
      <c r="AD257" s="35">
        <f t="shared" si="123"/>
        <v>-3.5194333333333334E-2</v>
      </c>
      <c r="AE257" s="12">
        <f t="shared" si="124"/>
        <v>3.7367918280816951E-4</v>
      </c>
      <c r="AF257" s="12">
        <f t="shared" si="125"/>
        <v>3.9271285076072736E-4</v>
      </c>
      <c r="AG257" s="12">
        <f t="shared" si="126"/>
        <v>1.3423008502203412E-5</v>
      </c>
      <c r="AH257" s="12">
        <f t="shared" si="127"/>
        <v>1.7086378734417916E-4</v>
      </c>
      <c r="AI257" s="12">
        <f t="shared" si="128"/>
        <v>0</v>
      </c>
      <c r="AJ257" s="12">
        <f t="shared" si="129"/>
        <v>0</v>
      </c>
      <c r="AK257" s="12">
        <f t="shared" si="130"/>
        <v>0</v>
      </c>
      <c r="AL257" s="12">
        <f t="shared" si="131"/>
        <v>0</v>
      </c>
      <c r="AM257" s="12">
        <f t="shared" si="132"/>
        <v>0</v>
      </c>
      <c r="AN257" s="39">
        <f t="shared" si="133"/>
        <v>0</v>
      </c>
      <c r="AO257" s="8"/>
      <c r="AP257" s="35">
        <f t="shared" si="134"/>
        <v>-3.5181382738666694E-2</v>
      </c>
      <c r="AQ257" s="12">
        <f t="shared" si="135"/>
        <v>2.2460844012191773E-4</v>
      </c>
      <c r="AR257" s="12">
        <f t="shared" si="136"/>
        <v>1.3423008502203412E-5</v>
      </c>
      <c r="AS257" s="12">
        <f t="shared" si="137"/>
        <v>1.7086378734417916E-4</v>
      </c>
      <c r="AT257" s="12">
        <f t="shared" si="138"/>
        <v>1.3423008502203412E-5</v>
      </c>
      <c r="AU257" s="12">
        <f t="shared" si="139"/>
        <v>1.7086378734417916E-4</v>
      </c>
      <c r="AV257" s="12">
        <f t="shared" si="140"/>
        <v>-3.5181382738666694E-2</v>
      </c>
      <c r="AW257" s="12">
        <f t="shared" si="141"/>
        <v>2.2460844012191773E-4</v>
      </c>
      <c r="AX257" s="12">
        <f t="shared" si="142"/>
        <v>-3.5181382738666667E-2</v>
      </c>
      <c r="AY257" s="39">
        <f t="shared" si="143"/>
        <v>2.2460844012191773E-4</v>
      </c>
      <c r="AZ257" s="8"/>
      <c r="BA257" s="35"/>
      <c r="BB257" s="12">
        <f t="shared" si="144"/>
        <v>1.0000134230085023</v>
      </c>
      <c r="BC257" s="12">
        <f t="shared" si="145"/>
        <v>0.96480566666666667</v>
      </c>
      <c r="BD257" s="12">
        <f t="shared" si="146"/>
        <v>0</v>
      </c>
      <c r="BE257" s="39">
        <f t="shared" si="147"/>
        <v>0</v>
      </c>
    </row>
    <row r="258" spans="1:57">
      <c r="A258" s="168" t="s">
        <v>302</v>
      </c>
      <c r="B258" s="3" t="s">
        <v>400</v>
      </c>
      <c r="C258" s="3">
        <v>-34.285399999999996</v>
      </c>
      <c r="D258" s="3">
        <v>0.37367918280816953</v>
      </c>
      <c r="E258" s="3">
        <v>5</v>
      </c>
      <c r="F258" s="3">
        <v>1.3423008502203413E-2</v>
      </c>
      <c r="G258" s="3">
        <v>0.17086378734417915</v>
      </c>
      <c r="L258" s="3">
        <v>1</v>
      </c>
      <c r="Q258" s="44">
        <f t="shared" si="113"/>
        <v>-34.272437204713491</v>
      </c>
      <c r="R258" s="45">
        <f t="shared" si="114"/>
        <v>0.23485068009479387</v>
      </c>
      <c r="S258" s="45" t="str">
        <f t="shared" si="115"/>
        <v>n/a</v>
      </c>
      <c r="T258" s="45" t="str">
        <f t="shared" si="116"/>
        <v>n/a</v>
      </c>
      <c r="U258" s="45" t="str">
        <f t="shared" si="117"/>
        <v>n/a</v>
      </c>
      <c r="V258" s="45" t="str">
        <f t="shared" si="118"/>
        <v>n/a</v>
      </c>
      <c r="W258" s="41">
        <f t="shared" si="119"/>
        <v>-34.272437204713491</v>
      </c>
      <c r="X258" s="42">
        <f t="shared" si="120"/>
        <v>0.23485068009479387</v>
      </c>
      <c r="Y258" s="3">
        <v>5</v>
      </c>
      <c r="Z258" s="166">
        <v>-19.7</v>
      </c>
      <c r="AA258" s="43">
        <f t="shared" si="121"/>
        <v>-34.272437204713512</v>
      </c>
      <c r="AB258" s="42">
        <f t="shared" si="122"/>
        <v>0.23485068009479387</v>
      </c>
      <c r="AC258" s="8"/>
      <c r="AD258" s="35">
        <f t="shared" si="123"/>
        <v>-3.4285399999999994E-2</v>
      </c>
      <c r="AE258" s="12">
        <f t="shared" si="124"/>
        <v>3.7367918280816951E-4</v>
      </c>
      <c r="AF258" s="12">
        <f t="shared" si="125"/>
        <v>3.9753713420809326E-4</v>
      </c>
      <c r="AG258" s="12">
        <f t="shared" si="126"/>
        <v>1.3423008502203412E-5</v>
      </c>
      <c r="AH258" s="12">
        <f t="shared" si="127"/>
        <v>1.7086378734417916E-4</v>
      </c>
      <c r="AI258" s="12">
        <f t="shared" si="128"/>
        <v>0</v>
      </c>
      <c r="AJ258" s="12">
        <f t="shared" si="129"/>
        <v>0</v>
      </c>
      <c r="AK258" s="12">
        <f t="shared" si="130"/>
        <v>0</v>
      </c>
      <c r="AL258" s="12">
        <f t="shared" si="131"/>
        <v>0</v>
      </c>
      <c r="AM258" s="12">
        <f t="shared" si="132"/>
        <v>0</v>
      </c>
      <c r="AN258" s="39">
        <f t="shared" si="133"/>
        <v>0</v>
      </c>
      <c r="AO258" s="8"/>
      <c r="AP258" s="35">
        <f t="shared" si="134"/>
        <v>-3.4272437204713492E-2</v>
      </c>
      <c r="AQ258" s="12">
        <f t="shared" si="135"/>
        <v>2.3485068009479387E-4</v>
      </c>
      <c r="AR258" s="12">
        <f t="shared" si="136"/>
        <v>1.3423008502203412E-5</v>
      </c>
      <c r="AS258" s="12">
        <f t="shared" si="137"/>
        <v>1.7086378734417916E-4</v>
      </c>
      <c r="AT258" s="12">
        <f t="shared" si="138"/>
        <v>1.3423008502203412E-5</v>
      </c>
      <c r="AU258" s="12">
        <f t="shared" si="139"/>
        <v>1.7086378734417916E-4</v>
      </c>
      <c r="AV258" s="12">
        <f t="shared" si="140"/>
        <v>-3.4272437204713492E-2</v>
      </c>
      <c r="AW258" s="12">
        <f t="shared" si="141"/>
        <v>2.3485068009479387E-4</v>
      </c>
      <c r="AX258" s="12">
        <f t="shared" si="142"/>
        <v>-3.4272437204713513E-2</v>
      </c>
      <c r="AY258" s="39">
        <f t="shared" si="143"/>
        <v>2.3485068009479387E-4</v>
      </c>
      <c r="AZ258" s="8"/>
      <c r="BA258" s="35"/>
      <c r="BB258" s="12">
        <f t="shared" si="144"/>
        <v>1.0000134230085023</v>
      </c>
      <c r="BC258" s="12">
        <f t="shared" si="145"/>
        <v>0.96571459999999998</v>
      </c>
      <c r="BD258" s="12">
        <f t="shared" si="146"/>
        <v>0</v>
      </c>
      <c r="BE258" s="39">
        <f t="shared" si="147"/>
        <v>0</v>
      </c>
    </row>
    <row r="259" spans="1:57">
      <c r="A259" s="168" t="s">
        <v>302</v>
      </c>
      <c r="B259" s="3" t="s">
        <v>215</v>
      </c>
      <c r="C259" s="3">
        <v>-37.033999999999999</v>
      </c>
      <c r="D259" s="3">
        <v>0.37367918280816953</v>
      </c>
      <c r="E259" s="3">
        <v>6</v>
      </c>
      <c r="F259" s="3">
        <v>1.3423008502203413E-2</v>
      </c>
      <c r="G259" s="3">
        <v>0.17086378734417915</v>
      </c>
      <c r="L259" s="3">
        <v>1</v>
      </c>
      <c r="Q259" s="44">
        <f t="shared" si="113"/>
        <v>-37.021074099194664</v>
      </c>
      <c r="R259" s="45">
        <f t="shared" si="114"/>
        <v>0.22437783883828272</v>
      </c>
      <c r="S259" s="45" t="str">
        <f t="shared" si="115"/>
        <v>n/a</v>
      </c>
      <c r="T259" s="45" t="str">
        <f t="shared" si="116"/>
        <v>n/a</v>
      </c>
      <c r="U259" s="45" t="str">
        <f t="shared" si="117"/>
        <v>n/a</v>
      </c>
      <c r="V259" s="45" t="str">
        <f t="shared" si="118"/>
        <v>n/a</v>
      </c>
      <c r="W259" s="41">
        <f t="shared" si="119"/>
        <v>-37.021074099194664</v>
      </c>
      <c r="X259" s="42">
        <f t="shared" si="120"/>
        <v>0.22437783883828272</v>
      </c>
      <c r="Y259" s="3">
        <v>6</v>
      </c>
      <c r="Z259" s="166">
        <v>-19.2</v>
      </c>
      <c r="AA259" s="43">
        <f t="shared" si="121"/>
        <v>-37.021074099194642</v>
      </c>
      <c r="AB259" s="42">
        <f t="shared" si="122"/>
        <v>0.22437783883828272</v>
      </c>
      <c r="AC259" s="8"/>
      <c r="AD259" s="35">
        <f t="shared" si="123"/>
        <v>-3.7033999999999997E-2</v>
      </c>
      <c r="AE259" s="12">
        <f t="shared" si="124"/>
        <v>3.7367918280816951E-4</v>
      </c>
      <c r="AF259" s="12">
        <f t="shared" si="125"/>
        <v>3.9271285076072736E-4</v>
      </c>
      <c r="AG259" s="12">
        <f t="shared" si="126"/>
        <v>1.3423008502203412E-5</v>
      </c>
      <c r="AH259" s="12">
        <f t="shared" si="127"/>
        <v>1.7086378734417916E-4</v>
      </c>
      <c r="AI259" s="12">
        <f t="shared" si="128"/>
        <v>0</v>
      </c>
      <c r="AJ259" s="12">
        <f t="shared" si="129"/>
        <v>0</v>
      </c>
      <c r="AK259" s="12">
        <f t="shared" si="130"/>
        <v>0</v>
      </c>
      <c r="AL259" s="12">
        <f t="shared" si="131"/>
        <v>0</v>
      </c>
      <c r="AM259" s="12">
        <f t="shared" si="132"/>
        <v>0</v>
      </c>
      <c r="AN259" s="39">
        <f t="shared" si="133"/>
        <v>0</v>
      </c>
      <c r="AO259" s="8"/>
      <c r="AP259" s="35">
        <f t="shared" si="134"/>
        <v>-3.702107409919466E-2</v>
      </c>
      <c r="AQ259" s="12">
        <f t="shared" si="135"/>
        <v>2.2437783883828271E-4</v>
      </c>
      <c r="AR259" s="12">
        <f t="shared" si="136"/>
        <v>1.3423008502203412E-5</v>
      </c>
      <c r="AS259" s="12">
        <f t="shared" si="137"/>
        <v>1.7086378734417916E-4</v>
      </c>
      <c r="AT259" s="12">
        <f t="shared" si="138"/>
        <v>1.3423008502203412E-5</v>
      </c>
      <c r="AU259" s="12">
        <f t="shared" si="139"/>
        <v>1.7086378734417916E-4</v>
      </c>
      <c r="AV259" s="12">
        <f t="shared" si="140"/>
        <v>-3.702107409919466E-2</v>
      </c>
      <c r="AW259" s="12">
        <f t="shared" si="141"/>
        <v>2.2437783883828271E-4</v>
      </c>
      <c r="AX259" s="12">
        <f t="shared" si="142"/>
        <v>-3.702107409919464E-2</v>
      </c>
      <c r="AY259" s="39">
        <f t="shared" si="143"/>
        <v>2.2437783883828271E-4</v>
      </c>
      <c r="AZ259" s="8"/>
      <c r="BA259" s="35"/>
      <c r="BB259" s="12">
        <f t="shared" si="144"/>
        <v>1.0000134230085023</v>
      </c>
      <c r="BC259" s="12">
        <f t="shared" si="145"/>
        <v>0.96296599999999999</v>
      </c>
      <c r="BD259" s="12">
        <f t="shared" si="146"/>
        <v>0</v>
      </c>
      <c r="BE259" s="39">
        <f t="shared" si="147"/>
        <v>0</v>
      </c>
    </row>
    <row r="260" spans="1:57">
      <c r="A260" s="168" t="s">
        <v>302</v>
      </c>
      <c r="B260" s="3" t="s">
        <v>216</v>
      </c>
      <c r="C260" s="3">
        <v>-36.4895</v>
      </c>
      <c r="D260" s="3">
        <v>0.37367918280816953</v>
      </c>
      <c r="E260" s="3">
        <v>6</v>
      </c>
      <c r="F260" s="3">
        <v>1.3423008502203413E-2</v>
      </c>
      <c r="G260" s="3">
        <v>0.17086378734417915</v>
      </c>
      <c r="L260" s="3">
        <v>1</v>
      </c>
      <c r="Q260" s="44">
        <f t="shared" si="113"/>
        <v>-36.47656679036654</v>
      </c>
      <c r="R260" s="45">
        <f t="shared" si="114"/>
        <v>0.22444607045674075</v>
      </c>
      <c r="S260" s="45" t="str">
        <f t="shared" si="115"/>
        <v>n/a</v>
      </c>
      <c r="T260" s="45" t="str">
        <f t="shared" si="116"/>
        <v>n/a</v>
      </c>
      <c r="U260" s="45" t="str">
        <f t="shared" si="117"/>
        <v>n/a</v>
      </c>
      <c r="V260" s="45" t="str">
        <f t="shared" si="118"/>
        <v>n/a</v>
      </c>
      <c r="W260" s="41">
        <f t="shared" si="119"/>
        <v>-36.47656679036654</v>
      </c>
      <c r="X260" s="42">
        <f t="shared" si="120"/>
        <v>0.22444607045674075</v>
      </c>
      <c r="Y260" s="3">
        <v>6</v>
      </c>
      <c r="Z260" s="166">
        <v>-20.9</v>
      </c>
      <c r="AA260" s="43">
        <f t="shared" si="121"/>
        <v>-36.47656679036659</v>
      </c>
      <c r="AB260" s="42">
        <f t="shared" si="122"/>
        <v>0.22444607045674075</v>
      </c>
      <c r="AC260" s="8"/>
      <c r="AD260" s="35">
        <f t="shared" si="123"/>
        <v>-3.6489500000000001E-2</v>
      </c>
      <c r="AE260" s="12">
        <f t="shared" si="124"/>
        <v>3.7367918280816951E-4</v>
      </c>
      <c r="AF260" s="12">
        <f t="shared" si="125"/>
        <v>3.9271285076072736E-4</v>
      </c>
      <c r="AG260" s="12">
        <f t="shared" si="126"/>
        <v>1.3423008502203412E-5</v>
      </c>
      <c r="AH260" s="12">
        <f t="shared" si="127"/>
        <v>1.7086378734417916E-4</v>
      </c>
      <c r="AI260" s="12">
        <f t="shared" si="128"/>
        <v>0</v>
      </c>
      <c r="AJ260" s="12">
        <f t="shared" si="129"/>
        <v>0</v>
      </c>
      <c r="AK260" s="12">
        <f t="shared" si="130"/>
        <v>0</v>
      </c>
      <c r="AL260" s="12">
        <f t="shared" si="131"/>
        <v>0</v>
      </c>
      <c r="AM260" s="12">
        <f t="shared" si="132"/>
        <v>0</v>
      </c>
      <c r="AN260" s="39">
        <f t="shared" si="133"/>
        <v>0</v>
      </c>
      <c r="AO260" s="8"/>
      <c r="AP260" s="35">
        <f t="shared" si="134"/>
        <v>-3.6476566790366538E-2</v>
      </c>
      <c r="AQ260" s="12">
        <f t="shared" si="135"/>
        <v>2.2444607045674076E-4</v>
      </c>
      <c r="AR260" s="12">
        <f t="shared" si="136"/>
        <v>1.3423008502203412E-5</v>
      </c>
      <c r="AS260" s="12">
        <f t="shared" si="137"/>
        <v>1.7086378734417916E-4</v>
      </c>
      <c r="AT260" s="12">
        <f t="shared" si="138"/>
        <v>1.3423008502203412E-5</v>
      </c>
      <c r="AU260" s="12">
        <f t="shared" si="139"/>
        <v>1.7086378734417916E-4</v>
      </c>
      <c r="AV260" s="12">
        <f t="shared" si="140"/>
        <v>-3.6476566790366538E-2</v>
      </c>
      <c r="AW260" s="12">
        <f t="shared" si="141"/>
        <v>2.2444607045674076E-4</v>
      </c>
      <c r="AX260" s="12">
        <f t="shared" si="142"/>
        <v>-3.6476566790366594E-2</v>
      </c>
      <c r="AY260" s="39">
        <f t="shared" si="143"/>
        <v>2.2444607045674076E-4</v>
      </c>
      <c r="AZ260" s="8"/>
      <c r="BA260" s="35"/>
      <c r="BB260" s="12">
        <f t="shared" si="144"/>
        <v>1.0000134230085023</v>
      </c>
      <c r="BC260" s="12">
        <f t="shared" si="145"/>
        <v>0.96351050000000005</v>
      </c>
      <c r="BD260" s="12">
        <f t="shared" si="146"/>
        <v>0</v>
      </c>
      <c r="BE260" s="39">
        <f t="shared" si="147"/>
        <v>0</v>
      </c>
    </row>
    <row r="261" spans="1:57">
      <c r="A261" s="168" t="s">
        <v>238</v>
      </c>
      <c r="B261" s="3" t="s">
        <v>399</v>
      </c>
      <c r="C261" s="3">
        <v>-32.681428571428569</v>
      </c>
      <c r="D261" s="3">
        <v>0.37367918280816953</v>
      </c>
      <c r="E261" s="3">
        <v>7</v>
      </c>
      <c r="F261" s="3">
        <v>1.3423008502203413E-2</v>
      </c>
      <c r="G261" s="3">
        <v>0.17086378734417915</v>
      </c>
      <c r="L261" s="3">
        <v>1</v>
      </c>
      <c r="Q261" s="44">
        <f t="shared" si="113"/>
        <v>-32.668444246019945</v>
      </c>
      <c r="R261" s="45">
        <f t="shared" si="114"/>
        <v>0.21740730995804206</v>
      </c>
      <c r="S261" s="45" t="str">
        <f t="shared" si="115"/>
        <v>n/a</v>
      </c>
      <c r="T261" s="45" t="str">
        <f t="shared" si="116"/>
        <v>n/a</v>
      </c>
      <c r="U261" s="45" t="str">
        <f t="shared" si="117"/>
        <v>n/a</v>
      </c>
      <c r="V261" s="45" t="str">
        <f t="shared" si="118"/>
        <v>n/a</v>
      </c>
      <c r="W261" s="41">
        <f t="shared" si="119"/>
        <v>-32.668444246019945</v>
      </c>
      <c r="X261" s="42">
        <f t="shared" si="120"/>
        <v>0.21740730995804206</v>
      </c>
      <c r="Y261" s="3">
        <v>7</v>
      </c>
      <c r="Z261" s="166">
        <v>-20.2</v>
      </c>
      <c r="AA261" s="43">
        <f t="shared" si="121"/>
        <v>-32.668444246019888</v>
      </c>
      <c r="AB261" s="42">
        <f t="shared" si="122"/>
        <v>0.21740730995804206</v>
      </c>
      <c r="AC261" s="8"/>
      <c r="AD261" s="35">
        <f t="shared" si="123"/>
        <v>-3.268142857142857E-2</v>
      </c>
      <c r="AE261" s="12">
        <f t="shared" si="124"/>
        <v>3.7367918280816951E-4</v>
      </c>
      <c r="AF261" s="12">
        <f t="shared" si="125"/>
        <v>3.8950525304725769E-4</v>
      </c>
      <c r="AG261" s="12">
        <f t="shared" si="126"/>
        <v>1.3423008502203412E-5</v>
      </c>
      <c r="AH261" s="12">
        <f t="shared" si="127"/>
        <v>1.7086378734417916E-4</v>
      </c>
      <c r="AI261" s="12">
        <f t="shared" si="128"/>
        <v>0</v>
      </c>
      <c r="AJ261" s="12">
        <f t="shared" si="129"/>
        <v>0</v>
      </c>
      <c r="AK261" s="12">
        <f t="shared" si="130"/>
        <v>0</v>
      </c>
      <c r="AL261" s="12">
        <f t="shared" si="131"/>
        <v>0</v>
      </c>
      <c r="AM261" s="12">
        <f t="shared" si="132"/>
        <v>0</v>
      </c>
      <c r="AN261" s="39">
        <f t="shared" si="133"/>
        <v>0</v>
      </c>
      <c r="AO261" s="8"/>
      <c r="AP261" s="35">
        <f t="shared" si="134"/>
        <v>-3.2668444246019945E-2</v>
      </c>
      <c r="AQ261" s="12">
        <f t="shared" si="135"/>
        <v>2.1740730995804206E-4</v>
      </c>
      <c r="AR261" s="12">
        <f t="shared" si="136"/>
        <v>1.3423008502203412E-5</v>
      </c>
      <c r="AS261" s="12">
        <f t="shared" si="137"/>
        <v>1.7086378734417916E-4</v>
      </c>
      <c r="AT261" s="12">
        <f t="shared" si="138"/>
        <v>1.3423008502203412E-5</v>
      </c>
      <c r="AU261" s="12">
        <f t="shared" si="139"/>
        <v>1.7086378734417916E-4</v>
      </c>
      <c r="AV261" s="12">
        <f t="shared" si="140"/>
        <v>-3.2668444246019945E-2</v>
      </c>
      <c r="AW261" s="12">
        <f t="shared" si="141"/>
        <v>2.1740730995804206E-4</v>
      </c>
      <c r="AX261" s="12">
        <f t="shared" si="142"/>
        <v>-3.266844424601989E-2</v>
      </c>
      <c r="AY261" s="39">
        <f t="shared" si="143"/>
        <v>2.1740730995804206E-4</v>
      </c>
      <c r="AZ261" s="8"/>
      <c r="BA261" s="35"/>
      <c r="BB261" s="12">
        <f t="shared" si="144"/>
        <v>1.0000134230085023</v>
      </c>
      <c r="BC261" s="12">
        <f t="shared" si="145"/>
        <v>0.96731857142857147</v>
      </c>
      <c r="BD261" s="12">
        <f t="shared" si="146"/>
        <v>0</v>
      </c>
      <c r="BE261" s="39">
        <f t="shared" si="147"/>
        <v>0</v>
      </c>
    </row>
    <row r="262" spans="1:57">
      <c r="A262" s="168" t="s">
        <v>238</v>
      </c>
      <c r="B262" s="3" t="s">
        <v>400</v>
      </c>
      <c r="C262" s="3">
        <v>-32.529249999999998</v>
      </c>
      <c r="D262" s="3">
        <v>0.37367918280816953</v>
      </c>
      <c r="E262" s="3">
        <v>4</v>
      </c>
      <c r="F262" s="3">
        <v>1.3423008502203413E-2</v>
      </c>
      <c r="G262" s="3">
        <v>0.17086378734417915</v>
      </c>
      <c r="L262" s="3">
        <v>1</v>
      </c>
      <c r="Q262" s="44">
        <f t="shared" si="113"/>
        <v>-32.516263631897118</v>
      </c>
      <c r="R262" s="45">
        <f t="shared" si="114"/>
        <v>0.24947134102939356</v>
      </c>
      <c r="S262" s="45" t="str">
        <f t="shared" si="115"/>
        <v>n/a</v>
      </c>
      <c r="T262" s="45" t="str">
        <f t="shared" si="116"/>
        <v>n/a</v>
      </c>
      <c r="U262" s="45" t="str">
        <f t="shared" si="117"/>
        <v>n/a</v>
      </c>
      <c r="V262" s="45" t="str">
        <f t="shared" si="118"/>
        <v>n/a</v>
      </c>
      <c r="W262" s="41">
        <f t="shared" si="119"/>
        <v>-32.516263631897118</v>
      </c>
      <c r="X262" s="42">
        <f t="shared" si="120"/>
        <v>0.24947134102939356</v>
      </c>
      <c r="Y262" s="3">
        <v>4</v>
      </c>
      <c r="Z262" s="166">
        <v>-18.600000000000001</v>
      </c>
      <c r="AA262" s="43">
        <f t="shared" si="121"/>
        <v>-32.516263631897083</v>
      </c>
      <c r="AB262" s="42">
        <f t="shared" si="122"/>
        <v>0.24947134102939356</v>
      </c>
      <c r="AC262" s="8"/>
      <c r="AD262" s="35">
        <f t="shared" si="123"/>
        <v>-3.2529249999999996E-2</v>
      </c>
      <c r="AE262" s="12">
        <f t="shared" si="124"/>
        <v>3.7367918280816951E-4</v>
      </c>
      <c r="AF262" s="12">
        <f t="shared" si="125"/>
        <v>4.0559208822344957E-4</v>
      </c>
      <c r="AG262" s="12">
        <f t="shared" si="126"/>
        <v>1.3423008502203412E-5</v>
      </c>
      <c r="AH262" s="12">
        <f t="shared" si="127"/>
        <v>1.7086378734417916E-4</v>
      </c>
      <c r="AI262" s="12">
        <f t="shared" si="128"/>
        <v>0</v>
      </c>
      <c r="AJ262" s="12">
        <f t="shared" si="129"/>
        <v>0</v>
      </c>
      <c r="AK262" s="12">
        <f t="shared" si="130"/>
        <v>0</v>
      </c>
      <c r="AL262" s="12">
        <f t="shared" si="131"/>
        <v>0</v>
      </c>
      <c r="AM262" s="12">
        <f t="shared" si="132"/>
        <v>0</v>
      </c>
      <c r="AN262" s="39">
        <f t="shared" si="133"/>
        <v>0</v>
      </c>
      <c r="AO262" s="8"/>
      <c r="AP262" s="35">
        <f t="shared" si="134"/>
        <v>-3.2516263631897115E-2</v>
      </c>
      <c r="AQ262" s="12">
        <f t="shared" si="135"/>
        <v>2.4947134102939355E-4</v>
      </c>
      <c r="AR262" s="12">
        <f t="shared" si="136"/>
        <v>1.3423008502203412E-5</v>
      </c>
      <c r="AS262" s="12">
        <f t="shared" si="137"/>
        <v>1.7086378734417916E-4</v>
      </c>
      <c r="AT262" s="12">
        <f t="shared" si="138"/>
        <v>1.3423008502203412E-5</v>
      </c>
      <c r="AU262" s="12">
        <f t="shared" si="139"/>
        <v>1.7086378734417916E-4</v>
      </c>
      <c r="AV262" s="12">
        <f t="shared" si="140"/>
        <v>-3.2516263631897115E-2</v>
      </c>
      <c r="AW262" s="12">
        <f t="shared" si="141"/>
        <v>2.4947134102939355E-4</v>
      </c>
      <c r="AX262" s="12">
        <f t="shared" si="142"/>
        <v>-3.251626363189708E-2</v>
      </c>
      <c r="AY262" s="39">
        <f t="shared" si="143"/>
        <v>2.4947134102939355E-4</v>
      </c>
      <c r="AZ262" s="8"/>
      <c r="BA262" s="35"/>
      <c r="BB262" s="12">
        <f t="shared" si="144"/>
        <v>1.0000134230085023</v>
      </c>
      <c r="BC262" s="12">
        <f t="shared" si="145"/>
        <v>0.96747075000000005</v>
      </c>
      <c r="BD262" s="12">
        <f t="shared" si="146"/>
        <v>0</v>
      </c>
      <c r="BE262" s="39">
        <f t="shared" si="147"/>
        <v>0</v>
      </c>
    </row>
    <row r="263" spans="1:57">
      <c r="A263" s="168" t="s">
        <v>238</v>
      </c>
      <c r="B263" s="3" t="s">
        <v>215</v>
      </c>
      <c r="C263" s="3">
        <v>-34.66057142857143</v>
      </c>
      <c r="D263" s="3">
        <v>0.37367918280816953</v>
      </c>
      <c r="E263" s="3">
        <v>7</v>
      </c>
      <c r="F263" s="3">
        <v>1.3423008502203413E-2</v>
      </c>
      <c r="G263" s="3">
        <v>0.17086378734417915</v>
      </c>
      <c r="L263" s="3">
        <v>1</v>
      </c>
      <c r="Q263" s="44">
        <f t="shared" si="113"/>
        <v>-34.647613669214202</v>
      </c>
      <c r="R263" s="45">
        <f t="shared" si="114"/>
        <v>0.21715033854586779</v>
      </c>
      <c r="S263" s="45" t="str">
        <f t="shared" si="115"/>
        <v>n/a</v>
      </c>
      <c r="T263" s="45" t="str">
        <f t="shared" si="116"/>
        <v>n/a</v>
      </c>
      <c r="U263" s="45" t="str">
        <f t="shared" si="117"/>
        <v>n/a</v>
      </c>
      <c r="V263" s="45" t="str">
        <f t="shared" si="118"/>
        <v>n/a</v>
      </c>
      <c r="W263" s="41">
        <f t="shared" si="119"/>
        <v>-34.647613669214202</v>
      </c>
      <c r="X263" s="42">
        <f t="shared" si="120"/>
        <v>0.21715033854586779</v>
      </c>
      <c r="Y263" s="3">
        <v>7</v>
      </c>
      <c r="Z263" s="166">
        <v>-20</v>
      </c>
      <c r="AA263" s="43">
        <f t="shared" si="121"/>
        <v>-34.647613669214209</v>
      </c>
      <c r="AB263" s="42">
        <f t="shared" si="122"/>
        <v>0.21715033854586779</v>
      </c>
      <c r="AC263" s="8"/>
      <c r="AD263" s="35">
        <f t="shared" si="123"/>
        <v>-3.4660571428571429E-2</v>
      </c>
      <c r="AE263" s="12">
        <f t="shared" si="124"/>
        <v>3.7367918280816951E-4</v>
      </c>
      <c r="AF263" s="12">
        <f t="shared" si="125"/>
        <v>3.8950525304725769E-4</v>
      </c>
      <c r="AG263" s="12">
        <f t="shared" si="126"/>
        <v>1.3423008502203412E-5</v>
      </c>
      <c r="AH263" s="12">
        <f t="shared" si="127"/>
        <v>1.7086378734417916E-4</v>
      </c>
      <c r="AI263" s="12">
        <f t="shared" si="128"/>
        <v>0</v>
      </c>
      <c r="AJ263" s="12">
        <f t="shared" si="129"/>
        <v>0</v>
      </c>
      <c r="AK263" s="12">
        <f t="shared" si="130"/>
        <v>0</v>
      </c>
      <c r="AL263" s="12">
        <f t="shared" si="131"/>
        <v>0</v>
      </c>
      <c r="AM263" s="12">
        <f t="shared" si="132"/>
        <v>0</v>
      </c>
      <c r="AN263" s="39">
        <f t="shared" si="133"/>
        <v>0</v>
      </c>
      <c r="AO263" s="8"/>
      <c r="AP263" s="35">
        <f t="shared" si="134"/>
        <v>-3.4647613669214199E-2</v>
      </c>
      <c r="AQ263" s="12">
        <f t="shared" si="135"/>
        <v>2.1715033854586779E-4</v>
      </c>
      <c r="AR263" s="12">
        <f t="shared" si="136"/>
        <v>1.3423008502203412E-5</v>
      </c>
      <c r="AS263" s="12">
        <f t="shared" si="137"/>
        <v>1.7086378734417916E-4</v>
      </c>
      <c r="AT263" s="12">
        <f t="shared" si="138"/>
        <v>1.3423008502203412E-5</v>
      </c>
      <c r="AU263" s="12">
        <f t="shared" si="139"/>
        <v>1.7086378734417916E-4</v>
      </c>
      <c r="AV263" s="12">
        <f t="shared" si="140"/>
        <v>-3.4647613669214199E-2</v>
      </c>
      <c r="AW263" s="12">
        <f t="shared" si="141"/>
        <v>2.1715033854586779E-4</v>
      </c>
      <c r="AX263" s="12">
        <f t="shared" si="142"/>
        <v>-3.4647613669214206E-2</v>
      </c>
      <c r="AY263" s="39">
        <f t="shared" si="143"/>
        <v>2.1715033854586779E-4</v>
      </c>
      <c r="AZ263" s="8"/>
      <c r="BA263" s="35"/>
      <c r="BB263" s="12">
        <f t="shared" si="144"/>
        <v>1.0000134230085023</v>
      </c>
      <c r="BC263" s="12">
        <f t="shared" si="145"/>
        <v>0.96533942857142852</v>
      </c>
      <c r="BD263" s="12">
        <f t="shared" si="146"/>
        <v>0</v>
      </c>
      <c r="BE263" s="39">
        <f t="shared" si="147"/>
        <v>0</v>
      </c>
    </row>
    <row r="264" spans="1:57">
      <c r="A264" s="168" t="s">
        <v>238</v>
      </c>
      <c r="B264" s="3" t="s">
        <v>216</v>
      </c>
      <c r="C264" s="3">
        <v>-34.335000000000001</v>
      </c>
      <c r="D264" s="3">
        <v>0.37367918280816953</v>
      </c>
      <c r="E264" s="3">
        <v>7</v>
      </c>
      <c r="F264" s="3">
        <v>1.3423008502203413E-2</v>
      </c>
      <c r="G264" s="3">
        <v>0.17086378734417915</v>
      </c>
      <c r="L264" s="3">
        <v>1</v>
      </c>
      <c r="Q264" s="44">
        <f t="shared" si="113"/>
        <v>-34.322037870494718</v>
      </c>
      <c r="R264" s="45">
        <f t="shared" si="114"/>
        <v>0.21719259536977431</v>
      </c>
      <c r="S264" s="45" t="str">
        <f t="shared" si="115"/>
        <v>n/a</v>
      </c>
      <c r="T264" s="45" t="str">
        <f t="shared" si="116"/>
        <v>n/a</v>
      </c>
      <c r="U264" s="45" t="str">
        <f t="shared" si="117"/>
        <v>n/a</v>
      </c>
      <c r="V264" s="45" t="str">
        <f t="shared" si="118"/>
        <v>n/a</v>
      </c>
      <c r="W264" s="41">
        <f t="shared" si="119"/>
        <v>-34.322037870494718</v>
      </c>
      <c r="X264" s="42">
        <f t="shared" si="120"/>
        <v>0.21719259536977431</v>
      </c>
      <c r="Y264" s="3">
        <v>7</v>
      </c>
      <c r="Z264" s="166">
        <v>-18.8</v>
      </c>
      <c r="AA264" s="43">
        <f t="shared" si="121"/>
        <v>-34.322037870494704</v>
      </c>
      <c r="AB264" s="42">
        <f t="shared" si="122"/>
        <v>0.21719259536977431</v>
      </c>
      <c r="AC264" s="8"/>
      <c r="AD264" s="35">
        <f t="shared" si="123"/>
        <v>-3.4334999999999997E-2</v>
      </c>
      <c r="AE264" s="12">
        <f t="shared" si="124"/>
        <v>3.7367918280816951E-4</v>
      </c>
      <c r="AF264" s="12">
        <f t="shared" si="125"/>
        <v>3.8950525304725769E-4</v>
      </c>
      <c r="AG264" s="12">
        <f t="shared" si="126"/>
        <v>1.3423008502203412E-5</v>
      </c>
      <c r="AH264" s="12">
        <f t="shared" si="127"/>
        <v>1.7086378734417916E-4</v>
      </c>
      <c r="AI264" s="12">
        <f t="shared" si="128"/>
        <v>0</v>
      </c>
      <c r="AJ264" s="12">
        <f t="shared" si="129"/>
        <v>0</v>
      </c>
      <c r="AK264" s="12">
        <f t="shared" si="130"/>
        <v>0</v>
      </c>
      <c r="AL264" s="12">
        <f t="shared" si="131"/>
        <v>0</v>
      </c>
      <c r="AM264" s="12">
        <f t="shared" si="132"/>
        <v>0</v>
      </c>
      <c r="AN264" s="39">
        <f t="shared" si="133"/>
        <v>0</v>
      </c>
      <c r="AO264" s="8"/>
      <c r="AP264" s="35">
        <f t="shared" si="134"/>
        <v>-3.4322037870494718E-2</v>
      </c>
      <c r="AQ264" s="12">
        <f t="shared" si="135"/>
        <v>2.1719259536977432E-4</v>
      </c>
      <c r="AR264" s="12">
        <f t="shared" si="136"/>
        <v>1.3423008502203412E-5</v>
      </c>
      <c r="AS264" s="12">
        <f t="shared" si="137"/>
        <v>1.7086378734417916E-4</v>
      </c>
      <c r="AT264" s="12">
        <f t="shared" si="138"/>
        <v>1.3423008502203412E-5</v>
      </c>
      <c r="AU264" s="12">
        <f t="shared" si="139"/>
        <v>1.7086378734417916E-4</v>
      </c>
      <c r="AV264" s="12">
        <f t="shared" si="140"/>
        <v>-3.4322037870494718E-2</v>
      </c>
      <c r="AW264" s="12">
        <f t="shared" si="141"/>
        <v>2.1719259536977432E-4</v>
      </c>
      <c r="AX264" s="12">
        <f t="shared" si="142"/>
        <v>-3.4322037870494704E-2</v>
      </c>
      <c r="AY264" s="39">
        <f t="shared" si="143"/>
        <v>2.1719259536977432E-4</v>
      </c>
      <c r="AZ264" s="8"/>
      <c r="BA264" s="35"/>
      <c r="BB264" s="12">
        <f t="shared" si="144"/>
        <v>1.0000134230085023</v>
      </c>
      <c r="BC264" s="12">
        <f t="shared" si="145"/>
        <v>0.965665</v>
      </c>
      <c r="BD264" s="12">
        <f t="shared" si="146"/>
        <v>0</v>
      </c>
      <c r="BE264" s="39">
        <f t="shared" si="147"/>
        <v>0</v>
      </c>
    </row>
    <row r="265" spans="1:57">
      <c r="A265" s="168" t="s">
        <v>364</v>
      </c>
      <c r="B265" s="3" t="s">
        <v>399</v>
      </c>
      <c r="C265" s="3">
        <v>-34.208000000000006</v>
      </c>
      <c r="D265" s="3">
        <v>0.37367918280816953</v>
      </c>
      <c r="E265" s="3">
        <v>3</v>
      </c>
      <c r="F265" s="3">
        <v>1.3423008502203413E-2</v>
      </c>
      <c r="G265" s="3">
        <v>0.17086378734417915</v>
      </c>
      <c r="L265" s="3">
        <v>1</v>
      </c>
      <c r="Q265" s="44">
        <f t="shared" si="113"/>
        <v>-34.195036165772642</v>
      </c>
      <c r="R265" s="45">
        <f t="shared" si="114"/>
        <v>0.27162079666954042</v>
      </c>
      <c r="S265" s="45" t="str">
        <f t="shared" si="115"/>
        <v>n/a</v>
      </c>
      <c r="T265" s="45" t="str">
        <f t="shared" si="116"/>
        <v>n/a</v>
      </c>
      <c r="U265" s="45" t="str">
        <f t="shared" si="117"/>
        <v>n/a</v>
      </c>
      <c r="V265" s="45" t="str">
        <f t="shared" si="118"/>
        <v>n/a</v>
      </c>
      <c r="W265" s="41">
        <f t="shared" si="119"/>
        <v>-34.195036165772642</v>
      </c>
      <c r="X265" s="42">
        <f t="shared" si="120"/>
        <v>0.27162079666954042</v>
      </c>
      <c r="Y265" s="3">
        <v>3</v>
      </c>
      <c r="Z265" s="166">
        <v>-16.8</v>
      </c>
      <c r="AA265" s="43">
        <f t="shared" si="121"/>
        <v>-34.195036165772684</v>
      </c>
      <c r="AB265" s="42">
        <f t="shared" si="122"/>
        <v>0.27162079666954042</v>
      </c>
      <c r="AC265" s="8"/>
      <c r="AD265" s="35">
        <f t="shared" si="123"/>
        <v>-3.4208000000000002E-2</v>
      </c>
      <c r="AE265" s="12">
        <f t="shared" si="124"/>
        <v>3.7367918280816951E-4</v>
      </c>
      <c r="AF265" s="12">
        <f t="shared" si="125"/>
        <v>4.2165180505801406E-4</v>
      </c>
      <c r="AG265" s="12">
        <f t="shared" si="126"/>
        <v>1.3423008502203412E-5</v>
      </c>
      <c r="AH265" s="12">
        <f t="shared" si="127"/>
        <v>1.7086378734417916E-4</v>
      </c>
      <c r="AI265" s="12">
        <f t="shared" si="128"/>
        <v>0</v>
      </c>
      <c r="AJ265" s="12">
        <f t="shared" si="129"/>
        <v>0</v>
      </c>
      <c r="AK265" s="12">
        <f t="shared" si="130"/>
        <v>0</v>
      </c>
      <c r="AL265" s="12">
        <f t="shared" si="131"/>
        <v>0</v>
      </c>
      <c r="AM265" s="12">
        <f t="shared" si="132"/>
        <v>0</v>
      </c>
      <c r="AN265" s="39">
        <f t="shared" si="133"/>
        <v>0</v>
      </c>
      <c r="AO265" s="8"/>
      <c r="AP265" s="35">
        <f t="shared" si="134"/>
        <v>-3.4195036165772644E-2</v>
      </c>
      <c r="AQ265" s="12">
        <f t="shared" si="135"/>
        <v>2.7162079666954043E-4</v>
      </c>
      <c r="AR265" s="12">
        <f t="shared" si="136"/>
        <v>1.3423008502203412E-5</v>
      </c>
      <c r="AS265" s="12">
        <f t="shared" si="137"/>
        <v>1.7086378734417916E-4</v>
      </c>
      <c r="AT265" s="12">
        <f t="shared" si="138"/>
        <v>1.3423008502203412E-5</v>
      </c>
      <c r="AU265" s="12">
        <f t="shared" si="139"/>
        <v>1.7086378734417916E-4</v>
      </c>
      <c r="AV265" s="12">
        <f t="shared" si="140"/>
        <v>-3.4195036165772644E-2</v>
      </c>
      <c r="AW265" s="12">
        <f t="shared" si="141"/>
        <v>2.7162079666954043E-4</v>
      </c>
      <c r="AX265" s="12">
        <f t="shared" si="142"/>
        <v>-3.4195036165772685E-2</v>
      </c>
      <c r="AY265" s="39">
        <f t="shared" si="143"/>
        <v>2.7162079666954043E-4</v>
      </c>
      <c r="AZ265" s="8"/>
      <c r="BA265" s="35"/>
      <c r="BB265" s="12">
        <f t="shared" si="144"/>
        <v>1.0000134230085023</v>
      </c>
      <c r="BC265" s="12">
        <f t="shared" si="145"/>
        <v>0.96579199999999998</v>
      </c>
      <c r="BD265" s="12">
        <f t="shared" si="146"/>
        <v>0</v>
      </c>
      <c r="BE265" s="39">
        <f t="shared" si="147"/>
        <v>0</v>
      </c>
    </row>
    <row r="266" spans="1:57">
      <c r="A266" s="168" t="s">
        <v>364</v>
      </c>
      <c r="B266" s="3" t="s">
        <v>400</v>
      </c>
      <c r="C266" s="3">
        <v>-34.241333333333337</v>
      </c>
      <c r="D266" s="3">
        <v>0.37367918280816953</v>
      </c>
      <c r="E266" s="3">
        <v>3</v>
      </c>
      <c r="F266" s="3">
        <v>1.3423008502203413E-2</v>
      </c>
      <c r="G266" s="3">
        <v>0.17086378734417915</v>
      </c>
      <c r="L266" s="3">
        <v>1</v>
      </c>
      <c r="Q266" s="44">
        <f t="shared" si="113"/>
        <v>-34.228369946539594</v>
      </c>
      <c r="R266" s="45">
        <f t="shared" si="114"/>
        <v>0.27161733652166825</v>
      </c>
      <c r="S266" s="45" t="str">
        <f t="shared" si="115"/>
        <v>n/a</v>
      </c>
      <c r="T266" s="45" t="str">
        <f t="shared" si="116"/>
        <v>n/a</v>
      </c>
      <c r="U266" s="45" t="str">
        <f t="shared" si="117"/>
        <v>n/a</v>
      </c>
      <c r="V266" s="45" t="str">
        <f t="shared" si="118"/>
        <v>n/a</v>
      </c>
      <c r="W266" s="41">
        <f t="shared" si="119"/>
        <v>-34.228369946539594</v>
      </c>
      <c r="X266" s="42">
        <f t="shared" si="120"/>
        <v>0.27161733652166825</v>
      </c>
      <c r="Y266" s="3">
        <v>3</v>
      </c>
      <c r="Z266" s="166">
        <v>-19</v>
      </c>
      <c r="AA266" s="43">
        <f t="shared" si="121"/>
        <v>-34.228369946539551</v>
      </c>
      <c r="AB266" s="42">
        <f t="shared" si="122"/>
        <v>0.27161733652166825</v>
      </c>
      <c r="AC266" s="8"/>
      <c r="AD266" s="35">
        <f t="shared" si="123"/>
        <v>-3.4241333333333339E-2</v>
      </c>
      <c r="AE266" s="12">
        <f t="shared" si="124"/>
        <v>3.7367918280816951E-4</v>
      </c>
      <c r="AF266" s="12">
        <f t="shared" si="125"/>
        <v>4.2165180505801406E-4</v>
      </c>
      <c r="AG266" s="12">
        <f t="shared" si="126"/>
        <v>1.3423008502203412E-5</v>
      </c>
      <c r="AH266" s="12">
        <f t="shared" si="127"/>
        <v>1.7086378734417916E-4</v>
      </c>
      <c r="AI266" s="12">
        <f t="shared" si="128"/>
        <v>0</v>
      </c>
      <c r="AJ266" s="12">
        <f t="shared" si="129"/>
        <v>0</v>
      </c>
      <c r="AK266" s="12">
        <f t="shared" si="130"/>
        <v>0</v>
      </c>
      <c r="AL266" s="12">
        <f t="shared" si="131"/>
        <v>0</v>
      </c>
      <c r="AM266" s="12">
        <f t="shared" si="132"/>
        <v>0</v>
      </c>
      <c r="AN266" s="39">
        <f t="shared" si="133"/>
        <v>0</v>
      </c>
      <c r="AO266" s="8"/>
      <c r="AP266" s="35">
        <f t="shared" si="134"/>
        <v>-3.4228369946539591E-2</v>
      </c>
      <c r="AQ266" s="12">
        <f t="shared" si="135"/>
        <v>2.7161733652166826E-4</v>
      </c>
      <c r="AR266" s="12">
        <f t="shared" si="136"/>
        <v>1.3423008502203412E-5</v>
      </c>
      <c r="AS266" s="12">
        <f t="shared" si="137"/>
        <v>1.7086378734417916E-4</v>
      </c>
      <c r="AT266" s="12">
        <f t="shared" si="138"/>
        <v>1.3423008502203412E-5</v>
      </c>
      <c r="AU266" s="12">
        <f t="shared" si="139"/>
        <v>1.7086378734417916E-4</v>
      </c>
      <c r="AV266" s="12">
        <f t="shared" si="140"/>
        <v>-3.4228369946539591E-2</v>
      </c>
      <c r="AW266" s="12">
        <f t="shared" si="141"/>
        <v>2.7161733652166826E-4</v>
      </c>
      <c r="AX266" s="12">
        <f t="shared" si="142"/>
        <v>-3.422836994653955E-2</v>
      </c>
      <c r="AY266" s="39">
        <f t="shared" si="143"/>
        <v>2.7161733652166826E-4</v>
      </c>
      <c r="AZ266" s="8"/>
      <c r="BA266" s="35"/>
      <c r="BB266" s="12">
        <f t="shared" si="144"/>
        <v>1.0000134230085023</v>
      </c>
      <c r="BC266" s="12">
        <f t="shared" si="145"/>
        <v>0.96575866666666665</v>
      </c>
      <c r="BD266" s="12">
        <f t="shared" si="146"/>
        <v>0</v>
      </c>
      <c r="BE266" s="39">
        <f t="shared" si="147"/>
        <v>0</v>
      </c>
    </row>
    <row r="267" spans="1:57">
      <c r="A267" s="168" t="s">
        <v>364</v>
      </c>
      <c r="B267" s="3" t="s">
        <v>215</v>
      </c>
      <c r="C267" s="3">
        <v>-36.501666666666665</v>
      </c>
      <c r="D267" s="3">
        <v>0.37367918280816953</v>
      </c>
      <c r="E267" s="3">
        <v>3</v>
      </c>
      <c r="F267" s="3">
        <v>1.3423008502203413E-2</v>
      </c>
      <c r="G267" s="3">
        <v>0.17086378734417915</v>
      </c>
      <c r="L267" s="3">
        <v>1</v>
      </c>
      <c r="Q267" s="44">
        <f t="shared" si="113"/>
        <v>-36.48873362034648</v>
      </c>
      <c r="R267" s="45">
        <f t="shared" si="114"/>
        <v>0.27138287983189391</v>
      </c>
      <c r="S267" s="45" t="str">
        <f t="shared" si="115"/>
        <v>n/a</v>
      </c>
      <c r="T267" s="45" t="str">
        <f t="shared" si="116"/>
        <v>n/a</v>
      </c>
      <c r="U267" s="45" t="str">
        <f t="shared" si="117"/>
        <v>n/a</v>
      </c>
      <c r="V267" s="45" t="str">
        <f t="shared" si="118"/>
        <v>n/a</v>
      </c>
      <c r="W267" s="41">
        <f t="shared" si="119"/>
        <v>-36.48873362034648</v>
      </c>
      <c r="X267" s="42">
        <f t="shared" si="120"/>
        <v>0.27138287983189391</v>
      </c>
      <c r="Y267" s="3">
        <v>3</v>
      </c>
      <c r="Z267" s="166">
        <v>-18.2</v>
      </c>
      <c r="AA267" s="43">
        <f t="shared" si="121"/>
        <v>-36.488733620346437</v>
      </c>
      <c r="AB267" s="42">
        <f t="shared" si="122"/>
        <v>0.27138287983189391</v>
      </c>
      <c r="AC267" s="8"/>
      <c r="AD267" s="35">
        <f t="shared" si="123"/>
        <v>-3.6501666666666668E-2</v>
      </c>
      <c r="AE267" s="12">
        <f t="shared" si="124"/>
        <v>3.7367918280816951E-4</v>
      </c>
      <c r="AF267" s="12">
        <f t="shared" si="125"/>
        <v>4.2165180505801406E-4</v>
      </c>
      <c r="AG267" s="12">
        <f t="shared" si="126"/>
        <v>1.3423008502203412E-5</v>
      </c>
      <c r="AH267" s="12">
        <f t="shared" si="127"/>
        <v>1.7086378734417916E-4</v>
      </c>
      <c r="AI267" s="12">
        <f t="shared" si="128"/>
        <v>0</v>
      </c>
      <c r="AJ267" s="12">
        <f t="shared" si="129"/>
        <v>0</v>
      </c>
      <c r="AK267" s="12">
        <f t="shared" si="130"/>
        <v>0</v>
      </c>
      <c r="AL267" s="12">
        <f t="shared" si="131"/>
        <v>0</v>
      </c>
      <c r="AM267" s="12">
        <f t="shared" si="132"/>
        <v>0</v>
      </c>
      <c r="AN267" s="39">
        <f t="shared" si="133"/>
        <v>0</v>
      </c>
      <c r="AO267" s="8"/>
      <c r="AP267" s="35">
        <f t="shared" si="134"/>
        <v>-3.6488733620346478E-2</v>
      </c>
      <c r="AQ267" s="12">
        <f t="shared" si="135"/>
        <v>2.7138287983189389E-4</v>
      </c>
      <c r="AR267" s="12">
        <f t="shared" si="136"/>
        <v>1.3423008502203412E-5</v>
      </c>
      <c r="AS267" s="12">
        <f t="shared" si="137"/>
        <v>1.7086378734417916E-4</v>
      </c>
      <c r="AT267" s="12">
        <f t="shared" si="138"/>
        <v>1.3423008502203412E-5</v>
      </c>
      <c r="AU267" s="12">
        <f t="shared" si="139"/>
        <v>1.7086378734417916E-4</v>
      </c>
      <c r="AV267" s="12">
        <f t="shared" si="140"/>
        <v>-3.6488733620346478E-2</v>
      </c>
      <c r="AW267" s="12">
        <f t="shared" si="141"/>
        <v>2.7138287983189389E-4</v>
      </c>
      <c r="AX267" s="12">
        <f t="shared" si="142"/>
        <v>-3.6488733620346436E-2</v>
      </c>
      <c r="AY267" s="39">
        <f t="shared" si="143"/>
        <v>2.7138287983189389E-4</v>
      </c>
      <c r="AZ267" s="8"/>
      <c r="BA267" s="35"/>
      <c r="BB267" s="12">
        <f t="shared" si="144"/>
        <v>1.0000134230085023</v>
      </c>
      <c r="BC267" s="12">
        <f t="shared" si="145"/>
        <v>0.96349833333333335</v>
      </c>
      <c r="BD267" s="12">
        <f t="shared" si="146"/>
        <v>0</v>
      </c>
      <c r="BE267" s="39">
        <f t="shared" si="147"/>
        <v>0</v>
      </c>
    </row>
    <row r="268" spans="1:57">
      <c r="A268" s="168" t="s">
        <v>364</v>
      </c>
      <c r="B268" s="3" t="s">
        <v>216</v>
      </c>
      <c r="C268" s="3">
        <v>-35.640000000000008</v>
      </c>
      <c r="D268" s="3">
        <v>0.37367918280816953</v>
      </c>
      <c r="E268" s="3">
        <v>3</v>
      </c>
      <c r="F268" s="3">
        <v>1.3423008502203413E-2</v>
      </c>
      <c r="G268" s="3">
        <v>0.17086378734417915</v>
      </c>
      <c r="L268" s="3">
        <v>1</v>
      </c>
      <c r="Q268" s="44">
        <f t="shared" ref="Q268:Q331" si="148">IF($C268="","n/a",AP268*1000)</f>
        <v>-35.627055387520819</v>
      </c>
      <c r="R268" s="45">
        <f t="shared" ref="R268:R331" si="149">IF($C268="","n/a",AQ268*1000)</f>
        <v>0.27147221666385818</v>
      </c>
      <c r="S268" s="45" t="str">
        <f t="shared" ref="S268:S331" si="150">IF($L268=1,"n/a",AR268*1000)</f>
        <v>n/a</v>
      </c>
      <c r="T268" s="45" t="str">
        <f t="shared" ref="T268:T331" si="151">IF($L268=1,"n/a",AS268*1000)</f>
        <v>n/a</v>
      </c>
      <c r="U268" s="45" t="str">
        <f t="shared" ref="U268:U331" si="152">IF($L268=1,"n/a",AT268*1000)</f>
        <v>n/a</v>
      </c>
      <c r="V268" s="45" t="str">
        <f t="shared" ref="V268:V331" si="153">IF($L268=1,"n/a",AU268*1000)</f>
        <v>n/a</v>
      </c>
      <c r="W268" s="41">
        <f t="shared" ref="W268:W331" si="154">IF($C268="","n/a",AV268*1000)</f>
        <v>-35.627055387520819</v>
      </c>
      <c r="X268" s="42">
        <f t="shared" ref="X268:X331" si="155">IF($C268="","n/a",AW268*1000)</f>
        <v>0.27147221666385818</v>
      </c>
      <c r="Y268" s="3">
        <v>3</v>
      </c>
      <c r="Z268" s="166">
        <v>-18.2</v>
      </c>
      <c r="AA268" s="43">
        <f t="shared" ref="AA268:AA331" si="156">IF($C268="","n/a",AX268*1000)</f>
        <v>-35.627055387520869</v>
      </c>
      <c r="AB268" s="42">
        <f t="shared" ref="AB268:AB331" si="157">IF($C268="","n/a",AY268*1000)</f>
        <v>0.27147221666385818</v>
      </c>
      <c r="AC268" s="8"/>
      <c r="AD268" s="35">
        <f t="shared" ref="AD268:AD331" si="158">C268/1000</f>
        <v>-3.5640000000000005E-2</v>
      </c>
      <c r="AE268" s="12">
        <f t="shared" ref="AE268:AE331" si="159">D268/1000</f>
        <v>3.7367918280816951E-4</v>
      </c>
      <c r="AF268" s="12">
        <f t="shared" ref="AF268:AF331" si="160">AE268/IF(E268&lt;200,IF(E268&gt;1,SQRT(2/(E268-1))*EXP(_xlfn.GAMMALN.PRECISE(E268/2))/EXP(_xlfn.GAMMALN.PRECISE((E268-1)/2)),1),1)</f>
        <v>4.2165180505801406E-4</v>
      </c>
      <c r="AG268" s="12">
        <f t="shared" ref="AG268:AG331" si="161">F268/1000</f>
        <v>1.3423008502203412E-5</v>
      </c>
      <c r="AH268" s="12">
        <f t="shared" ref="AH268:AH331" si="162">G268/1000</f>
        <v>1.7086378734417916E-4</v>
      </c>
      <c r="AI268" s="12">
        <f t="shared" ref="AI268:AI331" si="163">H268/1000</f>
        <v>0</v>
      </c>
      <c r="AJ268" s="12">
        <f t="shared" ref="AJ268:AJ331" si="164">I268/1000</f>
        <v>0</v>
      </c>
      <c r="AK268" s="12">
        <f t="shared" ref="AK268:AK331" si="165">J268/1000</f>
        <v>0</v>
      </c>
      <c r="AL268" s="12">
        <f t="shared" ref="AL268:AL331" si="166">K268/1000</f>
        <v>0</v>
      </c>
      <c r="AM268" s="12">
        <f t="shared" ref="AM268:AM331" si="167">N268/1000</f>
        <v>0</v>
      </c>
      <c r="AN268" s="39">
        <f t="shared" ref="AN268:AN331" si="168">O268/1000</f>
        <v>0</v>
      </c>
      <c r="AO268" s="8"/>
      <c r="AP268" s="35">
        <f t="shared" ref="AP268:AP331" si="169">(AD268+AG268+AD268*AG268)</f>
        <v>-3.5627055387520819E-2</v>
      </c>
      <c r="AQ268" s="12">
        <f t="shared" ref="AQ268:AQ331" si="170">SQRT(((1+AG268)*AE268/SQRT(E268))^2+((1+AD268)*AH268)^2)</f>
        <v>2.7147221666385817E-4</v>
      </c>
      <c r="AR268" s="12">
        <f t="shared" ref="AR268:AR331" si="171">(AI268+AG268+AI268*AG268)</f>
        <v>1.3423008502203412E-5</v>
      </c>
      <c r="AS268" s="12">
        <f t="shared" ref="AS268:AS331" si="172">SQRT((AJ268*(1+AG268))^2 + (AH268*(1+AI268))^2)</f>
        <v>1.7086378734417916E-4</v>
      </c>
      <c r="AT268" s="12">
        <f t="shared" ref="AT268:AT331" si="173">(1/(1-M268))*(AI268+AG268+AI268*AG268)-(M268/(1-M268))*(AK268)</f>
        <v>1.3423008502203412E-5</v>
      </c>
      <c r="AU268" s="12">
        <f t="shared" ref="AU268:AU331" si="174">SQRT((AS268*(1/(1-M268)))^2 + (AL268*(-M268/(1-M268)))^2)</f>
        <v>1.7086378734417916E-4</v>
      </c>
      <c r="AV268" s="12">
        <f t="shared" ref="AV268:AV331" si="175">(1/L268)*(AD268+AG268+AD268*AG268) - ((1-L268)/L268)*((1/(1-M268))*(AI268+AG268+AI268*AG268)-(M268/(1-M268))*(AK268))</f>
        <v>-3.5627055387520819E-2</v>
      </c>
      <c r="AW268" s="12">
        <f t="shared" ref="AW268:AW331" si="176">SQRT((BB268*AE268/SQRT(E268))^2 + (BC268*AH268)^2 + (BD268*AJ268)^2 + (BE268*AL268)^2)</f>
        <v>2.7147221666385817E-4</v>
      </c>
      <c r="AX268" s="12">
        <f t="shared" ref="AX268:AX331" si="177">(AV268+1)/(AM268+1)-1</f>
        <v>-3.5627055387520867E-2</v>
      </c>
      <c r="AY268" s="39">
        <f t="shared" ref="AY268:AY331" si="178">SQRT((1/(AM268+1))^2*AW268^2+((-(AV268+1))/(AM268+1)^2)^2*AN268^2)</f>
        <v>2.7147221666385817E-4</v>
      </c>
      <c r="AZ268" s="8"/>
      <c r="BA268" s="35"/>
      <c r="BB268" s="12">
        <f t="shared" ref="BB268:BB331" si="179">(1/L268)*(1+AG268)</f>
        <v>1.0000134230085023</v>
      </c>
      <c r="BC268" s="12">
        <f t="shared" ref="BC268:BC331" si="180">(1/L268)*(1+AD268) - ((1-L268)/(L268*(1-M268)))*(1+AI268)</f>
        <v>0.96435999999999999</v>
      </c>
      <c r="BD268" s="12">
        <f t="shared" ref="BD268:BD331" si="181">-((1-L268)/(L268*(1-M268))) * (1+AG268)</f>
        <v>0</v>
      </c>
      <c r="BE268" s="39">
        <f t="shared" ref="BE268:BE331" si="182">((1-L268)*M268)/(L268*(1-M268))</f>
        <v>0</v>
      </c>
    </row>
    <row r="269" spans="1:57">
      <c r="A269" s="168" t="s">
        <v>303</v>
      </c>
      <c r="B269" s="3" t="s">
        <v>399</v>
      </c>
      <c r="C269" s="3">
        <v>-35.503666666666668</v>
      </c>
      <c r="D269" s="3">
        <v>0.37367918280816953</v>
      </c>
      <c r="E269" s="3">
        <v>3</v>
      </c>
      <c r="F269" s="3">
        <v>1.3423008502203413E-2</v>
      </c>
      <c r="G269" s="3">
        <v>0.17086378734417915</v>
      </c>
      <c r="L269" s="3">
        <v>1</v>
      </c>
      <c r="Q269" s="44">
        <f t="shared" si="148"/>
        <v>-35.490720224183995</v>
      </c>
      <c r="R269" s="45">
        <f t="shared" si="149"/>
        <v>0.27148635620439349</v>
      </c>
      <c r="S269" s="45" t="str">
        <f t="shared" si="150"/>
        <v>n/a</v>
      </c>
      <c r="T269" s="45" t="str">
        <f t="shared" si="151"/>
        <v>n/a</v>
      </c>
      <c r="U269" s="45" t="str">
        <f t="shared" si="152"/>
        <v>n/a</v>
      </c>
      <c r="V269" s="45" t="str">
        <f t="shared" si="153"/>
        <v>n/a</v>
      </c>
      <c r="W269" s="41">
        <f t="shared" si="154"/>
        <v>-35.490720224183995</v>
      </c>
      <c r="X269" s="42">
        <f t="shared" si="155"/>
        <v>0.27148635620439349</v>
      </c>
      <c r="Y269" s="3">
        <v>3</v>
      </c>
      <c r="Z269" s="166">
        <v>-17.8</v>
      </c>
      <c r="AA269" s="43">
        <f t="shared" si="156"/>
        <v>-35.490720224183981</v>
      </c>
      <c r="AB269" s="42">
        <f t="shared" si="157"/>
        <v>0.27148635620439349</v>
      </c>
      <c r="AC269" s="8"/>
      <c r="AD269" s="35">
        <f t="shared" si="158"/>
        <v>-3.5503666666666669E-2</v>
      </c>
      <c r="AE269" s="12">
        <f t="shared" si="159"/>
        <v>3.7367918280816951E-4</v>
      </c>
      <c r="AF269" s="12">
        <f t="shared" si="160"/>
        <v>4.2165180505801406E-4</v>
      </c>
      <c r="AG269" s="12">
        <f t="shared" si="161"/>
        <v>1.3423008502203412E-5</v>
      </c>
      <c r="AH269" s="12">
        <f t="shared" si="162"/>
        <v>1.7086378734417916E-4</v>
      </c>
      <c r="AI269" s="12">
        <f t="shared" si="163"/>
        <v>0</v>
      </c>
      <c r="AJ269" s="12">
        <f t="shared" si="164"/>
        <v>0</v>
      </c>
      <c r="AK269" s="12">
        <f t="shared" si="165"/>
        <v>0</v>
      </c>
      <c r="AL269" s="12">
        <f t="shared" si="166"/>
        <v>0</v>
      </c>
      <c r="AM269" s="12">
        <f t="shared" si="167"/>
        <v>0</v>
      </c>
      <c r="AN269" s="39">
        <f t="shared" si="168"/>
        <v>0</v>
      </c>
      <c r="AO269" s="8"/>
      <c r="AP269" s="35">
        <f t="shared" si="169"/>
        <v>-3.5490720224183994E-2</v>
      </c>
      <c r="AQ269" s="12">
        <f t="shared" si="170"/>
        <v>2.7148635620439349E-4</v>
      </c>
      <c r="AR269" s="12">
        <f t="shared" si="171"/>
        <v>1.3423008502203412E-5</v>
      </c>
      <c r="AS269" s="12">
        <f t="shared" si="172"/>
        <v>1.7086378734417916E-4</v>
      </c>
      <c r="AT269" s="12">
        <f t="shared" si="173"/>
        <v>1.3423008502203412E-5</v>
      </c>
      <c r="AU269" s="12">
        <f t="shared" si="174"/>
        <v>1.7086378734417916E-4</v>
      </c>
      <c r="AV269" s="12">
        <f t="shared" si="175"/>
        <v>-3.5490720224183994E-2</v>
      </c>
      <c r="AW269" s="12">
        <f t="shared" si="176"/>
        <v>2.7148635620439349E-4</v>
      </c>
      <c r="AX269" s="12">
        <f t="shared" si="177"/>
        <v>-3.549072022418398E-2</v>
      </c>
      <c r="AY269" s="39">
        <f t="shared" si="178"/>
        <v>2.7148635620439349E-4</v>
      </c>
      <c r="AZ269" s="8"/>
      <c r="BA269" s="35"/>
      <c r="BB269" s="12">
        <f t="shared" si="179"/>
        <v>1.0000134230085023</v>
      </c>
      <c r="BC269" s="12">
        <f t="shared" si="180"/>
        <v>0.96449633333333329</v>
      </c>
      <c r="BD269" s="12">
        <f t="shared" si="181"/>
        <v>0</v>
      </c>
      <c r="BE269" s="39">
        <f t="shared" si="182"/>
        <v>0</v>
      </c>
    </row>
    <row r="270" spans="1:57">
      <c r="A270" s="168" t="s">
        <v>303</v>
      </c>
      <c r="B270" s="3" t="s">
        <v>400</v>
      </c>
      <c r="C270" s="3">
        <v>-34.902999999999999</v>
      </c>
      <c r="D270" s="3">
        <v>0.37367918280816953</v>
      </c>
      <c r="E270" s="3">
        <v>3</v>
      </c>
      <c r="F270" s="3">
        <v>1.3423008502203413E-2</v>
      </c>
      <c r="G270" s="3">
        <v>0.17086378734417915</v>
      </c>
      <c r="L270" s="3">
        <v>1</v>
      </c>
      <c r="Q270" s="44">
        <f t="shared" si="148"/>
        <v>-34.890045494763541</v>
      </c>
      <c r="R270" s="45">
        <f t="shared" si="149"/>
        <v>0.27154866818244006</v>
      </c>
      <c r="S270" s="45" t="str">
        <f t="shared" si="150"/>
        <v>n/a</v>
      </c>
      <c r="T270" s="45" t="str">
        <f t="shared" si="151"/>
        <v>n/a</v>
      </c>
      <c r="U270" s="45" t="str">
        <f t="shared" si="152"/>
        <v>n/a</v>
      </c>
      <c r="V270" s="45" t="str">
        <f t="shared" si="153"/>
        <v>n/a</v>
      </c>
      <c r="W270" s="41">
        <f t="shared" si="154"/>
        <v>-34.890045494763541</v>
      </c>
      <c r="X270" s="42">
        <f t="shared" si="155"/>
        <v>0.27154866818244006</v>
      </c>
      <c r="Y270" s="3">
        <v>3</v>
      </c>
      <c r="Z270" s="166">
        <v>-20</v>
      </c>
      <c r="AA270" s="43">
        <f t="shared" si="156"/>
        <v>-34.890045494763598</v>
      </c>
      <c r="AB270" s="42">
        <f t="shared" si="157"/>
        <v>0.27154866818244006</v>
      </c>
      <c r="AC270" s="8"/>
      <c r="AD270" s="35">
        <f t="shared" si="158"/>
        <v>-3.4902999999999997E-2</v>
      </c>
      <c r="AE270" s="12">
        <f t="shared" si="159"/>
        <v>3.7367918280816951E-4</v>
      </c>
      <c r="AF270" s="12">
        <f t="shared" si="160"/>
        <v>4.2165180505801406E-4</v>
      </c>
      <c r="AG270" s="12">
        <f t="shared" si="161"/>
        <v>1.3423008502203412E-5</v>
      </c>
      <c r="AH270" s="12">
        <f t="shared" si="162"/>
        <v>1.7086378734417916E-4</v>
      </c>
      <c r="AI270" s="12">
        <f t="shared" si="163"/>
        <v>0</v>
      </c>
      <c r="AJ270" s="12">
        <f t="shared" si="164"/>
        <v>0</v>
      </c>
      <c r="AK270" s="12">
        <f t="shared" si="165"/>
        <v>0</v>
      </c>
      <c r="AL270" s="12">
        <f t="shared" si="166"/>
        <v>0</v>
      </c>
      <c r="AM270" s="12">
        <f t="shared" si="167"/>
        <v>0</v>
      </c>
      <c r="AN270" s="39">
        <f t="shared" si="168"/>
        <v>0</v>
      </c>
      <c r="AO270" s="8"/>
      <c r="AP270" s="35">
        <f t="shared" si="169"/>
        <v>-3.4890045494763544E-2</v>
      </c>
      <c r="AQ270" s="12">
        <f t="shared" si="170"/>
        <v>2.7154866818244008E-4</v>
      </c>
      <c r="AR270" s="12">
        <f t="shared" si="171"/>
        <v>1.3423008502203412E-5</v>
      </c>
      <c r="AS270" s="12">
        <f t="shared" si="172"/>
        <v>1.7086378734417916E-4</v>
      </c>
      <c r="AT270" s="12">
        <f t="shared" si="173"/>
        <v>1.3423008502203412E-5</v>
      </c>
      <c r="AU270" s="12">
        <f t="shared" si="174"/>
        <v>1.7086378734417916E-4</v>
      </c>
      <c r="AV270" s="12">
        <f t="shared" si="175"/>
        <v>-3.4890045494763544E-2</v>
      </c>
      <c r="AW270" s="12">
        <f t="shared" si="176"/>
        <v>2.7154866818244008E-4</v>
      </c>
      <c r="AX270" s="12">
        <f t="shared" si="177"/>
        <v>-3.48900454947636E-2</v>
      </c>
      <c r="AY270" s="39">
        <f t="shared" si="178"/>
        <v>2.7154866818244008E-4</v>
      </c>
      <c r="AZ270" s="8"/>
      <c r="BA270" s="35"/>
      <c r="BB270" s="12">
        <f t="shared" si="179"/>
        <v>1.0000134230085023</v>
      </c>
      <c r="BC270" s="12">
        <f t="shared" si="180"/>
        <v>0.96509699999999998</v>
      </c>
      <c r="BD270" s="12">
        <f t="shared" si="181"/>
        <v>0</v>
      </c>
      <c r="BE270" s="39">
        <f t="shared" si="182"/>
        <v>0</v>
      </c>
    </row>
    <row r="271" spans="1:57">
      <c r="A271" s="168" t="s">
        <v>303</v>
      </c>
      <c r="B271" s="3" t="s">
        <v>215</v>
      </c>
      <c r="C271" s="3">
        <v>-37.375666666666667</v>
      </c>
      <c r="D271" s="3">
        <v>0.37367918280816953</v>
      </c>
      <c r="E271" s="3">
        <v>3</v>
      </c>
      <c r="F271" s="3">
        <v>1.3423008502203413E-2</v>
      </c>
      <c r="G271" s="3">
        <v>0.17086378734417915</v>
      </c>
      <c r="L271" s="3">
        <v>1</v>
      </c>
      <c r="Q271" s="44">
        <f t="shared" si="148"/>
        <v>-37.36274535205591</v>
      </c>
      <c r="R271" s="45">
        <f t="shared" si="149"/>
        <v>0.27129231586016661</v>
      </c>
      <c r="S271" s="45" t="str">
        <f t="shared" si="150"/>
        <v>n/a</v>
      </c>
      <c r="T271" s="45" t="str">
        <f t="shared" si="151"/>
        <v>n/a</v>
      </c>
      <c r="U271" s="45" t="str">
        <f t="shared" si="152"/>
        <v>n/a</v>
      </c>
      <c r="V271" s="45" t="str">
        <f t="shared" si="153"/>
        <v>n/a</v>
      </c>
      <c r="W271" s="41">
        <f t="shared" si="154"/>
        <v>-37.36274535205591</v>
      </c>
      <c r="X271" s="42">
        <f t="shared" si="155"/>
        <v>0.27129231586016661</v>
      </c>
      <c r="Y271" s="3">
        <v>3</v>
      </c>
      <c r="Z271" s="166">
        <v>-19.399999999999999</v>
      </c>
      <c r="AA271" s="43">
        <f t="shared" si="156"/>
        <v>-37.36274535205586</v>
      </c>
      <c r="AB271" s="42">
        <f t="shared" si="157"/>
        <v>0.27129231586016661</v>
      </c>
      <c r="AC271" s="8"/>
      <c r="AD271" s="35">
        <f t="shared" si="158"/>
        <v>-3.7375666666666668E-2</v>
      </c>
      <c r="AE271" s="12">
        <f t="shared" si="159"/>
        <v>3.7367918280816951E-4</v>
      </c>
      <c r="AF271" s="12">
        <f t="shared" si="160"/>
        <v>4.2165180505801406E-4</v>
      </c>
      <c r="AG271" s="12">
        <f t="shared" si="161"/>
        <v>1.3423008502203412E-5</v>
      </c>
      <c r="AH271" s="12">
        <f t="shared" si="162"/>
        <v>1.7086378734417916E-4</v>
      </c>
      <c r="AI271" s="12">
        <f t="shared" si="163"/>
        <v>0</v>
      </c>
      <c r="AJ271" s="12">
        <f t="shared" si="164"/>
        <v>0</v>
      </c>
      <c r="AK271" s="12">
        <f t="shared" si="165"/>
        <v>0</v>
      </c>
      <c r="AL271" s="12">
        <f t="shared" si="166"/>
        <v>0</v>
      </c>
      <c r="AM271" s="12">
        <f t="shared" si="167"/>
        <v>0</v>
      </c>
      <c r="AN271" s="39">
        <f t="shared" si="168"/>
        <v>0</v>
      </c>
      <c r="AO271" s="8"/>
      <c r="AP271" s="35">
        <f t="shared" si="169"/>
        <v>-3.7362745352055908E-2</v>
      </c>
      <c r="AQ271" s="12">
        <f t="shared" si="170"/>
        <v>2.712923158601666E-4</v>
      </c>
      <c r="AR271" s="12">
        <f t="shared" si="171"/>
        <v>1.3423008502203412E-5</v>
      </c>
      <c r="AS271" s="12">
        <f t="shared" si="172"/>
        <v>1.7086378734417916E-4</v>
      </c>
      <c r="AT271" s="12">
        <f t="shared" si="173"/>
        <v>1.3423008502203412E-5</v>
      </c>
      <c r="AU271" s="12">
        <f t="shared" si="174"/>
        <v>1.7086378734417916E-4</v>
      </c>
      <c r="AV271" s="12">
        <f t="shared" si="175"/>
        <v>-3.7362745352055908E-2</v>
      </c>
      <c r="AW271" s="12">
        <f t="shared" si="176"/>
        <v>2.712923158601666E-4</v>
      </c>
      <c r="AX271" s="12">
        <f t="shared" si="177"/>
        <v>-3.7362745352055859E-2</v>
      </c>
      <c r="AY271" s="39">
        <f t="shared" si="178"/>
        <v>2.712923158601666E-4</v>
      </c>
      <c r="AZ271" s="8"/>
      <c r="BA271" s="35"/>
      <c r="BB271" s="12">
        <f t="shared" si="179"/>
        <v>1.0000134230085023</v>
      </c>
      <c r="BC271" s="12">
        <f t="shared" si="180"/>
        <v>0.9626243333333333</v>
      </c>
      <c r="BD271" s="12">
        <f t="shared" si="181"/>
        <v>0</v>
      </c>
      <c r="BE271" s="39">
        <f t="shared" si="182"/>
        <v>0</v>
      </c>
    </row>
    <row r="272" spans="1:57">
      <c r="A272" s="168" t="s">
        <v>303</v>
      </c>
      <c r="B272" s="3" t="s">
        <v>216</v>
      </c>
      <c r="C272" s="3">
        <v>-36.460333333333331</v>
      </c>
      <c r="D272" s="3">
        <v>0.37367918280816953</v>
      </c>
      <c r="E272" s="3">
        <v>3</v>
      </c>
      <c r="F272" s="3">
        <v>1.3423008502203413E-2</v>
      </c>
      <c r="G272" s="3">
        <v>0.17086378734417915</v>
      </c>
      <c r="L272" s="3">
        <v>1</v>
      </c>
      <c r="Q272" s="44">
        <f t="shared" si="148"/>
        <v>-36.447399732195457</v>
      </c>
      <c r="R272" s="45">
        <f t="shared" si="149"/>
        <v>0.27138716408278807</v>
      </c>
      <c r="S272" s="45" t="str">
        <f t="shared" si="150"/>
        <v>n/a</v>
      </c>
      <c r="T272" s="45" t="str">
        <f t="shared" si="151"/>
        <v>n/a</v>
      </c>
      <c r="U272" s="45" t="str">
        <f t="shared" si="152"/>
        <v>n/a</v>
      </c>
      <c r="V272" s="45" t="str">
        <f t="shared" si="153"/>
        <v>n/a</v>
      </c>
      <c r="W272" s="41">
        <f t="shared" si="154"/>
        <v>-36.447399732195457</v>
      </c>
      <c r="X272" s="42">
        <f t="shared" si="155"/>
        <v>0.27138716408278807</v>
      </c>
      <c r="Y272" s="3">
        <v>3</v>
      </c>
      <c r="Z272" s="166">
        <v>-19.899999999999999</v>
      </c>
      <c r="AA272" s="43">
        <f t="shared" si="156"/>
        <v>-36.447399732195464</v>
      </c>
      <c r="AB272" s="42">
        <f t="shared" si="157"/>
        <v>0.27138716408278807</v>
      </c>
      <c r="AC272" s="8"/>
      <c r="AD272" s="35">
        <f t="shared" si="158"/>
        <v>-3.6460333333333331E-2</v>
      </c>
      <c r="AE272" s="12">
        <f t="shared" si="159"/>
        <v>3.7367918280816951E-4</v>
      </c>
      <c r="AF272" s="12">
        <f t="shared" si="160"/>
        <v>4.2165180505801406E-4</v>
      </c>
      <c r="AG272" s="12">
        <f t="shared" si="161"/>
        <v>1.3423008502203412E-5</v>
      </c>
      <c r="AH272" s="12">
        <f t="shared" si="162"/>
        <v>1.7086378734417916E-4</v>
      </c>
      <c r="AI272" s="12">
        <f t="shared" si="163"/>
        <v>0</v>
      </c>
      <c r="AJ272" s="12">
        <f t="shared" si="164"/>
        <v>0</v>
      </c>
      <c r="AK272" s="12">
        <f t="shared" si="165"/>
        <v>0</v>
      </c>
      <c r="AL272" s="12">
        <f t="shared" si="166"/>
        <v>0</v>
      </c>
      <c r="AM272" s="12">
        <f t="shared" si="167"/>
        <v>0</v>
      </c>
      <c r="AN272" s="39">
        <f t="shared" si="168"/>
        <v>0</v>
      </c>
      <c r="AO272" s="8"/>
      <c r="AP272" s="35">
        <f t="shared" si="169"/>
        <v>-3.6447399732195455E-2</v>
      </c>
      <c r="AQ272" s="12">
        <f t="shared" si="170"/>
        <v>2.7138716408278804E-4</v>
      </c>
      <c r="AR272" s="12">
        <f t="shared" si="171"/>
        <v>1.3423008502203412E-5</v>
      </c>
      <c r="AS272" s="12">
        <f t="shared" si="172"/>
        <v>1.7086378734417916E-4</v>
      </c>
      <c r="AT272" s="12">
        <f t="shared" si="173"/>
        <v>1.3423008502203412E-5</v>
      </c>
      <c r="AU272" s="12">
        <f t="shared" si="174"/>
        <v>1.7086378734417916E-4</v>
      </c>
      <c r="AV272" s="12">
        <f t="shared" si="175"/>
        <v>-3.6447399732195455E-2</v>
      </c>
      <c r="AW272" s="12">
        <f t="shared" si="176"/>
        <v>2.7138716408278804E-4</v>
      </c>
      <c r="AX272" s="12">
        <f t="shared" si="177"/>
        <v>-3.6447399732195462E-2</v>
      </c>
      <c r="AY272" s="39">
        <f t="shared" si="178"/>
        <v>2.7138716408278804E-4</v>
      </c>
      <c r="AZ272" s="8"/>
      <c r="BA272" s="35"/>
      <c r="BB272" s="12">
        <f t="shared" si="179"/>
        <v>1.0000134230085023</v>
      </c>
      <c r="BC272" s="12">
        <f t="shared" si="180"/>
        <v>0.96353966666666668</v>
      </c>
      <c r="BD272" s="12">
        <f t="shared" si="181"/>
        <v>0</v>
      </c>
      <c r="BE272" s="39">
        <f t="shared" si="182"/>
        <v>0</v>
      </c>
    </row>
    <row r="273" spans="1:57">
      <c r="A273" s="168" t="s">
        <v>304</v>
      </c>
      <c r="B273" s="3" t="s">
        <v>399</v>
      </c>
      <c r="C273" s="3">
        <v>-32.783500000000004</v>
      </c>
      <c r="D273" s="3">
        <v>0.37367918280816953</v>
      </c>
      <c r="E273" s="3">
        <v>4</v>
      </c>
      <c r="F273" s="3">
        <v>1.3423008502203413E-2</v>
      </c>
      <c r="G273" s="3">
        <v>0.17086378734417915</v>
      </c>
      <c r="L273" s="3">
        <v>1</v>
      </c>
      <c r="Q273" s="44">
        <f t="shared" si="148"/>
        <v>-32.770517044697037</v>
      </c>
      <c r="R273" s="45">
        <f t="shared" si="149"/>
        <v>0.24944255735812271</v>
      </c>
      <c r="S273" s="45" t="str">
        <f t="shared" si="150"/>
        <v>n/a</v>
      </c>
      <c r="T273" s="45" t="str">
        <f t="shared" si="151"/>
        <v>n/a</v>
      </c>
      <c r="U273" s="45" t="str">
        <f t="shared" si="152"/>
        <v>n/a</v>
      </c>
      <c r="V273" s="45" t="str">
        <f t="shared" si="153"/>
        <v>n/a</v>
      </c>
      <c r="W273" s="41">
        <f t="shared" si="154"/>
        <v>-32.770517044697037</v>
      </c>
      <c r="X273" s="42">
        <f t="shared" si="155"/>
        <v>0.24944255735812271</v>
      </c>
      <c r="Y273" s="3">
        <v>4</v>
      </c>
      <c r="Z273" s="166">
        <v>-19.100000000000001</v>
      </c>
      <c r="AA273" s="43">
        <f t="shared" si="156"/>
        <v>-32.770517044697023</v>
      </c>
      <c r="AB273" s="42">
        <f t="shared" si="157"/>
        <v>0.24944255735812271</v>
      </c>
      <c r="AC273" s="8"/>
      <c r="AD273" s="35">
        <f t="shared" si="158"/>
        <v>-3.2783500000000007E-2</v>
      </c>
      <c r="AE273" s="12">
        <f t="shared" si="159"/>
        <v>3.7367918280816951E-4</v>
      </c>
      <c r="AF273" s="12">
        <f t="shared" si="160"/>
        <v>4.0559208822344957E-4</v>
      </c>
      <c r="AG273" s="12">
        <f t="shared" si="161"/>
        <v>1.3423008502203412E-5</v>
      </c>
      <c r="AH273" s="12">
        <f t="shared" si="162"/>
        <v>1.7086378734417916E-4</v>
      </c>
      <c r="AI273" s="12">
        <f t="shared" si="163"/>
        <v>0</v>
      </c>
      <c r="AJ273" s="12">
        <f t="shared" si="164"/>
        <v>0</v>
      </c>
      <c r="AK273" s="12">
        <f t="shared" si="165"/>
        <v>0</v>
      </c>
      <c r="AL273" s="12">
        <f t="shared" si="166"/>
        <v>0</v>
      </c>
      <c r="AM273" s="12">
        <f t="shared" si="167"/>
        <v>0</v>
      </c>
      <c r="AN273" s="39">
        <f t="shared" si="168"/>
        <v>0</v>
      </c>
      <c r="AO273" s="8"/>
      <c r="AP273" s="35">
        <f t="shared" si="169"/>
        <v>-3.2770517044697037E-2</v>
      </c>
      <c r="AQ273" s="12">
        <f t="shared" si="170"/>
        <v>2.4944255735812271E-4</v>
      </c>
      <c r="AR273" s="12">
        <f t="shared" si="171"/>
        <v>1.3423008502203412E-5</v>
      </c>
      <c r="AS273" s="12">
        <f t="shared" si="172"/>
        <v>1.7086378734417916E-4</v>
      </c>
      <c r="AT273" s="12">
        <f t="shared" si="173"/>
        <v>1.3423008502203412E-5</v>
      </c>
      <c r="AU273" s="12">
        <f t="shared" si="174"/>
        <v>1.7086378734417916E-4</v>
      </c>
      <c r="AV273" s="12">
        <f t="shared" si="175"/>
        <v>-3.2770517044697037E-2</v>
      </c>
      <c r="AW273" s="12">
        <f t="shared" si="176"/>
        <v>2.4944255735812271E-4</v>
      </c>
      <c r="AX273" s="12">
        <f t="shared" si="177"/>
        <v>-3.2770517044697023E-2</v>
      </c>
      <c r="AY273" s="39">
        <f t="shared" si="178"/>
        <v>2.4944255735812271E-4</v>
      </c>
      <c r="AZ273" s="8"/>
      <c r="BA273" s="35"/>
      <c r="BB273" s="12">
        <f t="shared" si="179"/>
        <v>1.0000134230085023</v>
      </c>
      <c r="BC273" s="12">
        <f t="shared" si="180"/>
        <v>0.96721650000000003</v>
      </c>
      <c r="BD273" s="12">
        <f t="shared" si="181"/>
        <v>0</v>
      </c>
      <c r="BE273" s="39">
        <f t="shared" si="182"/>
        <v>0</v>
      </c>
    </row>
    <row r="274" spans="1:57">
      <c r="A274" s="168" t="s">
        <v>304</v>
      </c>
      <c r="B274" s="3" t="s">
        <v>400</v>
      </c>
      <c r="C274" s="3">
        <v>-32.471000000000004</v>
      </c>
      <c r="D274" s="3">
        <v>0.37367918280816953</v>
      </c>
      <c r="E274" s="3">
        <v>4</v>
      </c>
      <c r="F274" s="3">
        <v>1.3423008502203413E-2</v>
      </c>
      <c r="G274" s="3">
        <v>0.17086378734417915</v>
      </c>
      <c r="L274" s="3">
        <v>1</v>
      </c>
      <c r="Q274" s="44">
        <f t="shared" si="148"/>
        <v>-32.458012850006881</v>
      </c>
      <c r="R274" s="45">
        <f t="shared" si="149"/>
        <v>0.24947793611599089</v>
      </c>
      <c r="S274" s="45" t="str">
        <f t="shared" si="150"/>
        <v>n/a</v>
      </c>
      <c r="T274" s="45" t="str">
        <f t="shared" si="151"/>
        <v>n/a</v>
      </c>
      <c r="U274" s="45" t="str">
        <f t="shared" si="152"/>
        <v>n/a</v>
      </c>
      <c r="V274" s="45" t="str">
        <f t="shared" si="153"/>
        <v>n/a</v>
      </c>
      <c r="W274" s="41">
        <f t="shared" si="154"/>
        <v>-32.458012850006881</v>
      </c>
      <c r="X274" s="42">
        <f t="shared" si="155"/>
        <v>0.24947793611599089</v>
      </c>
      <c r="Y274" s="3">
        <v>4</v>
      </c>
      <c r="Z274" s="166">
        <v>-20.100000000000001</v>
      </c>
      <c r="AA274" s="43">
        <f t="shared" si="156"/>
        <v>-32.458012850006938</v>
      </c>
      <c r="AB274" s="42">
        <f t="shared" si="157"/>
        <v>0.24947793611599089</v>
      </c>
      <c r="AC274" s="8"/>
      <c r="AD274" s="35">
        <f t="shared" si="158"/>
        <v>-3.2471000000000007E-2</v>
      </c>
      <c r="AE274" s="12">
        <f t="shared" si="159"/>
        <v>3.7367918280816951E-4</v>
      </c>
      <c r="AF274" s="12">
        <f t="shared" si="160"/>
        <v>4.0559208822344957E-4</v>
      </c>
      <c r="AG274" s="12">
        <f t="shared" si="161"/>
        <v>1.3423008502203412E-5</v>
      </c>
      <c r="AH274" s="12">
        <f t="shared" si="162"/>
        <v>1.7086378734417916E-4</v>
      </c>
      <c r="AI274" s="12">
        <f t="shared" si="163"/>
        <v>0</v>
      </c>
      <c r="AJ274" s="12">
        <f t="shared" si="164"/>
        <v>0</v>
      </c>
      <c r="AK274" s="12">
        <f t="shared" si="165"/>
        <v>0</v>
      </c>
      <c r="AL274" s="12">
        <f t="shared" si="166"/>
        <v>0</v>
      </c>
      <c r="AM274" s="12">
        <f t="shared" si="167"/>
        <v>0</v>
      </c>
      <c r="AN274" s="39">
        <f t="shared" si="168"/>
        <v>0</v>
      </c>
      <c r="AO274" s="8"/>
      <c r="AP274" s="35">
        <f t="shared" si="169"/>
        <v>-3.2458012850006879E-2</v>
      </c>
      <c r="AQ274" s="12">
        <f t="shared" si="170"/>
        <v>2.4947793611599089E-4</v>
      </c>
      <c r="AR274" s="12">
        <f t="shared" si="171"/>
        <v>1.3423008502203412E-5</v>
      </c>
      <c r="AS274" s="12">
        <f t="shared" si="172"/>
        <v>1.7086378734417916E-4</v>
      </c>
      <c r="AT274" s="12">
        <f t="shared" si="173"/>
        <v>1.3423008502203412E-5</v>
      </c>
      <c r="AU274" s="12">
        <f t="shared" si="174"/>
        <v>1.7086378734417916E-4</v>
      </c>
      <c r="AV274" s="12">
        <f t="shared" si="175"/>
        <v>-3.2458012850006879E-2</v>
      </c>
      <c r="AW274" s="12">
        <f t="shared" si="176"/>
        <v>2.4947793611599089E-4</v>
      </c>
      <c r="AX274" s="12">
        <f t="shared" si="177"/>
        <v>-3.2458012850006934E-2</v>
      </c>
      <c r="AY274" s="39">
        <f t="shared" si="178"/>
        <v>2.4947793611599089E-4</v>
      </c>
      <c r="AZ274" s="8"/>
      <c r="BA274" s="35"/>
      <c r="BB274" s="12">
        <f t="shared" si="179"/>
        <v>1.0000134230085023</v>
      </c>
      <c r="BC274" s="12">
        <f t="shared" si="180"/>
        <v>0.96752899999999997</v>
      </c>
      <c r="BD274" s="12">
        <f t="shared" si="181"/>
        <v>0</v>
      </c>
      <c r="BE274" s="39">
        <f t="shared" si="182"/>
        <v>0</v>
      </c>
    </row>
    <row r="275" spans="1:57">
      <c r="A275" s="168" t="s">
        <v>304</v>
      </c>
      <c r="B275" s="3" t="s">
        <v>215</v>
      </c>
      <c r="C275" s="3">
        <v>-34.175000000000004</v>
      </c>
      <c r="D275" s="3">
        <v>0.37367918280816953</v>
      </c>
      <c r="E275" s="3">
        <v>4</v>
      </c>
      <c r="F275" s="3">
        <v>1.3423008502203413E-2</v>
      </c>
      <c r="G275" s="3">
        <v>0.17086378734417915</v>
      </c>
      <c r="L275" s="3">
        <v>1</v>
      </c>
      <c r="Q275" s="44">
        <f t="shared" si="148"/>
        <v>-34.162035722813364</v>
      </c>
      <c r="R275" s="45">
        <f t="shared" si="149"/>
        <v>0.24928510071359705</v>
      </c>
      <c r="S275" s="45" t="str">
        <f t="shared" si="150"/>
        <v>n/a</v>
      </c>
      <c r="T275" s="45" t="str">
        <f t="shared" si="151"/>
        <v>n/a</v>
      </c>
      <c r="U275" s="45" t="str">
        <f t="shared" si="152"/>
        <v>n/a</v>
      </c>
      <c r="V275" s="45" t="str">
        <f t="shared" si="153"/>
        <v>n/a</v>
      </c>
      <c r="W275" s="41">
        <f t="shared" si="154"/>
        <v>-34.162035722813364</v>
      </c>
      <c r="X275" s="42">
        <f t="shared" si="155"/>
        <v>0.24928510071359705</v>
      </c>
      <c r="Y275" s="3">
        <v>4</v>
      </c>
      <c r="Z275" s="166">
        <v>-19.5</v>
      </c>
      <c r="AA275" s="43">
        <f t="shared" si="156"/>
        <v>-34.1620357228134</v>
      </c>
      <c r="AB275" s="42">
        <f t="shared" si="157"/>
        <v>0.24928510071359705</v>
      </c>
      <c r="AC275" s="8"/>
      <c r="AD275" s="35">
        <f t="shared" si="158"/>
        <v>-3.4175000000000004E-2</v>
      </c>
      <c r="AE275" s="12">
        <f t="shared" si="159"/>
        <v>3.7367918280816951E-4</v>
      </c>
      <c r="AF275" s="12">
        <f t="shared" si="160"/>
        <v>4.0559208822344957E-4</v>
      </c>
      <c r="AG275" s="12">
        <f t="shared" si="161"/>
        <v>1.3423008502203412E-5</v>
      </c>
      <c r="AH275" s="12">
        <f t="shared" si="162"/>
        <v>1.7086378734417916E-4</v>
      </c>
      <c r="AI275" s="12">
        <f t="shared" si="163"/>
        <v>0</v>
      </c>
      <c r="AJ275" s="12">
        <f t="shared" si="164"/>
        <v>0</v>
      </c>
      <c r="AK275" s="12">
        <f t="shared" si="165"/>
        <v>0</v>
      </c>
      <c r="AL275" s="12">
        <f t="shared" si="166"/>
        <v>0</v>
      </c>
      <c r="AM275" s="12">
        <f t="shared" si="167"/>
        <v>0</v>
      </c>
      <c r="AN275" s="39">
        <f t="shared" si="168"/>
        <v>0</v>
      </c>
      <c r="AO275" s="8"/>
      <c r="AP275" s="35">
        <f t="shared" si="169"/>
        <v>-3.4162035722813365E-2</v>
      </c>
      <c r="AQ275" s="12">
        <f t="shared" si="170"/>
        <v>2.4928510071359704E-4</v>
      </c>
      <c r="AR275" s="12">
        <f t="shared" si="171"/>
        <v>1.3423008502203412E-5</v>
      </c>
      <c r="AS275" s="12">
        <f t="shared" si="172"/>
        <v>1.7086378734417916E-4</v>
      </c>
      <c r="AT275" s="12">
        <f t="shared" si="173"/>
        <v>1.3423008502203412E-5</v>
      </c>
      <c r="AU275" s="12">
        <f t="shared" si="174"/>
        <v>1.7086378734417916E-4</v>
      </c>
      <c r="AV275" s="12">
        <f t="shared" si="175"/>
        <v>-3.4162035722813365E-2</v>
      </c>
      <c r="AW275" s="12">
        <f t="shared" si="176"/>
        <v>2.4928510071359704E-4</v>
      </c>
      <c r="AX275" s="12">
        <f t="shared" si="177"/>
        <v>-3.41620357228134E-2</v>
      </c>
      <c r="AY275" s="39">
        <f t="shared" si="178"/>
        <v>2.4928510071359704E-4</v>
      </c>
      <c r="AZ275" s="8"/>
      <c r="BA275" s="35"/>
      <c r="BB275" s="12">
        <f t="shared" si="179"/>
        <v>1.0000134230085023</v>
      </c>
      <c r="BC275" s="12">
        <f t="shared" si="180"/>
        <v>0.96582500000000004</v>
      </c>
      <c r="BD275" s="12">
        <f t="shared" si="181"/>
        <v>0</v>
      </c>
      <c r="BE275" s="39">
        <f t="shared" si="182"/>
        <v>0</v>
      </c>
    </row>
    <row r="276" spans="1:57">
      <c r="A276" s="168" t="s">
        <v>304</v>
      </c>
      <c r="B276" s="3" t="s">
        <v>216</v>
      </c>
      <c r="C276" s="3">
        <v>-33.8245</v>
      </c>
      <c r="D276" s="3">
        <v>0.37367918280816953</v>
      </c>
      <c r="E276" s="3">
        <v>4</v>
      </c>
      <c r="F276" s="3">
        <v>1.3423008502203413E-2</v>
      </c>
      <c r="G276" s="3">
        <v>0.17086378734417915</v>
      </c>
      <c r="L276" s="3">
        <v>1</v>
      </c>
      <c r="Q276" s="44">
        <f t="shared" si="148"/>
        <v>-33.811531018048882</v>
      </c>
      <c r="R276" s="45">
        <f t="shared" si="149"/>
        <v>0.24932474991641015</v>
      </c>
      <c r="S276" s="45" t="str">
        <f t="shared" si="150"/>
        <v>n/a</v>
      </c>
      <c r="T276" s="45" t="str">
        <f t="shared" si="151"/>
        <v>n/a</v>
      </c>
      <c r="U276" s="45" t="str">
        <f t="shared" si="152"/>
        <v>n/a</v>
      </c>
      <c r="V276" s="45" t="str">
        <f t="shared" si="153"/>
        <v>n/a</v>
      </c>
      <c r="W276" s="41">
        <f t="shared" si="154"/>
        <v>-33.811531018048882</v>
      </c>
      <c r="X276" s="42">
        <f t="shared" si="155"/>
        <v>0.24932474991641015</v>
      </c>
      <c r="Y276" s="3">
        <v>4</v>
      </c>
      <c r="Z276" s="166">
        <v>-20.100000000000001</v>
      </c>
      <c r="AA276" s="43">
        <f t="shared" si="156"/>
        <v>-33.811531018048903</v>
      </c>
      <c r="AB276" s="42">
        <f t="shared" si="157"/>
        <v>0.24932474991641015</v>
      </c>
      <c r="AC276" s="8"/>
      <c r="AD276" s="35">
        <f t="shared" si="158"/>
        <v>-3.38245E-2</v>
      </c>
      <c r="AE276" s="12">
        <f t="shared" si="159"/>
        <v>3.7367918280816951E-4</v>
      </c>
      <c r="AF276" s="12">
        <f t="shared" si="160"/>
        <v>4.0559208822344957E-4</v>
      </c>
      <c r="AG276" s="12">
        <f t="shared" si="161"/>
        <v>1.3423008502203412E-5</v>
      </c>
      <c r="AH276" s="12">
        <f t="shared" si="162"/>
        <v>1.7086378734417916E-4</v>
      </c>
      <c r="AI276" s="12">
        <f t="shared" si="163"/>
        <v>0</v>
      </c>
      <c r="AJ276" s="12">
        <f t="shared" si="164"/>
        <v>0</v>
      </c>
      <c r="AK276" s="12">
        <f t="shared" si="165"/>
        <v>0</v>
      </c>
      <c r="AL276" s="12">
        <f t="shared" si="166"/>
        <v>0</v>
      </c>
      <c r="AM276" s="12">
        <f t="shared" si="167"/>
        <v>0</v>
      </c>
      <c r="AN276" s="39">
        <f t="shared" si="168"/>
        <v>0</v>
      </c>
      <c r="AO276" s="8"/>
      <c r="AP276" s="35">
        <f t="shared" si="169"/>
        <v>-3.3811531018048881E-2</v>
      </c>
      <c r="AQ276" s="12">
        <f t="shared" si="170"/>
        <v>2.4932474991641015E-4</v>
      </c>
      <c r="AR276" s="12">
        <f t="shared" si="171"/>
        <v>1.3423008502203412E-5</v>
      </c>
      <c r="AS276" s="12">
        <f t="shared" si="172"/>
        <v>1.7086378734417916E-4</v>
      </c>
      <c r="AT276" s="12">
        <f t="shared" si="173"/>
        <v>1.3423008502203412E-5</v>
      </c>
      <c r="AU276" s="12">
        <f t="shared" si="174"/>
        <v>1.7086378734417916E-4</v>
      </c>
      <c r="AV276" s="12">
        <f t="shared" si="175"/>
        <v>-3.3811531018048881E-2</v>
      </c>
      <c r="AW276" s="12">
        <f t="shared" si="176"/>
        <v>2.4932474991641015E-4</v>
      </c>
      <c r="AX276" s="12">
        <f t="shared" si="177"/>
        <v>-3.3811531018048901E-2</v>
      </c>
      <c r="AY276" s="39">
        <f t="shared" si="178"/>
        <v>2.4932474991641015E-4</v>
      </c>
      <c r="AZ276" s="8"/>
      <c r="BA276" s="35"/>
      <c r="BB276" s="12">
        <f t="shared" si="179"/>
        <v>1.0000134230085023</v>
      </c>
      <c r="BC276" s="12">
        <f t="shared" si="180"/>
        <v>0.96617549999999996</v>
      </c>
      <c r="BD276" s="12">
        <f t="shared" si="181"/>
        <v>0</v>
      </c>
      <c r="BE276" s="39">
        <f t="shared" si="182"/>
        <v>0</v>
      </c>
    </row>
    <row r="277" spans="1:57">
      <c r="A277" s="168" t="s">
        <v>239</v>
      </c>
      <c r="B277" s="3" t="s">
        <v>399</v>
      </c>
      <c r="C277" s="3">
        <v>-34.170333333333332</v>
      </c>
      <c r="D277" s="3">
        <v>0.37367918280816953</v>
      </c>
      <c r="E277" s="3">
        <v>3</v>
      </c>
      <c r="F277" s="3">
        <v>1.3423008502203413E-2</v>
      </c>
      <c r="G277" s="3">
        <v>0.17086378734417915</v>
      </c>
      <c r="L277" s="3">
        <v>1</v>
      </c>
      <c r="Q277" s="44">
        <f t="shared" si="148"/>
        <v>-34.157368993505976</v>
      </c>
      <c r="R277" s="45">
        <f t="shared" si="149"/>
        <v>0.27162470672731021</v>
      </c>
      <c r="S277" s="45" t="str">
        <f t="shared" si="150"/>
        <v>n/a</v>
      </c>
      <c r="T277" s="45" t="str">
        <f t="shared" si="151"/>
        <v>n/a</v>
      </c>
      <c r="U277" s="45" t="str">
        <f t="shared" si="152"/>
        <v>n/a</v>
      </c>
      <c r="V277" s="45" t="str">
        <f t="shared" si="153"/>
        <v>n/a</v>
      </c>
      <c r="W277" s="41">
        <f t="shared" si="154"/>
        <v>-34.157368993505976</v>
      </c>
      <c r="X277" s="42">
        <f t="shared" si="155"/>
        <v>0.27162470672731021</v>
      </c>
      <c r="Y277" s="3">
        <v>3</v>
      </c>
      <c r="Z277" s="166">
        <v>-18.8</v>
      </c>
      <c r="AA277" s="43">
        <f t="shared" si="156"/>
        <v>-34.157368993505969</v>
      </c>
      <c r="AB277" s="42">
        <f t="shared" si="157"/>
        <v>0.27162470672731021</v>
      </c>
      <c r="AC277" s="8"/>
      <c r="AD277" s="35">
        <f t="shared" si="158"/>
        <v>-3.417033333333333E-2</v>
      </c>
      <c r="AE277" s="12">
        <f t="shared" si="159"/>
        <v>3.7367918280816951E-4</v>
      </c>
      <c r="AF277" s="12">
        <f t="shared" si="160"/>
        <v>4.2165180505801406E-4</v>
      </c>
      <c r="AG277" s="12">
        <f t="shared" si="161"/>
        <v>1.3423008502203412E-5</v>
      </c>
      <c r="AH277" s="12">
        <f t="shared" si="162"/>
        <v>1.7086378734417916E-4</v>
      </c>
      <c r="AI277" s="12">
        <f t="shared" si="163"/>
        <v>0</v>
      </c>
      <c r="AJ277" s="12">
        <f t="shared" si="164"/>
        <v>0</v>
      </c>
      <c r="AK277" s="12">
        <f t="shared" si="165"/>
        <v>0</v>
      </c>
      <c r="AL277" s="12">
        <f t="shared" si="166"/>
        <v>0</v>
      </c>
      <c r="AM277" s="12">
        <f t="shared" si="167"/>
        <v>0</v>
      </c>
      <c r="AN277" s="39">
        <f t="shared" si="168"/>
        <v>0</v>
      </c>
      <c r="AO277" s="8"/>
      <c r="AP277" s="35">
        <f t="shared" si="169"/>
        <v>-3.4157368993505979E-2</v>
      </c>
      <c r="AQ277" s="12">
        <f t="shared" si="170"/>
        <v>2.7162470672731018E-4</v>
      </c>
      <c r="AR277" s="12">
        <f t="shared" si="171"/>
        <v>1.3423008502203412E-5</v>
      </c>
      <c r="AS277" s="12">
        <f t="shared" si="172"/>
        <v>1.7086378734417916E-4</v>
      </c>
      <c r="AT277" s="12">
        <f t="shared" si="173"/>
        <v>1.3423008502203412E-5</v>
      </c>
      <c r="AU277" s="12">
        <f t="shared" si="174"/>
        <v>1.7086378734417916E-4</v>
      </c>
      <c r="AV277" s="12">
        <f t="shared" si="175"/>
        <v>-3.4157368993505979E-2</v>
      </c>
      <c r="AW277" s="12">
        <f t="shared" si="176"/>
        <v>2.7162470672731018E-4</v>
      </c>
      <c r="AX277" s="12">
        <f t="shared" si="177"/>
        <v>-3.4157368993505965E-2</v>
      </c>
      <c r="AY277" s="39">
        <f t="shared" si="178"/>
        <v>2.7162470672731018E-4</v>
      </c>
      <c r="AZ277" s="8"/>
      <c r="BA277" s="35"/>
      <c r="BB277" s="12">
        <f t="shared" si="179"/>
        <v>1.0000134230085023</v>
      </c>
      <c r="BC277" s="12">
        <f t="shared" si="180"/>
        <v>0.9658296666666667</v>
      </c>
      <c r="BD277" s="12">
        <f t="shared" si="181"/>
        <v>0</v>
      </c>
      <c r="BE277" s="39">
        <f t="shared" si="182"/>
        <v>0</v>
      </c>
    </row>
    <row r="278" spans="1:57">
      <c r="A278" s="168" t="s">
        <v>239</v>
      </c>
      <c r="B278" s="3" t="s">
        <v>400</v>
      </c>
      <c r="C278" s="3">
        <v>-33.964333333333336</v>
      </c>
      <c r="D278" s="3">
        <v>0.37367918280816953</v>
      </c>
      <c r="E278" s="3">
        <v>3</v>
      </c>
      <c r="F278" s="3">
        <v>1.3423008502203413E-2</v>
      </c>
      <c r="G278" s="3">
        <v>0.17086378734417915</v>
      </c>
      <c r="L278" s="3">
        <v>1</v>
      </c>
      <c r="Q278" s="44">
        <f t="shared" si="148"/>
        <v>-33.951366228366233</v>
      </c>
      <c r="R278" s="45">
        <f t="shared" si="149"/>
        <v>0.27164609263877121</v>
      </c>
      <c r="S278" s="45" t="str">
        <f t="shared" si="150"/>
        <v>n/a</v>
      </c>
      <c r="T278" s="45" t="str">
        <f t="shared" si="151"/>
        <v>n/a</v>
      </c>
      <c r="U278" s="45" t="str">
        <f t="shared" si="152"/>
        <v>n/a</v>
      </c>
      <c r="V278" s="45" t="str">
        <f t="shared" si="153"/>
        <v>n/a</v>
      </c>
      <c r="W278" s="41">
        <f t="shared" si="154"/>
        <v>-33.951366228366233</v>
      </c>
      <c r="X278" s="42">
        <f t="shared" si="155"/>
        <v>0.27164609263877121</v>
      </c>
      <c r="Y278" s="3">
        <v>3</v>
      </c>
      <c r="Z278" s="166">
        <v>-21.1</v>
      </c>
      <c r="AA278" s="43">
        <f t="shared" si="156"/>
        <v>-33.951366228366254</v>
      </c>
      <c r="AB278" s="42">
        <f t="shared" si="157"/>
        <v>0.27164609263877121</v>
      </c>
      <c r="AC278" s="8"/>
      <c r="AD278" s="35">
        <f t="shared" si="158"/>
        <v>-3.3964333333333332E-2</v>
      </c>
      <c r="AE278" s="12">
        <f t="shared" si="159"/>
        <v>3.7367918280816951E-4</v>
      </c>
      <c r="AF278" s="12">
        <f t="shared" si="160"/>
        <v>4.2165180505801406E-4</v>
      </c>
      <c r="AG278" s="12">
        <f t="shared" si="161"/>
        <v>1.3423008502203412E-5</v>
      </c>
      <c r="AH278" s="12">
        <f t="shared" si="162"/>
        <v>1.7086378734417916E-4</v>
      </c>
      <c r="AI278" s="12">
        <f t="shared" si="163"/>
        <v>0</v>
      </c>
      <c r="AJ278" s="12">
        <f t="shared" si="164"/>
        <v>0</v>
      </c>
      <c r="AK278" s="12">
        <f t="shared" si="165"/>
        <v>0</v>
      </c>
      <c r="AL278" s="12">
        <f t="shared" si="166"/>
        <v>0</v>
      </c>
      <c r="AM278" s="12">
        <f t="shared" si="167"/>
        <v>0</v>
      </c>
      <c r="AN278" s="39">
        <f t="shared" si="168"/>
        <v>0</v>
      </c>
      <c r="AO278" s="8"/>
      <c r="AP278" s="35">
        <f t="shared" si="169"/>
        <v>-3.3951366228366232E-2</v>
      </c>
      <c r="AQ278" s="12">
        <f t="shared" si="170"/>
        <v>2.7164609263877123E-4</v>
      </c>
      <c r="AR278" s="12">
        <f t="shared" si="171"/>
        <v>1.3423008502203412E-5</v>
      </c>
      <c r="AS278" s="12">
        <f t="shared" si="172"/>
        <v>1.7086378734417916E-4</v>
      </c>
      <c r="AT278" s="12">
        <f t="shared" si="173"/>
        <v>1.3423008502203412E-5</v>
      </c>
      <c r="AU278" s="12">
        <f t="shared" si="174"/>
        <v>1.7086378734417916E-4</v>
      </c>
      <c r="AV278" s="12">
        <f t="shared" si="175"/>
        <v>-3.3951366228366232E-2</v>
      </c>
      <c r="AW278" s="12">
        <f t="shared" si="176"/>
        <v>2.7164609263877123E-4</v>
      </c>
      <c r="AX278" s="12">
        <f t="shared" si="177"/>
        <v>-3.3951366228366253E-2</v>
      </c>
      <c r="AY278" s="39">
        <f t="shared" si="178"/>
        <v>2.7164609263877123E-4</v>
      </c>
      <c r="AZ278" s="8"/>
      <c r="BA278" s="35"/>
      <c r="BB278" s="12">
        <f t="shared" si="179"/>
        <v>1.0000134230085023</v>
      </c>
      <c r="BC278" s="12">
        <f t="shared" si="180"/>
        <v>0.96603566666666663</v>
      </c>
      <c r="BD278" s="12">
        <f t="shared" si="181"/>
        <v>0</v>
      </c>
      <c r="BE278" s="39">
        <f t="shared" si="182"/>
        <v>0</v>
      </c>
    </row>
    <row r="279" spans="1:57">
      <c r="A279" s="168" t="s">
        <v>239</v>
      </c>
      <c r="B279" s="3" t="s">
        <v>215</v>
      </c>
      <c r="C279" s="3">
        <v>-35.396999999999998</v>
      </c>
      <c r="D279" s="3">
        <v>0.37367918280816953</v>
      </c>
      <c r="E279" s="3">
        <v>3</v>
      </c>
      <c r="F279" s="3">
        <v>1.3423008502203413E-2</v>
      </c>
      <c r="G279" s="3">
        <v>0.17086378734417915</v>
      </c>
      <c r="L279" s="3">
        <v>1</v>
      </c>
      <c r="Q279" s="44">
        <f t="shared" si="148"/>
        <v>-35.384052125729745</v>
      </c>
      <c r="R279" s="45">
        <f t="shared" si="149"/>
        <v>0.27149741980573966</v>
      </c>
      <c r="S279" s="45" t="str">
        <f t="shared" si="150"/>
        <v>n/a</v>
      </c>
      <c r="T279" s="45" t="str">
        <f t="shared" si="151"/>
        <v>n/a</v>
      </c>
      <c r="U279" s="45" t="str">
        <f t="shared" si="152"/>
        <v>n/a</v>
      </c>
      <c r="V279" s="45" t="str">
        <f t="shared" si="153"/>
        <v>n/a</v>
      </c>
      <c r="W279" s="41">
        <f t="shared" si="154"/>
        <v>-35.384052125729745</v>
      </c>
      <c r="X279" s="42">
        <f t="shared" si="155"/>
        <v>0.27149741980573966</v>
      </c>
      <c r="Y279" s="3">
        <v>3</v>
      </c>
      <c r="Z279" s="166">
        <v>-20.6</v>
      </c>
      <c r="AA279" s="43">
        <f t="shared" si="156"/>
        <v>-35.384052125729703</v>
      </c>
      <c r="AB279" s="42">
        <f t="shared" si="157"/>
        <v>0.27149741980573966</v>
      </c>
      <c r="AC279" s="8"/>
      <c r="AD279" s="35">
        <f t="shared" si="158"/>
        <v>-3.5396999999999998E-2</v>
      </c>
      <c r="AE279" s="12">
        <f t="shared" si="159"/>
        <v>3.7367918280816951E-4</v>
      </c>
      <c r="AF279" s="12">
        <f t="shared" si="160"/>
        <v>4.2165180505801406E-4</v>
      </c>
      <c r="AG279" s="12">
        <f t="shared" si="161"/>
        <v>1.3423008502203412E-5</v>
      </c>
      <c r="AH279" s="12">
        <f t="shared" si="162"/>
        <v>1.7086378734417916E-4</v>
      </c>
      <c r="AI279" s="12">
        <f t="shared" si="163"/>
        <v>0</v>
      </c>
      <c r="AJ279" s="12">
        <f t="shared" si="164"/>
        <v>0</v>
      </c>
      <c r="AK279" s="12">
        <f t="shared" si="165"/>
        <v>0</v>
      </c>
      <c r="AL279" s="12">
        <f t="shared" si="166"/>
        <v>0</v>
      </c>
      <c r="AM279" s="12">
        <f t="shared" si="167"/>
        <v>0</v>
      </c>
      <c r="AN279" s="39">
        <f t="shared" si="168"/>
        <v>0</v>
      </c>
      <c r="AO279" s="8"/>
      <c r="AP279" s="35">
        <f t="shared" si="169"/>
        <v>-3.5384052125729745E-2</v>
      </c>
      <c r="AQ279" s="12">
        <f t="shared" si="170"/>
        <v>2.7149741980573964E-4</v>
      </c>
      <c r="AR279" s="12">
        <f t="shared" si="171"/>
        <v>1.3423008502203412E-5</v>
      </c>
      <c r="AS279" s="12">
        <f t="shared" si="172"/>
        <v>1.7086378734417916E-4</v>
      </c>
      <c r="AT279" s="12">
        <f t="shared" si="173"/>
        <v>1.3423008502203412E-5</v>
      </c>
      <c r="AU279" s="12">
        <f t="shared" si="174"/>
        <v>1.7086378734417916E-4</v>
      </c>
      <c r="AV279" s="12">
        <f t="shared" si="175"/>
        <v>-3.5384052125729745E-2</v>
      </c>
      <c r="AW279" s="12">
        <f t="shared" si="176"/>
        <v>2.7149741980573964E-4</v>
      </c>
      <c r="AX279" s="12">
        <f t="shared" si="177"/>
        <v>-3.5384052125729704E-2</v>
      </c>
      <c r="AY279" s="39">
        <f t="shared" si="178"/>
        <v>2.7149741980573964E-4</v>
      </c>
      <c r="AZ279" s="8"/>
      <c r="BA279" s="35"/>
      <c r="BB279" s="12">
        <f t="shared" si="179"/>
        <v>1.0000134230085023</v>
      </c>
      <c r="BC279" s="12">
        <f t="shared" si="180"/>
        <v>0.96460299999999999</v>
      </c>
      <c r="BD279" s="12">
        <f t="shared" si="181"/>
        <v>0</v>
      </c>
      <c r="BE279" s="39">
        <f t="shared" si="182"/>
        <v>0</v>
      </c>
    </row>
    <row r="280" spans="1:57">
      <c r="A280" s="168" t="s">
        <v>239</v>
      </c>
      <c r="B280" s="3" t="s">
        <v>216</v>
      </c>
      <c r="C280" s="3">
        <v>-34.816000000000003</v>
      </c>
      <c r="D280" s="3">
        <v>0.37367918280816953</v>
      </c>
      <c r="E280" s="3">
        <v>3</v>
      </c>
      <c r="F280" s="3">
        <v>1.3423008502203413E-2</v>
      </c>
      <c r="G280" s="3">
        <v>0.17086378734417915</v>
      </c>
      <c r="L280" s="3">
        <v>1</v>
      </c>
      <c r="Q280" s="44">
        <f t="shared" si="148"/>
        <v>-34.80304432696181</v>
      </c>
      <c r="R280" s="45">
        <f t="shared" si="149"/>
        <v>0.27155769542172237</v>
      </c>
      <c r="S280" s="45" t="str">
        <f t="shared" si="150"/>
        <v>n/a</v>
      </c>
      <c r="T280" s="45" t="str">
        <f t="shared" si="151"/>
        <v>n/a</v>
      </c>
      <c r="U280" s="45" t="str">
        <f t="shared" si="152"/>
        <v>n/a</v>
      </c>
      <c r="V280" s="45" t="str">
        <f t="shared" si="153"/>
        <v>n/a</v>
      </c>
      <c r="W280" s="41">
        <f t="shared" si="154"/>
        <v>-34.80304432696181</v>
      </c>
      <c r="X280" s="42">
        <f t="shared" si="155"/>
        <v>0.27155769542172237</v>
      </c>
      <c r="Y280" s="3">
        <v>3</v>
      </c>
      <c r="Z280" s="166">
        <v>-19</v>
      </c>
      <c r="AA280" s="43">
        <f t="shared" si="156"/>
        <v>-34.803044326961796</v>
      </c>
      <c r="AB280" s="42">
        <f t="shared" si="157"/>
        <v>0.27155769542172237</v>
      </c>
      <c r="AC280" s="8"/>
      <c r="AD280" s="35">
        <f t="shared" si="158"/>
        <v>-3.4816E-2</v>
      </c>
      <c r="AE280" s="12">
        <f t="shared" si="159"/>
        <v>3.7367918280816951E-4</v>
      </c>
      <c r="AF280" s="12">
        <f t="shared" si="160"/>
        <v>4.2165180505801406E-4</v>
      </c>
      <c r="AG280" s="12">
        <f t="shared" si="161"/>
        <v>1.3423008502203412E-5</v>
      </c>
      <c r="AH280" s="12">
        <f t="shared" si="162"/>
        <v>1.7086378734417916E-4</v>
      </c>
      <c r="AI280" s="12">
        <f t="shared" si="163"/>
        <v>0</v>
      </c>
      <c r="AJ280" s="12">
        <f t="shared" si="164"/>
        <v>0</v>
      </c>
      <c r="AK280" s="12">
        <f t="shared" si="165"/>
        <v>0</v>
      </c>
      <c r="AL280" s="12">
        <f t="shared" si="166"/>
        <v>0</v>
      </c>
      <c r="AM280" s="12">
        <f t="shared" si="167"/>
        <v>0</v>
      </c>
      <c r="AN280" s="39">
        <f t="shared" si="168"/>
        <v>0</v>
      </c>
      <c r="AO280" s="8"/>
      <c r="AP280" s="35">
        <f t="shared" si="169"/>
        <v>-3.480304432696181E-2</v>
      </c>
      <c r="AQ280" s="12">
        <f t="shared" si="170"/>
        <v>2.7155769542172234E-4</v>
      </c>
      <c r="AR280" s="12">
        <f t="shared" si="171"/>
        <v>1.3423008502203412E-5</v>
      </c>
      <c r="AS280" s="12">
        <f t="shared" si="172"/>
        <v>1.7086378734417916E-4</v>
      </c>
      <c r="AT280" s="12">
        <f t="shared" si="173"/>
        <v>1.3423008502203412E-5</v>
      </c>
      <c r="AU280" s="12">
        <f t="shared" si="174"/>
        <v>1.7086378734417916E-4</v>
      </c>
      <c r="AV280" s="12">
        <f t="shared" si="175"/>
        <v>-3.480304432696181E-2</v>
      </c>
      <c r="AW280" s="12">
        <f t="shared" si="176"/>
        <v>2.7155769542172234E-4</v>
      </c>
      <c r="AX280" s="12">
        <f t="shared" si="177"/>
        <v>-3.4803044326961796E-2</v>
      </c>
      <c r="AY280" s="39">
        <f t="shared" si="178"/>
        <v>2.7155769542172234E-4</v>
      </c>
      <c r="AZ280" s="8"/>
      <c r="BA280" s="35"/>
      <c r="BB280" s="12">
        <f t="shared" si="179"/>
        <v>1.0000134230085023</v>
      </c>
      <c r="BC280" s="12">
        <f t="shared" si="180"/>
        <v>0.96518400000000004</v>
      </c>
      <c r="BD280" s="12">
        <f t="shared" si="181"/>
        <v>0</v>
      </c>
      <c r="BE280" s="39">
        <f t="shared" si="182"/>
        <v>0</v>
      </c>
    </row>
    <row r="281" spans="1:57">
      <c r="A281" s="168" t="s">
        <v>365</v>
      </c>
      <c r="B281" s="3" t="s">
        <v>399</v>
      </c>
      <c r="C281" s="3">
        <v>-33.780999999999999</v>
      </c>
      <c r="D281" s="3">
        <v>0.37367918280816953</v>
      </c>
      <c r="E281" s="3">
        <v>3</v>
      </c>
      <c r="F281" s="3">
        <v>1.3423008502203413E-2</v>
      </c>
      <c r="G281" s="3">
        <v>0.17086378734417915</v>
      </c>
      <c r="L281" s="3">
        <v>1</v>
      </c>
      <c r="Q281" s="44">
        <f t="shared" si="148"/>
        <v>-33.76803043414801</v>
      </c>
      <c r="R281" s="45">
        <f t="shared" si="149"/>
        <v>0.27166512782730978</v>
      </c>
      <c r="S281" s="45" t="str">
        <f t="shared" si="150"/>
        <v>n/a</v>
      </c>
      <c r="T281" s="45" t="str">
        <f t="shared" si="151"/>
        <v>n/a</v>
      </c>
      <c r="U281" s="45" t="str">
        <f t="shared" si="152"/>
        <v>n/a</v>
      </c>
      <c r="V281" s="45" t="str">
        <f t="shared" si="153"/>
        <v>n/a</v>
      </c>
      <c r="W281" s="41">
        <f t="shared" si="154"/>
        <v>-33.76803043414801</v>
      </c>
      <c r="X281" s="42">
        <f t="shared" si="155"/>
        <v>0.27166512782730978</v>
      </c>
      <c r="Y281" s="3">
        <v>3</v>
      </c>
      <c r="Z281" s="166">
        <v>-18.7</v>
      </c>
      <c r="AA281" s="43">
        <f t="shared" si="156"/>
        <v>-33.768030434148002</v>
      </c>
      <c r="AB281" s="42">
        <f t="shared" si="157"/>
        <v>0.27166512782730978</v>
      </c>
      <c r="AC281" s="8"/>
      <c r="AD281" s="35">
        <f t="shared" si="158"/>
        <v>-3.3780999999999999E-2</v>
      </c>
      <c r="AE281" s="12">
        <f t="shared" si="159"/>
        <v>3.7367918280816951E-4</v>
      </c>
      <c r="AF281" s="12">
        <f t="shared" si="160"/>
        <v>4.2165180505801406E-4</v>
      </c>
      <c r="AG281" s="12">
        <f t="shared" si="161"/>
        <v>1.3423008502203412E-5</v>
      </c>
      <c r="AH281" s="12">
        <f t="shared" si="162"/>
        <v>1.7086378734417916E-4</v>
      </c>
      <c r="AI281" s="12">
        <f t="shared" si="163"/>
        <v>0</v>
      </c>
      <c r="AJ281" s="12">
        <f t="shared" si="164"/>
        <v>0</v>
      </c>
      <c r="AK281" s="12">
        <f t="shared" si="165"/>
        <v>0</v>
      </c>
      <c r="AL281" s="12">
        <f t="shared" si="166"/>
        <v>0</v>
      </c>
      <c r="AM281" s="12">
        <f t="shared" si="167"/>
        <v>0</v>
      </c>
      <c r="AN281" s="39">
        <f t="shared" si="168"/>
        <v>0</v>
      </c>
      <c r="AO281" s="8"/>
      <c r="AP281" s="35">
        <f t="shared" si="169"/>
        <v>-3.3768030434148007E-2</v>
      </c>
      <c r="AQ281" s="12">
        <f t="shared" si="170"/>
        <v>2.7166512782730981E-4</v>
      </c>
      <c r="AR281" s="12">
        <f t="shared" si="171"/>
        <v>1.3423008502203412E-5</v>
      </c>
      <c r="AS281" s="12">
        <f t="shared" si="172"/>
        <v>1.7086378734417916E-4</v>
      </c>
      <c r="AT281" s="12">
        <f t="shared" si="173"/>
        <v>1.3423008502203412E-5</v>
      </c>
      <c r="AU281" s="12">
        <f t="shared" si="174"/>
        <v>1.7086378734417916E-4</v>
      </c>
      <c r="AV281" s="12">
        <f t="shared" si="175"/>
        <v>-3.3768030434148007E-2</v>
      </c>
      <c r="AW281" s="12">
        <f t="shared" si="176"/>
        <v>2.7166512782730981E-4</v>
      </c>
      <c r="AX281" s="12">
        <f t="shared" si="177"/>
        <v>-3.3768030434148E-2</v>
      </c>
      <c r="AY281" s="39">
        <f t="shared" si="178"/>
        <v>2.7166512782730981E-4</v>
      </c>
      <c r="AZ281" s="8"/>
      <c r="BA281" s="35"/>
      <c r="BB281" s="12">
        <f t="shared" si="179"/>
        <v>1.0000134230085023</v>
      </c>
      <c r="BC281" s="12">
        <f t="shared" si="180"/>
        <v>0.96621900000000005</v>
      </c>
      <c r="BD281" s="12">
        <f t="shared" si="181"/>
        <v>0</v>
      </c>
      <c r="BE281" s="39">
        <f t="shared" si="182"/>
        <v>0</v>
      </c>
    </row>
    <row r="282" spans="1:57">
      <c r="A282" s="168" t="s">
        <v>365</v>
      </c>
      <c r="B282" s="3" t="s">
        <v>400</v>
      </c>
      <c r="C282" s="3">
        <v>-33.881333333333338</v>
      </c>
      <c r="D282" s="3">
        <v>0.37367918280816953</v>
      </c>
      <c r="E282" s="3">
        <v>3</v>
      </c>
      <c r="F282" s="3">
        <v>1.3423008502203413E-2</v>
      </c>
      <c r="G282" s="3">
        <v>0.17086378734417915</v>
      </c>
      <c r="L282" s="3">
        <v>1</v>
      </c>
      <c r="Q282" s="44">
        <f t="shared" si="148"/>
        <v>-33.868365114256534</v>
      </c>
      <c r="R282" s="45">
        <f t="shared" si="149"/>
        <v>0.27165471010551862</v>
      </c>
      <c r="S282" s="45" t="str">
        <f t="shared" si="150"/>
        <v>n/a</v>
      </c>
      <c r="T282" s="45" t="str">
        <f t="shared" si="151"/>
        <v>n/a</v>
      </c>
      <c r="U282" s="45" t="str">
        <f t="shared" si="152"/>
        <v>n/a</v>
      </c>
      <c r="V282" s="45" t="str">
        <f t="shared" si="153"/>
        <v>n/a</v>
      </c>
      <c r="W282" s="41">
        <f t="shared" si="154"/>
        <v>-33.868365114256534</v>
      </c>
      <c r="X282" s="42">
        <f t="shared" si="155"/>
        <v>0.27165471010551862</v>
      </c>
      <c r="Y282" s="3">
        <v>3</v>
      </c>
      <c r="Z282" s="166">
        <v>-20.399999999999999</v>
      </c>
      <c r="AA282" s="43">
        <f t="shared" si="156"/>
        <v>-33.868365114256505</v>
      </c>
      <c r="AB282" s="42">
        <f t="shared" si="157"/>
        <v>0.27165471010551862</v>
      </c>
      <c r="AC282" s="8"/>
      <c r="AD282" s="35">
        <f t="shared" si="158"/>
        <v>-3.388133333333334E-2</v>
      </c>
      <c r="AE282" s="12">
        <f t="shared" si="159"/>
        <v>3.7367918280816951E-4</v>
      </c>
      <c r="AF282" s="12">
        <f t="shared" si="160"/>
        <v>4.2165180505801406E-4</v>
      </c>
      <c r="AG282" s="12">
        <f t="shared" si="161"/>
        <v>1.3423008502203412E-5</v>
      </c>
      <c r="AH282" s="12">
        <f t="shared" si="162"/>
        <v>1.7086378734417916E-4</v>
      </c>
      <c r="AI282" s="12">
        <f t="shared" si="163"/>
        <v>0</v>
      </c>
      <c r="AJ282" s="12">
        <f t="shared" si="164"/>
        <v>0</v>
      </c>
      <c r="AK282" s="12">
        <f t="shared" si="165"/>
        <v>0</v>
      </c>
      <c r="AL282" s="12">
        <f t="shared" si="166"/>
        <v>0</v>
      </c>
      <c r="AM282" s="12">
        <f t="shared" si="167"/>
        <v>0</v>
      </c>
      <c r="AN282" s="39">
        <f t="shared" si="168"/>
        <v>0</v>
      </c>
      <c r="AO282" s="8"/>
      <c r="AP282" s="35">
        <f t="shared" si="169"/>
        <v>-3.3868365114256532E-2</v>
      </c>
      <c r="AQ282" s="12">
        <f t="shared" si="170"/>
        <v>2.7165471010551863E-4</v>
      </c>
      <c r="AR282" s="12">
        <f t="shared" si="171"/>
        <v>1.3423008502203412E-5</v>
      </c>
      <c r="AS282" s="12">
        <f t="shared" si="172"/>
        <v>1.7086378734417916E-4</v>
      </c>
      <c r="AT282" s="12">
        <f t="shared" si="173"/>
        <v>1.3423008502203412E-5</v>
      </c>
      <c r="AU282" s="12">
        <f t="shared" si="174"/>
        <v>1.7086378734417916E-4</v>
      </c>
      <c r="AV282" s="12">
        <f t="shared" si="175"/>
        <v>-3.3868365114256532E-2</v>
      </c>
      <c r="AW282" s="12">
        <f t="shared" si="176"/>
        <v>2.7165471010551863E-4</v>
      </c>
      <c r="AX282" s="12">
        <f t="shared" si="177"/>
        <v>-3.3868365114256505E-2</v>
      </c>
      <c r="AY282" s="39">
        <f t="shared" si="178"/>
        <v>2.7165471010551863E-4</v>
      </c>
      <c r="AZ282" s="8"/>
      <c r="BA282" s="35"/>
      <c r="BB282" s="12">
        <f t="shared" si="179"/>
        <v>1.0000134230085023</v>
      </c>
      <c r="BC282" s="12">
        <f t="shared" si="180"/>
        <v>0.96611866666666668</v>
      </c>
      <c r="BD282" s="12">
        <f t="shared" si="181"/>
        <v>0</v>
      </c>
      <c r="BE282" s="39">
        <f t="shared" si="182"/>
        <v>0</v>
      </c>
    </row>
    <row r="283" spans="1:57">
      <c r="A283" s="168" t="s">
        <v>365</v>
      </c>
      <c r="B283" s="3" t="s">
        <v>215</v>
      </c>
      <c r="C283" s="3">
        <v>-35.657333333333334</v>
      </c>
      <c r="D283" s="3">
        <v>0.37367918280816953</v>
      </c>
      <c r="E283" s="3">
        <v>3</v>
      </c>
      <c r="F283" s="3">
        <v>1.3423008502203413E-2</v>
      </c>
      <c r="G283" s="3">
        <v>0.17086378734417915</v>
      </c>
      <c r="L283" s="3">
        <v>1</v>
      </c>
      <c r="Q283" s="44">
        <f t="shared" si="148"/>
        <v>-35.644388953519631</v>
      </c>
      <c r="R283" s="45">
        <f t="shared" si="149"/>
        <v>0.27147041906211616</v>
      </c>
      <c r="S283" s="45" t="str">
        <f t="shared" si="150"/>
        <v>n/a</v>
      </c>
      <c r="T283" s="45" t="str">
        <f t="shared" si="151"/>
        <v>n/a</v>
      </c>
      <c r="U283" s="45" t="str">
        <f t="shared" si="152"/>
        <v>n/a</v>
      </c>
      <c r="V283" s="45" t="str">
        <f t="shared" si="153"/>
        <v>n/a</v>
      </c>
      <c r="W283" s="41">
        <f t="shared" si="154"/>
        <v>-35.644388953519631</v>
      </c>
      <c r="X283" s="42">
        <f t="shared" si="155"/>
        <v>0.27147041906211616</v>
      </c>
      <c r="Y283" s="3">
        <v>3</v>
      </c>
      <c r="Z283" s="166">
        <v>-19.8</v>
      </c>
      <c r="AA283" s="43">
        <f t="shared" si="156"/>
        <v>-35.644388953519623</v>
      </c>
      <c r="AB283" s="42">
        <f t="shared" si="157"/>
        <v>0.27147041906211616</v>
      </c>
      <c r="AC283" s="8"/>
      <c r="AD283" s="35">
        <f t="shared" si="158"/>
        <v>-3.5657333333333333E-2</v>
      </c>
      <c r="AE283" s="12">
        <f t="shared" si="159"/>
        <v>3.7367918280816951E-4</v>
      </c>
      <c r="AF283" s="12">
        <f t="shared" si="160"/>
        <v>4.2165180505801406E-4</v>
      </c>
      <c r="AG283" s="12">
        <f t="shared" si="161"/>
        <v>1.3423008502203412E-5</v>
      </c>
      <c r="AH283" s="12">
        <f t="shared" si="162"/>
        <v>1.7086378734417916E-4</v>
      </c>
      <c r="AI283" s="12">
        <f t="shared" si="163"/>
        <v>0</v>
      </c>
      <c r="AJ283" s="12">
        <f t="shared" si="164"/>
        <v>0</v>
      </c>
      <c r="AK283" s="12">
        <f t="shared" si="165"/>
        <v>0</v>
      </c>
      <c r="AL283" s="12">
        <f t="shared" si="166"/>
        <v>0</v>
      </c>
      <c r="AM283" s="12">
        <f t="shared" si="167"/>
        <v>0</v>
      </c>
      <c r="AN283" s="39">
        <f t="shared" si="168"/>
        <v>0</v>
      </c>
      <c r="AO283" s="8"/>
      <c r="AP283" s="35">
        <f t="shared" si="169"/>
        <v>-3.564438895351963E-2</v>
      </c>
      <c r="AQ283" s="12">
        <f t="shared" si="170"/>
        <v>2.7147041906211617E-4</v>
      </c>
      <c r="AR283" s="12">
        <f t="shared" si="171"/>
        <v>1.3423008502203412E-5</v>
      </c>
      <c r="AS283" s="12">
        <f t="shared" si="172"/>
        <v>1.7086378734417916E-4</v>
      </c>
      <c r="AT283" s="12">
        <f t="shared" si="173"/>
        <v>1.3423008502203412E-5</v>
      </c>
      <c r="AU283" s="12">
        <f t="shared" si="174"/>
        <v>1.7086378734417916E-4</v>
      </c>
      <c r="AV283" s="12">
        <f t="shared" si="175"/>
        <v>-3.564438895351963E-2</v>
      </c>
      <c r="AW283" s="12">
        <f t="shared" si="176"/>
        <v>2.7147041906211617E-4</v>
      </c>
      <c r="AX283" s="12">
        <f t="shared" si="177"/>
        <v>-3.5644388953519623E-2</v>
      </c>
      <c r="AY283" s="39">
        <f t="shared" si="178"/>
        <v>2.7147041906211617E-4</v>
      </c>
      <c r="AZ283" s="8"/>
      <c r="BA283" s="35"/>
      <c r="BB283" s="12">
        <f t="shared" si="179"/>
        <v>1.0000134230085023</v>
      </c>
      <c r="BC283" s="12">
        <f t="shared" si="180"/>
        <v>0.96434266666666668</v>
      </c>
      <c r="BD283" s="12">
        <f t="shared" si="181"/>
        <v>0</v>
      </c>
      <c r="BE283" s="39">
        <f t="shared" si="182"/>
        <v>0</v>
      </c>
    </row>
    <row r="284" spans="1:57">
      <c r="A284" s="168" t="s">
        <v>365</v>
      </c>
      <c r="B284" s="3" t="s">
        <v>216</v>
      </c>
      <c r="C284" s="3">
        <v>-34.530333333333331</v>
      </c>
      <c r="D284" s="3">
        <v>0.37367918280816953</v>
      </c>
      <c r="E284" s="3">
        <v>3</v>
      </c>
      <c r="F284" s="3">
        <v>1.3423008502203413E-2</v>
      </c>
      <c r="G284" s="3">
        <v>0.17086378734417915</v>
      </c>
      <c r="L284" s="3">
        <v>1</v>
      </c>
      <c r="Q284" s="44">
        <f t="shared" si="148"/>
        <v>-34.517373825789043</v>
      </c>
      <c r="R284" s="45">
        <f t="shared" si="149"/>
        <v>0.27158734019848363</v>
      </c>
      <c r="S284" s="45" t="str">
        <f t="shared" si="150"/>
        <v>n/a</v>
      </c>
      <c r="T284" s="45" t="str">
        <f t="shared" si="151"/>
        <v>n/a</v>
      </c>
      <c r="U284" s="45" t="str">
        <f t="shared" si="152"/>
        <v>n/a</v>
      </c>
      <c r="V284" s="45" t="str">
        <f t="shared" si="153"/>
        <v>n/a</v>
      </c>
      <c r="W284" s="41">
        <f t="shared" si="154"/>
        <v>-34.517373825789043</v>
      </c>
      <c r="X284" s="42">
        <f t="shared" si="155"/>
        <v>0.27158734019848363</v>
      </c>
      <c r="Y284" s="3">
        <v>3</v>
      </c>
      <c r="Z284" s="166">
        <v>-17.5</v>
      </c>
      <c r="AA284" s="43">
        <f t="shared" si="156"/>
        <v>-34.517373825789008</v>
      </c>
      <c r="AB284" s="42">
        <f t="shared" si="157"/>
        <v>0.27158734019848363</v>
      </c>
      <c r="AC284" s="8"/>
      <c r="AD284" s="35">
        <f t="shared" si="158"/>
        <v>-3.453033333333333E-2</v>
      </c>
      <c r="AE284" s="12">
        <f t="shared" si="159"/>
        <v>3.7367918280816951E-4</v>
      </c>
      <c r="AF284" s="12">
        <f t="shared" si="160"/>
        <v>4.2165180505801406E-4</v>
      </c>
      <c r="AG284" s="12">
        <f t="shared" si="161"/>
        <v>1.3423008502203412E-5</v>
      </c>
      <c r="AH284" s="12">
        <f t="shared" si="162"/>
        <v>1.7086378734417916E-4</v>
      </c>
      <c r="AI284" s="12">
        <f t="shared" si="163"/>
        <v>0</v>
      </c>
      <c r="AJ284" s="12">
        <f t="shared" si="164"/>
        <v>0</v>
      </c>
      <c r="AK284" s="12">
        <f t="shared" si="165"/>
        <v>0</v>
      </c>
      <c r="AL284" s="12">
        <f t="shared" si="166"/>
        <v>0</v>
      </c>
      <c r="AM284" s="12">
        <f t="shared" si="167"/>
        <v>0</v>
      </c>
      <c r="AN284" s="39">
        <f t="shared" si="168"/>
        <v>0</v>
      </c>
      <c r="AO284" s="8"/>
      <c r="AP284" s="35">
        <f t="shared" si="169"/>
        <v>-3.4517373825789045E-2</v>
      </c>
      <c r="AQ284" s="12">
        <f t="shared" si="170"/>
        <v>2.7158734019848364E-4</v>
      </c>
      <c r="AR284" s="12">
        <f t="shared" si="171"/>
        <v>1.3423008502203412E-5</v>
      </c>
      <c r="AS284" s="12">
        <f t="shared" si="172"/>
        <v>1.7086378734417916E-4</v>
      </c>
      <c r="AT284" s="12">
        <f t="shared" si="173"/>
        <v>1.3423008502203412E-5</v>
      </c>
      <c r="AU284" s="12">
        <f t="shared" si="174"/>
        <v>1.7086378734417916E-4</v>
      </c>
      <c r="AV284" s="12">
        <f t="shared" si="175"/>
        <v>-3.4517373825789045E-2</v>
      </c>
      <c r="AW284" s="12">
        <f t="shared" si="176"/>
        <v>2.7158734019848364E-4</v>
      </c>
      <c r="AX284" s="12">
        <f t="shared" si="177"/>
        <v>-3.4517373825789011E-2</v>
      </c>
      <c r="AY284" s="39">
        <f t="shared" si="178"/>
        <v>2.7158734019848364E-4</v>
      </c>
      <c r="AZ284" s="8"/>
      <c r="BA284" s="35"/>
      <c r="BB284" s="12">
        <f t="shared" si="179"/>
        <v>1.0000134230085023</v>
      </c>
      <c r="BC284" s="12">
        <f t="shared" si="180"/>
        <v>0.96546966666666667</v>
      </c>
      <c r="BD284" s="12">
        <f t="shared" si="181"/>
        <v>0</v>
      </c>
      <c r="BE284" s="39">
        <f t="shared" si="182"/>
        <v>0</v>
      </c>
    </row>
    <row r="285" spans="1:57">
      <c r="A285" s="168" t="s">
        <v>305</v>
      </c>
      <c r="B285" s="3" t="s">
        <v>399</v>
      </c>
      <c r="C285" s="3">
        <v>-31.86825</v>
      </c>
      <c r="D285" s="3">
        <v>0.37367918280816953</v>
      </c>
      <c r="E285" s="3">
        <v>4</v>
      </c>
      <c r="F285" s="3">
        <v>1.3423008502203413E-2</v>
      </c>
      <c r="G285" s="3">
        <v>0.17086378734417915</v>
      </c>
      <c r="L285" s="3">
        <v>1</v>
      </c>
      <c r="Q285" s="44">
        <f t="shared" si="148"/>
        <v>-31.855254759288499</v>
      </c>
      <c r="R285" s="45">
        <f t="shared" si="149"/>
        <v>0.24954619276684697</v>
      </c>
      <c r="S285" s="45" t="str">
        <f t="shared" si="150"/>
        <v>n/a</v>
      </c>
      <c r="T285" s="45" t="str">
        <f t="shared" si="151"/>
        <v>n/a</v>
      </c>
      <c r="U285" s="45" t="str">
        <f t="shared" si="152"/>
        <v>n/a</v>
      </c>
      <c r="V285" s="45" t="str">
        <f t="shared" si="153"/>
        <v>n/a</v>
      </c>
      <c r="W285" s="41">
        <f t="shared" si="154"/>
        <v>-31.855254759288499</v>
      </c>
      <c r="X285" s="42">
        <f t="shared" si="155"/>
        <v>0.24954619276684697</v>
      </c>
      <c r="Y285" s="3">
        <v>4</v>
      </c>
      <c r="Z285" s="166">
        <v>-16.3</v>
      </c>
      <c r="AA285" s="43">
        <f t="shared" si="156"/>
        <v>-31.85525475928852</v>
      </c>
      <c r="AB285" s="42">
        <f t="shared" si="157"/>
        <v>0.24954619276684697</v>
      </c>
      <c r="AC285" s="8"/>
      <c r="AD285" s="35">
        <f t="shared" si="158"/>
        <v>-3.1868250000000001E-2</v>
      </c>
      <c r="AE285" s="12">
        <f t="shared" si="159"/>
        <v>3.7367918280816951E-4</v>
      </c>
      <c r="AF285" s="12">
        <f t="shared" si="160"/>
        <v>4.0559208822344957E-4</v>
      </c>
      <c r="AG285" s="12">
        <f t="shared" si="161"/>
        <v>1.3423008502203412E-5</v>
      </c>
      <c r="AH285" s="12">
        <f t="shared" si="162"/>
        <v>1.7086378734417916E-4</v>
      </c>
      <c r="AI285" s="12">
        <f t="shared" si="163"/>
        <v>0</v>
      </c>
      <c r="AJ285" s="12">
        <f t="shared" si="164"/>
        <v>0</v>
      </c>
      <c r="AK285" s="12">
        <f t="shared" si="165"/>
        <v>0</v>
      </c>
      <c r="AL285" s="12">
        <f t="shared" si="166"/>
        <v>0</v>
      </c>
      <c r="AM285" s="12">
        <f t="shared" si="167"/>
        <v>0</v>
      </c>
      <c r="AN285" s="39">
        <f t="shared" si="168"/>
        <v>0</v>
      </c>
      <c r="AO285" s="8"/>
      <c r="AP285" s="35">
        <f t="shared" si="169"/>
        <v>-3.18552547592885E-2</v>
      </c>
      <c r="AQ285" s="12">
        <f t="shared" si="170"/>
        <v>2.4954619276684699E-4</v>
      </c>
      <c r="AR285" s="12">
        <f t="shared" si="171"/>
        <v>1.3423008502203412E-5</v>
      </c>
      <c r="AS285" s="12">
        <f t="shared" si="172"/>
        <v>1.7086378734417916E-4</v>
      </c>
      <c r="AT285" s="12">
        <f t="shared" si="173"/>
        <v>1.3423008502203412E-5</v>
      </c>
      <c r="AU285" s="12">
        <f t="shared" si="174"/>
        <v>1.7086378734417916E-4</v>
      </c>
      <c r="AV285" s="12">
        <f t="shared" si="175"/>
        <v>-3.18552547592885E-2</v>
      </c>
      <c r="AW285" s="12">
        <f t="shared" si="176"/>
        <v>2.4954619276684699E-4</v>
      </c>
      <c r="AX285" s="12">
        <f t="shared" si="177"/>
        <v>-3.185525475928852E-2</v>
      </c>
      <c r="AY285" s="39">
        <f t="shared" si="178"/>
        <v>2.4954619276684699E-4</v>
      </c>
      <c r="AZ285" s="8"/>
      <c r="BA285" s="35"/>
      <c r="BB285" s="12">
        <f t="shared" si="179"/>
        <v>1.0000134230085023</v>
      </c>
      <c r="BC285" s="12">
        <f t="shared" si="180"/>
        <v>0.96813174999999996</v>
      </c>
      <c r="BD285" s="12">
        <f t="shared" si="181"/>
        <v>0</v>
      </c>
      <c r="BE285" s="39">
        <f t="shared" si="182"/>
        <v>0</v>
      </c>
    </row>
    <row r="286" spans="1:57">
      <c r="A286" s="168" t="s">
        <v>305</v>
      </c>
      <c r="B286" s="3" t="s">
        <v>400</v>
      </c>
      <c r="C286" s="3">
        <v>-31.423500000000001</v>
      </c>
      <c r="D286" s="3">
        <v>0.37367918280816953</v>
      </c>
      <c r="E286" s="3">
        <v>4</v>
      </c>
      <c r="F286" s="3">
        <v>1.3423008502203413E-2</v>
      </c>
      <c r="G286" s="3">
        <v>0.17086378734417915</v>
      </c>
      <c r="L286" s="3">
        <v>1</v>
      </c>
      <c r="Q286" s="44">
        <f t="shared" si="148"/>
        <v>-31.410498789405466</v>
      </c>
      <c r="R286" s="45">
        <f t="shared" si="149"/>
        <v>0.24959657245048214</v>
      </c>
      <c r="S286" s="45" t="str">
        <f t="shared" si="150"/>
        <v>n/a</v>
      </c>
      <c r="T286" s="45" t="str">
        <f t="shared" si="151"/>
        <v>n/a</v>
      </c>
      <c r="U286" s="45" t="str">
        <f t="shared" si="152"/>
        <v>n/a</v>
      </c>
      <c r="V286" s="45" t="str">
        <f t="shared" si="153"/>
        <v>n/a</v>
      </c>
      <c r="W286" s="41">
        <f t="shared" si="154"/>
        <v>-31.410498789405466</v>
      </c>
      <c r="X286" s="42">
        <f t="shared" si="155"/>
        <v>0.24959657245048214</v>
      </c>
      <c r="Y286" s="3">
        <v>4</v>
      </c>
      <c r="Z286" s="166">
        <v>-18.8</v>
      </c>
      <c r="AA286" s="43">
        <f t="shared" si="156"/>
        <v>-31.410498789405494</v>
      </c>
      <c r="AB286" s="42">
        <f t="shared" si="157"/>
        <v>0.24959657245048214</v>
      </c>
      <c r="AC286" s="8"/>
      <c r="AD286" s="35">
        <f t="shared" si="158"/>
        <v>-3.14235E-2</v>
      </c>
      <c r="AE286" s="12">
        <f t="shared" si="159"/>
        <v>3.7367918280816951E-4</v>
      </c>
      <c r="AF286" s="12">
        <f t="shared" si="160"/>
        <v>4.0559208822344957E-4</v>
      </c>
      <c r="AG286" s="12">
        <f t="shared" si="161"/>
        <v>1.3423008502203412E-5</v>
      </c>
      <c r="AH286" s="12">
        <f t="shared" si="162"/>
        <v>1.7086378734417916E-4</v>
      </c>
      <c r="AI286" s="12">
        <f t="shared" si="163"/>
        <v>0</v>
      </c>
      <c r="AJ286" s="12">
        <f t="shared" si="164"/>
        <v>0</v>
      </c>
      <c r="AK286" s="12">
        <f t="shared" si="165"/>
        <v>0</v>
      </c>
      <c r="AL286" s="12">
        <f t="shared" si="166"/>
        <v>0</v>
      </c>
      <c r="AM286" s="12">
        <f t="shared" si="167"/>
        <v>0</v>
      </c>
      <c r="AN286" s="39">
        <f t="shared" si="168"/>
        <v>0</v>
      </c>
      <c r="AO286" s="8"/>
      <c r="AP286" s="35">
        <f t="shared" si="169"/>
        <v>-3.1410498789405467E-2</v>
      </c>
      <c r="AQ286" s="12">
        <f t="shared" si="170"/>
        <v>2.4959657245048213E-4</v>
      </c>
      <c r="AR286" s="12">
        <f t="shared" si="171"/>
        <v>1.3423008502203412E-5</v>
      </c>
      <c r="AS286" s="12">
        <f t="shared" si="172"/>
        <v>1.7086378734417916E-4</v>
      </c>
      <c r="AT286" s="12">
        <f t="shared" si="173"/>
        <v>1.3423008502203412E-5</v>
      </c>
      <c r="AU286" s="12">
        <f t="shared" si="174"/>
        <v>1.7086378734417916E-4</v>
      </c>
      <c r="AV286" s="12">
        <f t="shared" si="175"/>
        <v>-3.1410498789405467E-2</v>
      </c>
      <c r="AW286" s="12">
        <f t="shared" si="176"/>
        <v>2.4959657245048213E-4</v>
      </c>
      <c r="AX286" s="12">
        <f t="shared" si="177"/>
        <v>-3.1410498789405494E-2</v>
      </c>
      <c r="AY286" s="39">
        <f t="shared" si="178"/>
        <v>2.4959657245048213E-4</v>
      </c>
      <c r="AZ286" s="8"/>
      <c r="BA286" s="35"/>
      <c r="BB286" s="12">
        <f t="shared" si="179"/>
        <v>1.0000134230085023</v>
      </c>
      <c r="BC286" s="12">
        <f t="shared" si="180"/>
        <v>0.96857649999999995</v>
      </c>
      <c r="BD286" s="12">
        <f t="shared" si="181"/>
        <v>0</v>
      </c>
      <c r="BE286" s="39">
        <f t="shared" si="182"/>
        <v>0</v>
      </c>
    </row>
    <row r="287" spans="1:57">
      <c r="A287" s="168" t="s">
        <v>305</v>
      </c>
      <c r="B287" s="3" t="s">
        <v>215</v>
      </c>
      <c r="C287" s="3">
        <v>-32.948499999999996</v>
      </c>
      <c r="D287" s="3">
        <v>0.37367918280816953</v>
      </c>
      <c r="E287" s="3">
        <v>4</v>
      </c>
      <c r="F287" s="3">
        <v>1.3423008502203413E-2</v>
      </c>
      <c r="G287" s="3">
        <v>0.17086378734417915</v>
      </c>
      <c r="L287" s="3">
        <v>1</v>
      </c>
      <c r="Q287" s="44">
        <f t="shared" si="148"/>
        <v>-32.935519259493432</v>
      </c>
      <c r="R287" s="45">
        <f t="shared" si="149"/>
        <v>0.24942387996060919</v>
      </c>
      <c r="S287" s="45" t="str">
        <f t="shared" si="150"/>
        <v>n/a</v>
      </c>
      <c r="T287" s="45" t="str">
        <f t="shared" si="151"/>
        <v>n/a</v>
      </c>
      <c r="U287" s="45" t="str">
        <f t="shared" si="152"/>
        <v>n/a</v>
      </c>
      <c r="V287" s="45" t="str">
        <f t="shared" si="153"/>
        <v>n/a</v>
      </c>
      <c r="W287" s="41">
        <f t="shared" si="154"/>
        <v>-32.935519259493432</v>
      </c>
      <c r="X287" s="42">
        <f t="shared" si="155"/>
        <v>0.24942387996060919</v>
      </c>
      <c r="Y287" s="3">
        <v>4</v>
      </c>
      <c r="Z287" s="166">
        <v>-17.5</v>
      </c>
      <c r="AA287" s="43">
        <f t="shared" si="156"/>
        <v>-32.935519259493454</v>
      </c>
      <c r="AB287" s="42">
        <f t="shared" si="157"/>
        <v>0.24942387996060919</v>
      </c>
      <c r="AC287" s="8"/>
      <c r="AD287" s="35">
        <f t="shared" si="158"/>
        <v>-3.2948499999999999E-2</v>
      </c>
      <c r="AE287" s="12">
        <f t="shared" si="159"/>
        <v>3.7367918280816951E-4</v>
      </c>
      <c r="AF287" s="12">
        <f t="shared" si="160"/>
        <v>4.0559208822344957E-4</v>
      </c>
      <c r="AG287" s="12">
        <f t="shared" si="161"/>
        <v>1.3423008502203412E-5</v>
      </c>
      <c r="AH287" s="12">
        <f t="shared" si="162"/>
        <v>1.7086378734417916E-4</v>
      </c>
      <c r="AI287" s="12">
        <f t="shared" si="163"/>
        <v>0</v>
      </c>
      <c r="AJ287" s="12">
        <f t="shared" si="164"/>
        <v>0</v>
      </c>
      <c r="AK287" s="12">
        <f t="shared" si="165"/>
        <v>0</v>
      </c>
      <c r="AL287" s="12">
        <f t="shared" si="166"/>
        <v>0</v>
      </c>
      <c r="AM287" s="12">
        <f t="shared" si="167"/>
        <v>0</v>
      </c>
      <c r="AN287" s="39">
        <f t="shared" si="168"/>
        <v>0</v>
      </c>
      <c r="AO287" s="8"/>
      <c r="AP287" s="35">
        <f t="shared" si="169"/>
        <v>-3.293551925949343E-2</v>
      </c>
      <c r="AQ287" s="12">
        <f t="shared" si="170"/>
        <v>2.4942387996060918E-4</v>
      </c>
      <c r="AR287" s="12">
        <f t="shared" si="171"/>
        <v>1.3423008502203412E-5</v>
      </c>
      <c r="AS287" s="12">
        <f t="shared" si="172"/>
        <v>1.7086378734417916E-4</v>
      </c>
      <c r="AT287" s="12">
        <f t="shared" si="173"/>
        <v>1.3423008502203412E-5</v>
      </c>
      <c r="AU287" s="12">
        <f t="shared" si="174"/>
        <v>1.7086378734417916E-4</v>
      </c>
      <c r="AV287" s="12">
        <f t="shared" si="175"/>
        <v>-3.293551925949343E-2</v>
      </c>
      <c r="AW287" s="12">
        <f t="shared" si="176"/>
        <v>2.4942387996060918E-4</v>
      </c>
      <c r="AX287" s="12">
        <f t="shared" si="177"/>
        <v>-3.2935519259493451E-2</v>
      </c>
      <c r="AY287" s="39">
        <f t="shared" si="178"/>
        <v>2.4942387996060918E-4</v>
      </c>
      <c r="AZ287" s="8"/>
      <c r="BA287" s="35"/>
      <c r="BB287" s="12">
        <f t="shared" si="179"/>
        <v>1.0000134230085023</v>
      </c>
      <c r="BC287" s="12">
        <f t="shared" si="180"/>
        <v>0.96705149999999995</v>
      </c>
      <c r="BD287" s="12">
        <f t="shared" si="181"/>
        <v>0</v>
      </c>
      <c r="BE287" s="39">
        <f t="shared" si="182"/>
        <v>0</v>
      </c>
    </row>
    <row r="288" spans="1:57">
      <c r="A288" s="168" t="s">
        <v>305</v>
      </c>
      <c r="B288" s="3" t="s">
        <v>216</v>
      </c>
      <c r="C288" s="3">
        <v>-32.357749999999996</v>
      </c>
      <c r="D288" s="3">
        <v>0.37367918280816953</v>
      </c>
      <c r="E288" s="3">
        <v>4</v>
      </c>
      <c r="F288" s="3">
        <v>1.3423008502203413E-2</v>
      </c>
      <c r="G288" s="3">
        <v>0.17086378734417915</v>
      </c>
      <c r="L288" s="3">
        <v>1</v>
      </c>
      <c r="Q288" s="44">
        <f t="shared" si="148"/>
        <v>-32.344761329851153</v>
      </c>
      <c r="R288" s="45">
        <f t="shared" si="149"/>
        <v>0.24949075896038439</v>
      </c>
      <c r="S288" s="45" t="str">
        <f t="shared" si="150"/>
        <v>n/a</v>
      </c>
      <c r="T288" s="45" t="str">
        <f t="shared" si="151"/>
        <v>n/a</v>
      </c>
      <c r="U288" s="45" t="str">
        <f t="shared" si="152"/>
        <v>n/a</v>
      </c>
      <c r="V288" s="45" t="str">
        <f t="shared" si="153"/>
        <v>n/a</v>
      </c>
      <c r="W288" s="41">
        <f t="shared" si="154"/>
        <v>-32.344761329851153</v>
      </c>
      <c r="X288" s="42">
        <f t="shared" si="155"/>
        <v>0.24949075896038439</v>
      </c>
      <c r="Y288" s="3">
        <v>4</v>
      </c>
      <c r="Z288" s="166">
        <v>-18.3</v>
      </c>
      <c r="AA288" s="43">
        <f t="shared" si="156"/>
        <v>-32.344761329851202</v>
      </c>
      <c r="AB288" s="42">
        <f t="shared" si="157"/>
        <v>0.24949075896038439</v>
      </c>
      <c r="AC288" s="8"/>
      <c r="AD288" s="35">
        <f t="shared" si="158"/>
        <v>-3.2357749999999998E-2</v>
      </c>
      <c r="AE288" s="12">
        <f t="shared" si="159"/>
        <v>3.7367918280816951E-4</v>
      </c>
      <c r="AF288" s="12">
        <f t="shared" si="160"/>
        <v>4.0559208822344957E-4</v>
      </c>
      <c r="AG288" s="12">
        <f t="shared" si="161"/>
        <v>1.3423008502203412E-5</v>
      </c>
      <c r="AH288" s="12">
        <f t="shared" si="162"/>
        <v>1.7086378734417916E-4</v>
      </c>
      <c r="AI288" s="12">
        <f t="shared" si="163"/>
        <v>0</v>
      </c>
      <c r="AJ288" s="12">
        <f t="shared" si="164"/>
        <v>0</v>
      </c>
      <c r="AK288" s="12">
        <f t="shared" si="165"/>
        <v>0</v>
      </c>
      <c r="AL288" s="12">
        <f t="shared" si="166"/>
        <v>0</v>
      </c>
      <c r="AM288" s="12">
        <f t="shared" si="167"/>
        <v>0</v>
      </c>
      <c r="AN288" s="39">
        <f t="shared" si="168"/>
        <v>0</v>
      </c>
      <c r="AO288" s="8"/>
      <c r="AP288" s="35">
        <f t="shared" si="169"/>
        <v>-3.2344761329851153E-2</v>
      </c>
      <c r="AQ288" s="12">
        <f t="shared" si="170"/>
        <v>2.4949075896038439E-4</v>
      </c>
      <c r="AR288" s="12">
        <f t="shared" si="171"/>
        <v>1.3423008502203412E-5</v>
      </c>
      <c r="AS288" s="12">
        <f t="shared" si="172"/>
        <v>1.7086378734417916E-4</v>
      </c>
      <c r="AT288" s="12">
        <f t="shared" si="173"/>
        <v>1.3423008502203412E-5</v>
      </c>
      <c r="AU288" s="12">
        <f t="shared" si="174"/>
        <v>1.7086378734417916E-4</v>
      </c>
      <c r="AV288" s="12">
        <f t="shared" si="175"/>
        <v>-3.2344761329851153E-2</v>
      </c>
      <c r="AW288" s="12">
        <f t="shared" si="176"/>
        <v>2.4949075896038439E-4</v>
      </c>
      <c r="AX288" s="12">
        <f t="shared" si="177"/>
        <v>-3.2344761329851202E-2</v>
      </c>
      <c r="AY288" s="39">
        <f t="shared" si="178"/>
        <v>2.4949075896038439E-4</v>
      </c>
      <c r="AZ288" s="8"/>
      <c r="BA288" s="35"/>
      <c r="BB288" s="12">
        <f t="shared" si="179"/>
        <v>1.0000134230085023</v>
      </c>
      <c r="BC288" s="12">
        <f t="shared" si="180"/>
        <v>0.96764225000000004</v>
      </c>
      <c r="BD288" s="12">
        <f t="shared" si="181"/>
        <v>0</v>
      </c>
      <c r="BE288" s="39">
        <f t="shared" si="182"/>
        <v>0</v>
      </c>
    </row>
    <row r="289" spans="1:57">
      <c r="A289" s="168" t="s">
        <v>240</v>
      </c>
      <c r="B289" s="3" t="s">
        <v>399</v>
      </c>
      <c r="C289" s="3">
        <v>-35.829333333333331</v>
      </c>
      <c r="D289" s="3">
        <v>0.37367918280816953</v>
      </c>
      <c r="E289" s="3">
        <v>3</v>
      </c>
      <c r="F289" s="3">
        <v>1.3423008502203413E-2</v>
      </c>
      <c r="G289" s="3">
        <v>0.17086378734417915</v>
      </c>
      <c r="L289" s="3">
        <v>1</v>
      </c>
      <c r="Q289" s="44">
        <f t="shared" si="148"/>
        <v>-35.816391262277087</v>
      </c>
      <c r="R289" s="45">
        <f t="shared" si="149"/>
        <v>0.27145258242779635</v>
      </c>
      <c r="S289" s="45" t="str">
        <f t="shared" si="150"/>
        <v>n/a</v>
      </c>
      <c r="T289" s="45" t="str">
        <f t="shared" si="151"/>
        <v>n/a</v>
      </c>
      <c r="U289" s="45" t="str">
        <f t="shared" si="152"/>
        <v>n/a</v>
      </c>
      <c r="V289" s="45" t="str">
        <f t="shared" si="153"/>
        <v>n/a</v>
      </c>
      <c r="W289" s="41">
        <f t="shared" si="154"/>
        <v>-35.816391262277087</v>
      </c>
      <c r="X289" s="42">
        <f t="shared" si="155"/>
        <v>0.27145258242779635</v>
      </c>
      <c r="Y289" s="3">
        <v>3</v>
      </c>
      <c r="Z289" s="166">
        <v>-17.8</v>
      </c>
      <c r="AA289" s="43">
        <f t="shared" si="156"/>
        <v>-35.816391262277094</v>
      </c>
      <c r="AB289" s="42">
        <f t="shared" si="157"/>
        <v>0.27145258242779635</v>
      </c>
      <c r="AC289" s="8"/>
      <c r="AD289" s="35">
        <f t="shared" si="158"/>
        <v>-3.5829333333333331E-2</v>
      </c>
      <c r="AE289" s="12">
        <f t="shared" si="159"/>
        <v>3.7367918280816951E-4</v>
      </c>
      <c r="AF289" s="12">
        <f t="shared" si="160"/>
        <v>4.2165180505801406E-4</v>
      </c>
      <c r="AG289" s="12">
        <f t="shared" si="161"/>
        <v>1.3423008502203412E-5</v>
      </c>
      <c r="AH289" s="12">
        <f t="shared" si="162"/>
        <v>1.7086378734417916E-4</v>
      </c>
      <c r="AI289" s="12">
        <f t="shared" si="163"/>
        <v>0</v>
      </c>
      <c r="AJ289" s="12">
        <f t="shared" si="164"/>
        <v>0</v>
      </c>
      <c r="AK289" s="12">
        <f t="shared" si="165"/>
        <v>0</v>
      </c>
      <c r="AL289" s="12">
        <f t="shared" si="166"/>
        <v>0</v>
      </c>
      <c r="AM289" s="12">
        <f t="shared" si="167"/>
        <v>0</v>
      </c>
      <c r="AN289" s="39">
        <f t="shared" si="168"/>
        <v>0</v>
      </c>
      <c r="AO289" s="8"/>
      <c r="AP289" s="35">
        <f t="shared" si="169"/>
        <v>-3.5816391262277085E-2</v>
      </c>
      <c r="AQ289" s="12">
        <f t="shared" si="170"/>
        <v>2.7145258242779636E-4</v>
      </c>
      <c r="AR289" s="12">
        <f t="shared" si="171"/>
        <v>1.3423008502203412E-5</v>
      </c>
      <c r="AS289" s="12">
        <f t="shared" si="172"/>
        <v>1.7086378734417916E-4</v>
      </c>
      <c r="AT289" s="12">
        <f t="shared" si="173"/>
        <v>1.3423008502203412E-5</v>
      </c>
      <c r="AU289" s="12">
        <f t="shared" si="174"/>
        <v>1.7086378734417916E-4</v>
      </c>
      <c r="AV289" s="12">
        <f t="shared" si="175"/>
        <v>-3.5816391262277085E-2</v>
      </c>
      <c r="AW289" s="12">
        <f t="shared" si="176"/>
        <v>2.7145258242779636E-4</v>
      </c>
      <c r="AX289" s="12">
        <f t="shared" si="177"/>
        <v>-3.5816391262277092E-2</v>
      </c>
      <c r="AY289" s="39">
        <f t="shared" si="178"/>
        <v>2.7145258242779636E-4</v>
      </c>
      <c r="AZ289" s="8"/>
      <c r="BA289" s="35"/>
      <c r="BB289" s="12">
        <f t="shared" si="179"/>
        <v>1.0000134230085023</v>
      </c>
      <c r="BC289" s="12">
        <f t="shared" si="180"/>
        <v>0.96417066666666662</v>
      </c>
      <c r="BD289" s="12">
        <f t="shared" si="181"/>
        <v>0</v>
      </c>
      <c r="BE289" s="39">
        <f t="shared" si="182"/>
        <v>0</v>
      </c>
    </row>
    <row r="290" spans="1:57">
      <c r="A290" s="168" t="s">
        <v>240</v>
      </c>
      <c r="B290" s="3" t="s">
        <v>400</v>
      </c>
      <c r="C290" s="3">
        <v>-35.335333333333331</v>
      </c>
      <c r="D290" s="3">
        <v>0.37367918280816953</v>
      </c>
      <c r="E290" s="3">
        <v>3</v>
      </c>
      <c r="F290" s="3">
        <v>1.3423008502203413E-2</v>
      </c>
      <c r="G290" s="3">
        <v>0.17086378734417915</v>
      </c>
      <c r="L290" s="3">
        <v>1</v>
      </c>
      <c r="Q290" s="44">
        <f t="shared" si="148"/>
        <v>-35.322384631310882</v>
      </c>
      <c r="R290" s="45">
        <f t="shared" si="149"/>
        <v>0.27150381630271114</v>
      </c>
      <c r="S290" s="45" t="str">
        <f t="shared" si="150"/>
        <v>n/a</v>
      </c>
      <c r="T290" s="45" t="str">
        <f t="shared" si="151"/>
        <v>n/a</v>
      </c>
      <c r="U290" s="45" t="str">
        <f t="shared" si="152"/>
        <v>n/a</v>
      </c>
      <c r="V290" s="45" t="str">
        <f t="shared" si="153"/>
        <v>n/a</v>
      </c>
      <c r="W290" s="41">
        <f t="shared" si="154"/>
        <v>-35.322384631310882</v>
      </c>
      <c r="X290" s="42">
        <f t="shared" si="155"/>
        <v>0.27150381630271114</v>
      </c>
      <c r="Y290" s="3">
        <v>3</v>
      </c>
      <c r="Z290" s="166">
        <v>-20.2</v>
      </c>
      <c r="AA290" s="43">
        <f t="shared" si="156"/>
        <v>-35.322384631310875</v>
      </c>
      <c r="AB290" s="42">
        <f t="shared" si="157"/>
        <v>0.27150381630271114</v>
      </c>
      <c r="AC290" s="8"/>
      <c r="AD290" s="35">
        <f t="shared" si="158"/>
        <v>-3.533533333333333E-2</v>
      </c>
      <c r="AE290" s="12">
        <f t="shared" si="159"/>
        <v>3.7367918280816951E-4</v>
      </c>
      <c r="AF290" s="12">
        <f t="shared" si="160"/>
        <v>4.2165180505801406E-4</v>
      </c>
      <c r="AG290" s="12">
        <f t="shared" si="161"/>
        <v>1.3423008502203412E-5</v>
      </c>
      <c r="AH290" s="12">
        <f t="shared" si="162"/>
        <v>1.7086378734417916E-4</v>
      </c>
      <c r="AI290" s="12">
        <f t="shared" si="163"/>
        <v>0</v>
      </c>
      <c r="AJ290" s="12">
        <f t="shared" si="164"/>
        <v>0</v>
      </c>
      <c r="AK290" s="12">
        <f t="shared" si="165"/>
        <v>0</v>
      </c>
      <c r="AL290" s="12">
        <f t="shared" si="166"/>
        <v>0</v>
      </c>
      <c r="AM290" s="12">
        <f t="shared" si="167"/>
        <v>0</v>
      </c>
      <c r="AN290" s="39">
        <f t="shared" si="168"/>
        <v>0</v>
      </c>
      <c r="AO290" s="8"/>
      <c r="AP290" s="35">
        <f t="shared" si="169"/>
        <v>-3.5322384631310884E-2</v>
      </c>
      <c r="AQ290" s="12">
        <f t="shared" si="170"/>
        <v>2.7150381630271117E-4</v>
      </c>
      <c r="AR290" s="12">
        <f t="shared" si="171"/>
        <v>1.3423008502203412E-5</v>
      </c>
      <c r="AS290" s="12">
        <f t="shared" si="172"/>
        <v>1.7086378734417916E-4</v>
      </c>
      <c r="AT290" s="12">
        <f t="shared" si="173"/>
        <v>1.3423008502203412E-5</v>
      </c>
      <c r="AU290" s="12">
        <f t="shared" si="174"/>
        <v>1.7086378734417916E-4</v>
      </c>
      <c r="AV290" s="12">
        <f t="shared" si="175"/>
        <v>-3.5322384631310884E-2</v>
      </c>
      <c r="AW290" s="12">
        <f t="shared" si="176"/>
        <v>2.7150381630271117E-4</v>
      </c>
      <c r="AX290" s="12">
        <f t="shared" si="177"/>
        <v>-3.5322384631310877E-2</v>
      </c>
      <c r="AY290" s="39">
        <f t="shared" si="178"/>
        <v>2.7150381630271117E-4</v>
      </c>
      <c r="AZ290" s="8"/>
      <c r="BA290" s="35"/>
      <c r="BB290" s="12">
        <f t="shared" si="179"/>
        <v>1.0000134230085023</v>
      </c>
      <c r="BC290" s="12">
        <f t="shared" si="180"/>
        <v>0.96466466666666673</v>
      </c>
      <c r="BD290" s="12">
        <f t="shared" si="181"/>
        <v>0</v>
      </c>
      <c r="BE290" s="39">
        <f t="shared" si="182"/>
        <v>0</v>
      </c>
    </row>
    <row r="291" spans="1:57">
      <c r="A291" s="168" t="s">
        <v>240</v>
      </c>
      <c r="B291" s="3" t="s">
        <v>215</v>
      </c>
      <c r="C291" s="3">
        <v>-37.00866666666667</v>
      </c>
      <c r="D291" s="3">
        <v>0.37367918280816953</v>
      </c>
      <c r="E291" s="3">
        <v>3</v>
      </c>
      <c r="F291" s="3">
        <v>1.3423008502203413E-2</v>
      </c>
      <c r="G291" s="3">
        <v>0.17086378734417915</v>
      </c>
      <c r="L291" s="3">
        <v>1</v>
      </c>
      <c r="Q291" s="44">
        <f t="shared" si="148"/>
        <v>-36.995740425811789</v>
      </c>
      <c r="R291" s="45">
        <f t="shared" si="149"/>
        <v>0.2713303381099908</v>
      </c>
      <c r="S291" s="45" t="str">
        <f t="shared" si="150"/>
        <v>n/a</v>
      </c>
      <c r="T291" s="45" t="str">
        <f t="shared" si="151"/>
        <v>n/a</v>
      </c>
      <c r="U291" s="45" t="str">
        <f t="shared" si="152"/>
        <v>n/a</v>
      </c>
      <c r="V291" s="45" t="str">
        <f t="shared" si="153"/>
        <v>n/a</v>
      </c>
      <c r="W291" s="41">
        <f t="shared" si="154"/>
        <v>-36.995740425811789</v>
      </c>
      <c r="X291" s="42">
        <f t="shared" si="155"/>
        <v>0.2713303381099908</v>
      </c>
      <c r="Y291" s="3">
        <v>3</v>
      </c>
      <c r="Z291" s="166">
        <v>-19</v>
      </c>
      <c r="AA291" s="43">
        <f t="shared" si="156"/>
        <v>-36.995740425811775</v>
      </c>
      <c r="AB291" s="42">
        <f t="shared" si="157"/>
        <v>0.2713303381099908</v>
      </c>
      <c r="AC291" s="8"/>
      <c r="AD291" s="35">
        <f t="shared" si="158"/>
        <v>-3.7008666666666669E-2</v>
      </c>
      <c r="AE291" s="12">
        <f t="shared" si="159"/>
        <v>3.7367918280816951E-4</v>
      </c>
      <c r="AF291" s="12">
        <f t="shared" si="160"/>
        <v>4.2165180505801406E-4</v>
      </c>
      <c r="AG291" s="12">
        <f t="shared" si="161"/>
        <v>1.3423008502203412E-5</v>
      </c>
      <c r="AH291" s="12">
        <f t="shared" si="162"/>
        <v>1.7086378734417916E-4</v>
      </c>
      <c r="AI291" s="12">
        <f t="shared" si="163"/>
        <v>0</v>
      </c>
      <c r="AJ291" s="12">
        <f t="shared" si="164"/>
        <v>0</v>
      </c>
      <c r="AK291" s="12">
        <f t="shared" si="165"/>
        <v>0</v>
      </c>
      <c r="AL291" s="12">
        <f t="shared" si="166"/>
        <v>0</v>
      </c>
      <c r="AM291" s="12">
        <f t="shared" si="167"/>
        <v>0</v>
      </c>
      <c r="AN291" s="39">
        <f t="shared" si="168"/>
        <v>0</v>
      </c>
      <c r="AO291" s="8"/>
      <c r="AP291" s="35">
        <f t="shared" si="169"/>
        <v>-3.6995740425811788E-2</v>
      </c>
      <c r="AQ291" s="12">
        <f t="shared" si="170"/>
        <v>2.7133033810999082E-4</v>
      </c>
      <c r="AR291" s="12">
        <f t="shared" si="171"/>
        <v>1.3423008502203412E-5</v>
      </c>
      <c r="AS291" s="12">
        <f t="shared" si="172"/>
        <v>1.7086378734417916E-4</v>
      </c>
      <c r="AT291" s="12">
        <f t="shared" si="173"/>
        <v>1.3423008502203412E-5</v>
      </c>
      <c r="AU291" s="12">
        <f t="shared" si="174"/>
        <v>1.7086378734417916E-4</v>
      </c>
      <c r="AV291" s="12">
        <f t="shared" si="175"/>
        <v>-3.6995740425811788E-2</v>
      </c>
      <c r="AW291" s="12">
        <f t="shared" si="176"/>
        <v>2.7133033810999082E-4</v>
      </c>
      <c r="AX291" s="12">
        <f t="shared" si="177"/>
        <v>-3.6995740425811774E-2</v>
      </c>
      <c r="AY291" s="39">
        <f t="shared" si="178"/>
        <v>2.7133033810999082E-4</v>
      </c>
      <c r="AZ291" s="8"/>
      <c r="BA291" s="35"/>
      <c r="BB291" s="12">
        <f t="shared" si="179"/>
        <v>1.0000134230085023</v>
      </c>
      <c r="BC291" s="12">
        <f t="shared" si="180"/>
        <v>0.96299133333333331</v>
      </c>
      <c r="BD291" s="12">
        <f t="shared" si="181"/>
        <v>0</v>
      </c>
      <c r="BE291" s="39">
        <f t="shared" si="182"/>
        <v>0</v>
      </c>
    </row>
    <row r="292" spans="1:57">
      <c r="A292" s="168" t="s">
        <v>240</v>
      </c>
      <c r="B292" s="3" t="s">
        <v>216</v>
      </c>
      <c r="C292" s="3">
        <v>-36.295999999999999</v>
      </c>
      <c r="D292" s="3">
        <v>0.37367918280816953</v>
      </c>
      <c r="E292" s="3">
        <v>3</v>
      </c>
      <c r="F292" s="3">
        <v>1.3423008502203413E-2</v>
      </c>
      <c r="G292" s="3">
        <v>0.17086378734417915</v>
      </c>
      <c r="L292" s="3">
        <v>1</v>
      </c>
      <c r="Q292" s="44">
        <f t="shared" si="148"/>
        <v>-36.28306419301439</v>
      </c>
      <c r="R292" s="45">
        <f t="shared" si="149"/>
        <v>0.27140419858397347</v>
      </c>
      <c r="S292" s="45" t="str">
        <f t="shared" si="150"/>
        <v>n/a</v>
      </c>
      <c r="T292" s="45" t="str">
        <f t="shared" si="151"/>
        <v>n/a</v>
      </c>
      <c r="U292" s="45" t="str">
        <f t="shared" si="152"/>
        <v>n/a</v>
      </c>
      <c r="V292" s="45" t="str">
        <f t="shared" si="153"/>
        <v>n/a</v>
      </c>
      <c r="W292" s="41">
        <f t="shared" si="154"/>
        <v>-36.28306419301439</v>
      </c>
      <c r="X292" s="42">
        <f t="shared" si="155"/>
        <v>0.27140419858397347</v>
      </c>
      <c r="Y292" s="3">
        <v>3</v>
      </c>
      <c r="Z292" s="166">
        <v>-19.3</v>
      </c>
      <c r="AA292" s="43">
        <f t="shared" si="156"/>
        <v>-36.283064193014411</v>
      </c>
      <c r="AB292" s="42">
        <f t="shared" si="157"/>
        <v>0.27140419858397347</v>
      </c>
      <c r="AC292" s="8"/>
      <c r="AD292" s="35">
        <f t="shared" si="158"/>
        <v>-3.6296000000000002E-2</v>
      </c>
      <c r="AE292" s="12">
        <f t="shared" si="159"/>
        <v>3.7367918280816951E-4</v>
      </c>
      <c r="AF292" s="12">
        <f t="shared" si="160"/>
        <v>4.2165180505801406E-4</v>
      </c>
      <c r="AG292" s="12">
        <f t="shared" si="161"/>
        <v>1.3423008502203412E-5</v>
      </c>
      <c r="AH292" s="12">
        <f t="shared" si="162"/>
        <v>1.7086378734417916E-4</v>
      </c>
      <c r="AI292" s="12">
        <f t="shared" si="163"/>
        <v>0</v>
      </c>
      <c r="AJ292" s="12">
        <f t="shared" si="164"/>
        <v>0</v>
      </c>
      <c r="AK292" s="12">
        <f t="shared" si="165"/>
        <v>0</v>
      </c>
      <c r="AL292" s="12">
        <f t="shared" si="166"/>
        <v>0</v>
      </c>
      <c r="AM292" s="12">
        <f t="shared" si="167"/>
        <v>0</v>
      </c>
      <c r="AN292" s="39">
        <f t="shared" si="168"/>
        <v>0</v>
      </c>
      <c r="AO292" s="8"/>
      <c r="AP292" s="35">
        <f t="shared" si="169"/>
        <v>-3.6283064193014393E-2</v>
      </c>
      <c r="AQ292" s="12">
        <f t="shared" si="170"/>
        <v>2.7140419858397348E-4</v>
      </c>
      <c r="AR292" s="12">
        <f t="shared" si="171"/>
        <v>1.3423008502203412E-5</v>
      </c>
      <c r="AS292" s="12">
        <f t="shared" si="172"/>
        <v>1.7086378734417916E-4</v>
      </c>
      <c r="AT292" s="12">
        <f t="shared" si="173"/>
        <v>1.3423008502203412E-5</v>
      </c>
      <c r="AU292" s="12">
        <f t="shared" si="174"/>
        <v>1.7086378734417916E-4</v>
      </c>
      <c r="AV292" s="12">
        <f t="shared" si="175"/>
        <v>-3.6283064193014393E-2</v>
      </c>
      <c r="AW292" s="12">
        <f t="shared" si="176"/>
        <v>2.7140419858397348E-4</v>
      </c>
      <c r="AX292" s="12">
        <f t="shared" si="177"/>
        <v>-3.6283064193014414E-2</v>
      </c>
      <c r="AY292" s="39">
        <f t="shared" si="178"/>
        <v>2.7140419858397348E-4</v>
      </c>
      <c r="AZ292" s="8"/>
      <c r="BA292" s="35"/>
      <c r="BB292" s="12">
        <f t="shared" si="179"/>
        <v>1.0000134230085023</v>
      </c>
      <c r="BC292" s="12">
        <f t="shared" si="180"/>
        <v>0.96370400000000001</v>
      </c>
      <c r="BD292" s="12">
        <f t="shared" si="181"/>
        <v>0</v>
      </c>
      <c r="BE292" s="39">
        <f t="shared" si="182"/>
        <v>0</v>
      </c>
    </row>
    <row r="293" spans="1:57">
      <c r="A293" s="168" t="s">
        <v>306</v>
      </c>
      <c r="B293" s="3" t="s">
        <v>399</v>
      </c>
      <c r="C293" s="3">
        <v>-33.078000000000003</v>
      </c>
      <c r="D293" s="3">
        <v>0.37367918280816953</v>
      </c>
      <c r="E293" s="3">
        <v>4</v>
      </c>
      <c r="F293" s="3">
        <v>1.3423008502203413E-2</v>
      </c>
      <c r="G293" s="3">
        <v>0.17086378734417915</v>
      </c>
      <c r="L293" s="3">
        <v>1</v>
      </c>
      <c r="Q293" s="44">
        <f t="shared" si="148"/>
        <v>-33.065020997773033</v>
      </c>
      <c r="R293" s="45">
        <f t="shared" si="149"/>
        <v>0.24940922228589996</v>
      </c>
      <c r="S293" s="45" t="str">
        <f t="shared" si="150"/>
        <v>n/a</v>
      </c>
      <c r="T293" s="45" t="str">
        <f t="shared" si="151"/>
        <v>n/a</v>
      </c>
      <c r="U293" s="45" t="str">
        <f t="shared" si="152"/>
        <v>n/a</v>
      </c>
      <c r="V293" s="45" t="str">
        <f t="shared" si="153"/>
        <v>n/a</v>
      </c>
      <c r="W293" s="41">
        <f t="shared" si="154"/>
        <v>-33.065020997773033</v>
      </c>
      <c r="X293" s="42">
        <f t="shared" si="155"/>
        <v>0.24940922228589996</v>
      </c>
      <c r="Y293" s="3">
        <v>4</v>
      </c>
      <c r="Z293" s="166">
        <v>-18.899999999999999</v>
      </c>
      <c r="AA293" s="43">
        <f t="shared" si="156"/>
        <v>-33.065020997772976</v>
      </c>
      <c r="AB293" s="42">
        <f t="shared" si="157"/>
        <v>0.24940922228589996</v>
      </c>
      <c r="AC293" s="8"/>
      <c r="AD293" s="35">
        <f t="shared" si="158"/>
        <v>-3.3078000000000003E-2</v>
      </c>
      <c r="AE293" s="12">
        <f t="shared" si="159"/>
        <v>3.7367918280816951E-4</v>
      </c>
      <c r="AF293" s="12">
        <f t="shared" si="160"/>
        <v>4.0559208822344957E-4</v>
      </c>
      <c r="AG293" s="12">
        <f t="shared" si="161"/>
        <v>1.3423008502203412E-5</v>
      </c>
      <c r="AH293" s="12">
        <f t="shared" si="162"/>
        <v>1.7086378734417916E-4</v>
      </c>
      <c r="AI293" s="12">
        <f t="shared" si="163"/>
        <v>0</v>
      </c>
      <c r="AJ293" s="12">
        <f t="shared" si="164"/>
        <v>0</v>
      </c>
      <c r="AK293" s="12">
        <f t="shared" si="165"/>
        <v>0</v>
      </c>
      <c r="AL293" s="12">
        <f t="shared" si="166"/>
        <v>0</v>
      </c>
      <c r="AM293" s="12">
        <f t="shared" si="167"/>
        <v>0</v>
      </c>
      <c r="AN293" s="39">
        <f t="shared" si="168"/>
        <v>0</v>
      </c>
      <c r="AO293" s="8"/>
      <c r="AP293" s="35">
        <f t="shared" si="169"/>
        <v>-3.3065020997773031E-2</v>
      </c>
      <c r="AQ293" s="12">
        <f t="shared" si="170"/>
        <v>2.4940922228589994E-4</v>
      </c>
      <c r="AR293" s="12">
        <f t="shared" si="171"/>
        <v>1.3423008502203412E-5</v>
      </c>
      <c r="AS293" s="12">
        <f t="shared" si="172"/>
        <v>1.7086378734417916E-4</v>
      </c>
      <c r="AT293" s="12">
        <f t="shared" si="173"/>
        <v>1.3423008502203412E-5</v>
      </c>
      <c r="AU293" s="12">
        <f t="shared" si="174"/>
        <v>1.7086378734417916E-4</v>
      </c>
      <c r="AV293" s="12">
        <f t="shared" si="175"/>
        <v>-3.3065020997773031E-2</v>
      </c>
      <c r="AW293" s="12">
        <f t="shared" si="176"/>
        <v>2.4940922228589994E-4</v>
      </c>
      <c r="AX293" s="12">
        <f t="shared" si="177"/>
        <v>-3.3065020997772976E-2</v>
      </c>
      <c r="AY293" s="39">
        <f t="shared" si="178"/>
        <v>2.4940922228589994E-4</v>
      </c>
      <c r="AZ293" s="8"/>
      <c r="BA293" s="35"/>
      <c r="BB293" s="12">
        <f t="shared" si="179"/>
        <v>1.0000134230085023</v>
      </c>
      <c r="BC293" s="12">
        <f t="shared" si="180"/>
        <v>0.96692199999999995</v>
      </c>
      <c r="BD293" s="12">
        <f t="shared" si="181"/>
        <v>0</v>
      </c>
      <c r="BE293" s="39">
        <f t="shared" si="182"/>
        <v>0</v>
      </c>
    </row>
    <row r="294" spans="1:57">
      <c r="A294" s="168" t="s">
        <v>306</v>
      </c>
      <c r="B294" s="3" t="s">
        <v>400</v>
      </c>
      <c r="C294" s="3">
        <v>-32.905500000000004</v>
      </c>
      <c r="D294" s="3">
        <v>0.37367918280816953</v>
      </c>
      <c r="E294" s="3">
        <v>4</v>
      </c>
      <c r="F294" s="3">
        <v>1.3423008502203413E-2</v>
      </c>
      <c r="G294" s="3">
        <v>0.17086378734417915</v>
      </c>
      <c r="L294" s="3">
        <v>1</v>
      </c>
      <c r="Q294" s="44">
        <f t="shared" si="148"/>
        <v>-32.892518682304072</v>
      </c>
      <c r="R294" s="45">
        <f t="shared" si="149"/>
        <v>0.24942874723133426</v>
      </c>
      <c r="S294" s="45" t="str">
        <f t="shared" si="150"/>
        <v>n/a</v>
      </c>
      <c r="T294" s="45" t="str">
        <f t="shared" si="151"/>
        <v>n/a</v>
      </c>
      <c r="U294" s="45" t="str">
        <f t="shared" si="152"/>
        <v>n/a</v>
      </c>
      <c r="V294" s="45" t="str">
        <f t="shared" si="153"/>
        <v>n/a</v>
      </c>
      <c r="W294" s="41">
        <f t="shared" si="154"/>
        <v>-32.892518682304072</v>
      </c>
      <c r="X294" s="42">
        <f t="shared" si="155"/>
        <v>0.24942874723133426</v>
      </c>
      <c r="Y294" s="3">
        <v>4</v>
      </c>
      <c r="Z294" s="166">
        <v>-21.4</v>
      </c>
      <c r="AA294" s="43">
        <f t="shared" si="156"/>
        <v>-32.892518682304029</v>
      </c>
      <c r="AB294" s="42">
        <f t="shared" si="157"/>
        <v>0.24942874723133426</v>
      </c>
      <c r="AC294" s="8"/>
      <c r="AD294" s="35">
        <f t="shared" si="158"/>
        <v>-3.2905500000000004E-2</v>
      </c>
      <c r="AE294" s="12">
        <f t="shared" si="159"/>
        <v>3.7367918280816951E-4</v>
      </c>
      <c r="AF294" s="12">
        <f t="shared" si="160"/>
        <v>4.0559208822344957E-4</v>
      </c>
      <c r="AG294" s="12">
        <f t="shared" si="161"/>
        <v>1.3423008502203412E-5</v>
      </c>
      <c r="AH294" s="12">
        <f t="shared" si="162"/>
        <v>1.7086378734417916E-4</v>
      </c>
      <c r="AI294" s="12">
        <f t="shared" si="163"/>
        <v>0</v>
      </c>
      <c r="AJ294" s="12">
        <f t="shared" si="164"/>
        <v>0</v>
      </c>
      <c r="AK294" s="12">
        <f t="shared" si="165"/>
        <v>0</v>
      </c>
      <c r="AL294" s="12">
        <f t="shared" si="166"/>
        <v>0</v>
      </c>
      <c r="AM294" s="12">
        <f t="shared" si="167"/>
        <v>0</v>
      </c>
      <c r="AN294" s="39">
        <f t="shared" si="168"/>
        <v>0</v>
      </c>
      <c r="AO294" s="8"/>
      <c r="AP294" s="35">
        <f t="shared" si="169"/>
        <v>-3.289251868230407E-2</v>
      </c>
      <c r="AQ294" s="12">
        <f t="shared" si="170"/>
        <v>2.4942874723133426E-4</v>
      </c>
      <c r="AR294" s="12">
        <f t="shared" si="171"/>
        <v>1.3423008502203412E-5</v>
      </c>
      <c r="AS294" s="12">
        <f t="shared" si="172"/>
        <v>1.7086378734417916E-4</v>
      </c>
      <c r="AT294" s="12">
        <f t="shared" si="173"/>
        <v>1.3423008502203412E-5</v>
      </c>
      <c r="AU294" s="12">
        <f t="shared" si="174"/>
        <v>1.7086378734417916E-4</v>
      </c>
      <c r="AV294" s="12">
        <f t="shared" si="175"/>
        <v>-3.289251868230407E-2</v>
      </c>
      <c r="AW294" s="12">
        <f t="shared" si="176"/>
        <v>2.4942874723133426E-4</v>
      </c>
      <c r="AX294" s="12">
        <f t="shared" si="177"/>
        <v>-3.2892518682304028E-2</v>
      </c>
      <c r="AY294" s="39">
        <f t="shared" si="178"/>
        <v>2.4942874723133426E-4</v>
      </c>
      <c r="AZ294" s="8"/>
      <c r="BA294" s="35"/>
      <c r="BB294" s="12">
        <f t="shared" si="179"/>
        <v>1.0000134230085023</v>
      </c>
      <c r="BC294" s="12">
        <f t="shared" si="180"/>
        <v>0.96709449999999997</v>
      </c>
      <c r="BD294" s="12">
        <f t="shared" si="181"/>
        <v>0</v>
      </c>
      <c r="BE294" s="39">
        <f t="shared" si="182"/>
        <v>0</v>
      </c>
    </row>
    <row r="295" spans="1:57">
      <c r="A295" s="168" t="s">
        <v>306</v>
      </c>
      <c r="B295" s="3" t="s">
        <v>215</v>
      </c>
      <c r="C295" s="3">
        <v>-34.555500000000002</v>
      </c>
      <c r="D295" s="3">
        <v>0.37367918280816953</v>
      </c>
      <c r="E295" s="3">
        <v>4</v>
      </c>
      <c r="F295" s="3">
        <v>1.3423008502203413E-2</v>
      </c>
      <c r="G295" s="3">
        <v>0.17086378734417915</v>
      </c>
      <c r="L295" s="3">
        <v>1</v>
      </c>
      <c r="Q295" s="44">
        <f t="shared" si="148"/>
        <v>-34.542540830268095</v>
      </c>
      <c r="R295" s="45">
        <f t="shared" si="149"/>
        <v>0.24924206700549945</v>
      </c>
      <c r="S295" s="45" t="str">
        <f t="shared" si="150"/>
        <v>n/a</v>
      </c>
      <c r="T295" s="45" t="str">
        <f t="shared" si="151"/>
        <v>n/a</v>
      </c>
      <c r="U295" s="45" t="str">
        <f t="shared" si="152"/>
        <v>n/a</v>
      </c>
      <c r="V295" s="45" t="str">
        <f t="shared" si="153"/>
        <v>n/a</v>
      </c>
      <c r="W295" s="41">
        <f t="shared" si="154"/>
        <v>-34.542540830268095</v>
      </c>
      <c r="X295" s="42">
        <f t="shared" si="155"/>
        <v>0.24924206700549945</v>
      </c>
      <c r="Y295" s="3">
        <v>4</v>
      </c>
      <c r="Z295" s="166">
        <v>-20.9</v>
      </c>
      <c r="AA295" s="43">
        <f t="shared" si="156"/>
        <v>-34.542540830268088</v>
      </c>
      <c r="AB295" s="42">
        <f t="shared" si="157"/>
        <v>0.24924206700549945</v>
      </c>
      <c r="AC295" s="8"/>
      <c r="AD295" s="35">
        <f t="shared" si="158"/>
        <v>-3.4555500000000003E-2</v>
      </c>
      <c r="AE295" s="12">
        <f t="shared" si="159"/>
        <v>3.7367918280816951E-4</v>
      </c>
      <c r="AF295" s="12">
        <f t="shared" si="160"/>
        <v>4.0559208822344957E-4</v>
      </c>
      <c r="AG295" s="12">
        <f t="shared" si="161"/>
        <v>1.3423008502203412E-5</v>
      </c>
      <c r="AH295" s="12">
        <f t="shared" si="162"/>
        <v>1.7086378734417916E-4</v>
      </c>
      <c r="AI295" s="12">
        <f t="shared" si="163"/>
        <v>0</v>
      </c>
      <c r="AJ295" s="12">
        <f t="shared" si="164"/>
        <v>0</v>
      </c>
      <c r="AK295" s="12">
        <f t="shared" si="165"/>
        <v>0</v>
      </c>
      <c r="AL295" s="12">
        <f t="shared" si="166"/>
        <v>0</v>
      </c>
      <c r="AM295" s="12">
        <f t="shared" si="167"/>
        <v>0</v>
      </c>
      <c r="AN295" s="39">
        <f t="shared" si="168"/>
        <v>0</v>
      </c>
      <c r="AO295" s="8"/>
      <c r="AP295" s="35">
        <f t="shared" si="169"/>
        <v>-3.4542540830268094E-2</v>
      </c>
      <c r="AQ295" s="12">
        <f t="shared" si="170"/>
        <v>2.4924206700549945E-4</v>
      </c>
      <c r="AR295" s="12">
        <f t="shared" si="171"/>
        <v>1.3423008502203412E-5</v>
      </c>
      <c r="AS295" s="12">
        <f t="shared" si="172"/>
        <v>1.7086378734417916E-4</v>
      </c>
      <c r="AT295" s="12">
        <f t="shared" si="173"/>
        <v>1.3423008502203412E-5</v>
      </c>
      <c r="AU295" s="12">
        <f t="shared" si="174"/>
        <v>1.7086378734417916E-4</v>
      </c>
      <c r="AV295" s="12">
        <f t="shared" si="175"/>
        <v>-3.4542540830268094E-2</v>
      </c>
      <c r="AW295" s="12">
        <f t="shared" si="176"/>
        <v>2.4924206700549945E-4</v>
      </c>
      <c r="AX295" s="12">
        <f t="shared" si="177"/>
        <v>-3.4542540830268087E-2</v>
      </c>
      <c r="AY295" s="39">
        <f t="shared" si="178"/>
        <v>2.4924206700549945E-4</v>
      </c>
      <c r="AZ295" s="8"/>
      <c r="BA295" s="35"/>
      <c r="BB295" s="12">
        <f t="shared" si="179"/>
        <v>1.0000134230085023</v>
      </c>
      <c r="BC295" s="12">
        <f t="shared" si="180"/>
        <v>0.96544450000000004</v>
      </c>
      <c r="BD295" s="12">
        <f t="shared" si="181"/>
        <v>0</v>
      </c>
      <c r="BE295" s="39">
        <f t="shared" si="182"/>
        <v>0</v>
      </c>
    </row>
    <row r="296" spans="1:57">
      <c r="A296" s="168" t="s">
        <v>306</v>
      </c>
      <c r="B296" s="3" t="s">
        <v>216</v>
      </c>
      <c r="C296" s="3">
        <v>-34.02525</v>
      </c>
      <c r="D296" s="3">
        <v>0.37367918280816953</v>
      </c>
      <c r="E296" s="3">
        <v>4</v>
      </c>
      <c r="F296" s="3">
        <v>1.3423008502203413E-2</v>
      </c>
      <c r="G296" s="3">
        <v>0.17086378734417915</v>
      </c>
      <c r="L296" s="3">
        <v>1</v>
      </c>
      <c r="Q296" s="44">
        <f t="shared" si="148"/>
        <v>-34.012283712717831</v>
      </c>
      <c r="R296" s="45">
        <f t="shared" si="149"/>
        <v>0.24930203971956003</v>
      </c>
      <c r="S296" s="45" t="str">
        <f t="shared" si="150"/>
        <v>n/a</v>
      </c>
      <c r="T296" s="45" t="str">
        <f t="shared" si="151"/>
        <v>n/a</v>
      </c>
      <c r="U296" s="45" t="str">
        <f t="shared" si="152"/>
        <v>n/a</v>
      </c>
      <c r="V296" s="45" t="str">
        <f t="shared" si="153"/>
        <v>n/a</v>
      </c>
      <c r="W296" s="41">
        <f t="shared" si="154"/>
        <v>-34.012283712717831</v>
      </c>
      <c r="X296" s="42">
        <f t="shared" si="155"/>
        <v>0.24930203971956003</v>
      </c>
      <c r="Y296" s="3">
        <v>4</v>
      </c>
      <c r="Z296" s="166">
        <v>-17.2</v>
      </c>
      <c r="AA296" s="43">
        <f t="shared" si="156"/>
        <v>-34.012283712717803</v>
      </c>
      <c r="AB296" s="42">
        <f t="shared" si="157"/>
        <v>0.24930203971956003</v>
      </c>
      <c r="AC296" s="8"/>
      <c r="AD296" s="35">
        <f t="shared" si="158"/>
        <v>-3.402525E-2</v>
      </c>
      <c r="AE296" s="12">
        <f t="shared" si="159"/>
        <v>3.7367918280816951E-4</v>
      </c>
      <c r="AF296" s="12">
        <f t="shared" si="160"/>
        <v>4.0559208822344957E-4</v>
      </c>
      <c r="AG296" s="12">
        <f t="shared" si="161"/>
        <v>1.3423008502203412E-5</v>
      </c>
      <c r="AH296" s="12">
        <f t="shared" si="162"/>
        <v>1.7086378734417916E-4</v>
      </c>
      <c r="AI296" s="12">
        <f t="shared" si="163"/>
        <v>0</v>
      </c>
      <c r="AJ296" s="12">
        <f t="shared" si="164"/>
        <v>0</v>
      </c>
      <c r="AK296" s="12">
        <f t="shared" si="165"/>
        <v>0</v>
      </c>
      <c r="AL296" s="12">
        <f t="shared" si="166"/>
        <v>0</v>
      </c>
      <c r="AM296" s="12">
        <f t="shared" si="167"/>
        <v>0</v>
      </c>
      <c r="AN296" s="39">
        <f t="shared" si="168"/>
        <v>0</v>
      </c>
      <c r="AO296" s="8"/>
      <c r="AP296" s="35">
        <f t="shared" si="169"/>
        <v>-3.4012283712717833E-2</v>
      </c>
      <c r="AQ296" s="12">
        <f t="shared" si="170"/>
        <v>2.4930203971956002E-4</v>
      </c>
      <c r="AR296" s="12">
        <f t="shared" si="171"/>
        <v>1.3423008502203412E-5</v>
      </c>
      <c r="AS296" s="12">
        <f t="shared" si="172"/>
        <v>1.7086378734417916E-4</v>
      </c>
      <c r="AT296" s="12">
        <f t="shared" si="173"/>
        <v>1.3423008502203412E-5</v>
      </c>
      <c r="AU296" s="12">
        <f t="shared" si="174"/>
        <v>1.7086378734417916E-4</v>
      </c>
      <c r="AV296" s="12">
        <f t="shared" si="175"/>
        <v>-3.4012283712717833E-2</v>
      </c>
      <c r="AW296" s="12">
        <f t="shared" si="176"/>
        <v>2.4930203971956002E-4</v>
      </c>
      <c r="AX296" s="12">
        <f t="shared" si="177"/>
        <v>-3.4012283712717806E-2</v>
      </c>
      <c r="AY296" s="39">
        <f t="shared" si="178"/>
        <v>2.4930203971956002E-4</v>
      </c>
      <c r="AZ296" s="8"/>
      <c r="BA296" s="35"/>
      <c r="BB296" s="12">
        <f t="shared" si="179"/>
        <v>1.0000134230085023</v>
      </c>
      <c r="BC296" s="12">
        <f t="shared" si="180"/>
        <v>0.96597474999999999</v>
      </c>
      <c r="BD296" s="12">
        <f t="shared" si="181"/>
        <v>0</v>
      </c>
      <c r="BE296" s="39">
        <f t="shared" si="182"/>
        <v>0</v>
      </c>
    </row>
    <row r="297" spans="1:57">
      <c r="A297" s="168" t="s">
        <v>241</v>
      </c>
      <c r="B297" s="3" t="s">
        <v>399</v>
      </c>
      <c r="C297" s="3">
        <v>-31.753333333333334</v>
      </c>
      <c r="D297" s="3">
        <v>0.37367918280816953</v>
      </c>
      <c r="E297" s="3">
        <v>3</v>
      </c>
      <c r="F297" s="3">
        <v>1.3423008502203413E-2</v>
      </c>
      <c r="G297" s="3">
        <v>0.17086378734417915</v>
      </c>
      <c r="L297" s="3">
        <v>1</v>
      </c>
      <c r="Q297" s="44">
        <f t="shared" si="148"/>
        <v>-31.740336550094437</v>
      </c>
      <c r="R297" s="45">
        <f t="shared" si="149"/>
        <v>0.27187580883492085</v>
      </c>
      <c r="S297" s="45" t="str">
        <f t="shared" si="150"/>
        <v>n/a</v>
      </c>
      <c r="T297" s="45" t="str">
        <f t="shared" si="151"/>
        <v>n/a</v>
      </c>
      <c r="U297" s="45" t="str">
        <f t="shared" si="152"/>
        <v>n/a</v>
      </c>
      <c r="V297" s="45" t="str">
        <f t="shared" si="153"/>
        <v>n/a</v>
      </c>
      <c r="W297" s="41">
        <f t="shared" si="154"/>
        <v>-31.740336550094437</v>
      </c>
      <c r="X297" s="42">
        <f t="shared" si="155"/>
        <v>0.27187580883492085</v>
      </c>
      <c r="Y297" s="3">
        <v>3</v>
      </c>
      <c r="Z297" s="166">
        <v>-18.7</v>
      </c>
      <c r="AA297" s="43">
        <f t="shared" si="156"/>
        <v>-31.740336550094451</v>
      </c>
      <c r="AB297" s="42">
        <f t="shared" si="157"/>
        <v>0.27187580883492085</v>
      </c>
      <c r="AC297" s="8"/>
      <c r="AD297" s="35">
        <f t="shared" si="158"/>
        <v>-3.1753333333333335E-2</v>
      </c>
      <c r="AE297" s="12">
        <f t="shared" si="159"/>
        <v>3.7367918280816951E-4</v>
      </c>
      <c r="AF297" s="12">
        <f t="shared" si="160"/>
        <v>4.2165180505801406E-4</v>
      </c>
      <c r="AG297" s="12">
        <f t="shared" si="161"/>
        <v>1.3423008502203412E-5</v>
      </c>
      <c r="AH297" s="12">
        <f t="shared" si="162"/>
        <v>1.7086378734417916E-4</v>
      </c>
      <c r="AI297" s="12">
        <f t="shared" si="163"/>
        <v>0</v>
      </c>
      <c r="AJ297" s="12">
        <f t="shared" si="164"/>
        <v>0</v>
      </c>
      <c r="AK297" s="12">
        <f t="shared" si="165"/>
        <v>0</v>
      </c>
      <c r="AL297" s="12">
        <f t="shared" si="166"/>
        <v>0</v>
      </c>
      <c r="AM297" s="12">
        <f t="shared" si="167"/>
        <v>0</v>
      </c>
      <c r="AN297" s="39">
        <f t="shared" si="168"/>
        <v>0</v>
      </c>
      <c r="AO297" s="8"/>
      <c r="AP297" s="35">
        <f t="shared" si="169"/>
        <v>-3.1740336550094436E-2</v>
      </c>
      <c r="AQ297" s="12">
        <f t="shared" si="170"/>
        <v>2.7187580883492084E-4</v>
      </c>
      <c r="AR297" s="12">
        <f t="shared" si="171"/>
        <v>1.3423008502203412E-5</v>
      </c>
      <c r="AS297" s="12">
        <f t="shared" si="172"/>
        <v>1.7086378734417916E-4</v>
      </c>
      <c r="AT297" s="12">
        <f t="shared" si="173"/>
        <v>1.3423008502203412E-5</v>
      </c>
      <c r="AU297" s="12">
        <f t="shared" si="174"/>
        <v>1.7086378734417916E-4</v>
      </c>
      <c r="AV297" s="12">
        <f t="shared" si="175"/>
        <v>-3.1740336550094436E-2</v>
      </c>
      <c r="AW297" s="12">
        <f t="shared" si="176"/>
        <v>2.7187580883492084E-4</v>
      </c>
      <c r="AX297" s="12">
        <f t="shared" si="177"/>
        <v>-3.174033655009445E-2</v>
      </c>
      <c r="AY297" s="39">
        <f t="shared" si="178"/>
        <v>2.7187580883492084E-4</v>
      </c>
      <c r="AZ297" s="8"/>
      <c r="BA297" s="35"/>
      <c r="BB297" s="12">
        <f t="shared" si="179"/>
        <v>1.0000134230085023</v>
      </c>
      <c r="BC297" s="12">
        <f t="shared" si="180"/>
        <v>0.9682466666666667</v>
      </c>
      <c r="BD297" s="12">
        <f t="shared" si="181"/>
        <v>0</v>
      </c>
      <c r="BE297" s="39">
        <f t="shared" si="182"/>
        <v>0</v>
      </c>
    </row>
    <row r="298" spans="1:57">
      <c r="A298" s="168" t="s">
        <v>241</v>
      </c>
      <c r="B298" s="3" t="s">
        <v>400</v>
      </c>
      <c r="C298" s="3">
        <v>-31.493666666666666</v>
      </c>
      <c r="D298" s="3">
        <v>0.37367918280816953</v>
      </c>
      <c r="E298" s="3">
        <v>3</v>
      </c>
      <c r="F298" s="3">
        <v>1.3423008502203413E-2</v>
      </c>
      <c r="G298" s="3">
        <v>0.17086378734417915</v>
      </c>
      <c r="L298" s="3">
        <v>1</v>
      </c>
      <c r="Q298" s="44">
        <f t="shared" si="148"/>
        <v>-31.48066639791989</v>
      </c>
      <c r="R298" s="45">
        <f t="shared" si="149"/>
        <v>0.27190280912132925</v>
      </c>
      <c r="S298" s="45" t="str">
        <f t="shared" si="150"/>
        <v>n/a</v>
      </c>
      <c r="T298" s="45" t="str">
        <f t="shared" si="151"/>
        <v>n/a</v>
      </c>
      <c r="U298" s="45" t="str">
        <f t="shared" si="152"/>
        <v>n/a</v>
      </c>
      <c r="V298" s="45" t="str">
        <f t="shared" si="153"/>
        <v>n/a</v>
      </c>
      <c r="W298" s="41">
        <f t="shared" si="154"/>
        <v>-31.48066639791989</v>
      </c>
      <c r="X298" s="42">
        <f t="shared" si="155"/>
        <v>0.27190280912132925</v>
      </c>
      <c r="Y298" s="3">
        <v>3</v>
      </c>
      <c r="Z298" s="166">
        <v>-17.8</v>
      </c>
      <c r="AA298" s="43">
        <f t="shared" si="156"/>
        <v>-31.480666397919912</v>
      </c>
      <c r="AB298" s="42">
        <f t="shared" si="157"/>
        <v>0.27190280912132925</v>
      </c>
      <c r="AC298" s="8"/>
      <c r="AD298" s="35">
        <f t="shared" si="158"/>
        <v>-3.1493666666666663E-2</v>
      </c>
      <c r="AE298" s="12">
        <f t="shared" si="159"/>
        <v>3.7367918280816951E-4</v>
      </c>
      <c r="AF298" s="12">
        <f t="shared" si="160"/>
        <v>4.2165180505801406E-4</v>
      </c>
      <c r="AG298" s="12">
        <f t="shared" si="161"/>
        <v>1.3423008502203412E-5</v>
      </c>
      <c r="AH298" s="12">
        <f t="shared" si="162"/>
        <v>1.7086378734417916E-4</v>
      </c>
      <c r="AI298" s="12">
        <f t="shared" si="163"/>
        <v>0</v>
      </c>
      <c r="AJ298" s="12">
        <f t="shared" si="164"/>
        <v>0</v>
      </c>
      <c r="AK298" s="12">
        <f t="shared" si="165"/>
        <v>0</v>
      </c>
      <c r="AL298" s="12">
        <f t="shared" si="166"/>
        <v>0</v>
      </c>
      <c r="AM298" s="12">
        <f t="shared" si="167"/>
        <v>0</v>
      </c>
      <c r="AN298" s="39">
        <f t="shared" si="168"/>
        <v>0</v>
      </c>
      <c r="AO298" s="8"/>
      <c r="AP298" s="35">
        <f t="shared" si="169"/>
        <v>-3.1480666397919889E-2</v>
      </c>
      <c r="AQ298" s="12">
        <f t="shared" si="170"/>
        <v>2.7190280912132926E-4</v>
      </c>
      <c r="AR298" s="12">
        <f t="shared" si="171"/>
        <v>1.3423008502203412E-5</v>
      </c>
      <c r="AS298" s="12">
        <f t="shared" si="172"/>
        <v>1.7086378734417916E-4</v>
      </c>
      <c r="AT298" s="12">
        <f t="shared" si="173"/>
        <v>1.3423008502203412E-5</v>
      </c>
      <c r="AU298" s="12">
        <f t="shared" si="174"/>
        <v>1.7086378734417916E-4</v>
      </c>
      <c r="AV298" s="12">
        <f t="shared" si="175"/>
        <v>-3.1480666397919889E-2</v>
      </c>
      <c r="AW298" s="12">
        <f t="shared" si="176"/>
        <v>2.7190280912132926E-4</v>
      </c>
      <c r="AX298" s="12">
        <f t="shared" si="177"/>
        <v>-3.148066639791991E-2</v>
      </c>
      <c r="AY298" s="39">
        <f t="shared" si="178"/>
        <v>2.7190280912132926E-4</v>
      </c>
      <c r="AZ298" s="8"/>
      <c r="BA298" s="35"/>
      <c r="BB298" s="12">
        <f t="shared" si="179"/>
        <v>1.0000134230085023</v>
      </c>
      <c r="BC298" s="12">
        <f t="shared" si="180"/>
        <v>0.96850633333333336</v>
      </c>
      <c r="BD298" s="12">
        <f t="shared" si="181"/>
        <v>0</v>
      </c>
      <c r="BE298" s="39">
        <f t="shared" si="182"/>
        <v>0</v>
      </c>
    </row>
    <row r="299" spans="1:57">
      <c r="A299" s="168" t="s">
        <v>241</v>
      </c>
      <c r="B299" s="3" t="s">
        <v>215</v>
      </c>
      <c r="C299" s="3">
        <v>-33.152333333333338</v>
      </c>
      <c r="D299" s="3">
        <v>0.37367918280816953</v>
      </c>
      <c r="E299" s="3">
        <v>3</v>
      </c>
      <c r="F299" s="3">
        <v>1.3423008502203413E-2</v>
      </c>
      <c r="G299" s="3">
        <v>0.17086378734417915</v>
      </c>
      <c r="L299" s="3">
        <v>1</v>
      </c>
      <c r="Q299" s="44">
        <f t="shared" si="148"/>
        <v>-33.139355328883333</v>
      </c>
      <c r="R299" s="45">
        <f t="shared" si="149"/>
        <v>0.27173041851581642</v>
      </c>
      <c r="S299" s="45" t="str">
        <f t="shared" si="150"/>
        <v>n/a</v>
      </c>
      <c r="T299" s="45" t="str">
        <f t="shared" si="151"/>
        <v>n/a</v>
      </c>
      <c r="U299" s="45" t="str">
        <f t="shared" si="152"/>
        <v>n/a</v>
      </c>
      <c r="V299" s="45" t="str">
        <f t="shared" si="153"/>
        <v>n/a</v>
      </c>
      <c r="W299" s="41">
        <f t="shared" si="154"/>
        <v>-33.139355328883333</v>
      </c>
      <c r="X299" s="42">
        <f t="shared" si="155"/>
        <v>0.27173041851581642</v>
      </c>
      <c r="Y299" s="3">
        <v>3</v>
      </c>
      <c r="Z299" s="166">
        <v>-18.7</v>
      </c>
      <c r="AA299" s="43">
        <f t="shared" si="156"/>
        <v>-33.139355328883347</v>
      </c>
      <c r="AB299" s="42">
        <f t="shared" si="157"/>
        <v>0.27173041851581642</v>
      </c>
      <c r="AC299" s="8"/>
      <c r="AD299" s="35">
        <f t="shared" si="158"/>
        <v>-3.3152333333333339E-2</v>
      </c>
      <c r="AE299" s="12">
        <f t="shared" si="159"/>
        <v>3.7367918280816951E-4</v>
      </c>
      <c r="AF299" s="12">
        <f t="shared" si="160"/>
        <v>4.2165180505801406E-4</v>
      </c>
      <c r="AG299" s="12">
        <f t="shared" si="161"/>
        <v>1.3423008502203412E-5</v>
      </c>
      <c r="AH299" s="12">
        <f t="shared" si="162"/>
        <v>1.7086378734417916E-4</v>
      </c>
      <c r="AI299" s="12">
        <f t="shared" si="163"/>
        <v>0</v>
      </c>
      <c r="AJ299" s="12">
        <f t="shared" si="164"/>
        <v>0</v>
      </c>
      <c r="AK299" s="12">
        <f t="shared" si="165"/>
        <v>0</v>
      </c>
      <c r="AL299" s="12">
        <f t="shared" si="166"/>
        <v>0</v>
      </c>
      <c r="AM299" s="12">
        <f t="shared" si="167"/>
        <v>0</v>
      </c>
      <c r="AN299" s="39">
        <f t="shared" si="168"/>
        <v>0</v>
      </c>
      <c r="AO299" s="8"/>
      <c r="AP299" s="35">
        <f t="shared" si="169"/>
        <v>-3.3139355328883333E-2</v>
      </c>
      <c r="AQ299" s="12">
        <f t="shared" si="170"/>
        <v>2.7173041851581643E-4</v>
      </c>
      <c r="AR299" s="12">
        <f t="shared" si="171"/>
        <v>1.3423008502203412E-5</v>
      </c>
      <c r="AS299" s="12">
        <f t="shared" si="172"/>
        <v>1.7086378734417916E-4</v>
      </c>
      <c r="AT299" s="12">
        <f t="shared" si="173"/>
        <v>1.3423008502203412E-5</v>
      </c>
      <c r="AU299" s="12">
        <f t="shared" si="174"/>
        <v>1.7086378734417916E-4</v>
      </c>
      <c r="AV299" s="12">
        <f t="shared" si="175"/>
        <v>-3.3139355328883333E-2</v>
      </c>
      <c r="AW299" s="12">
        <f t="shared" si="176"/>
        <v>2.7173041851581643E-4</v>
      </c>
      <c r="AX299" s="12">
        <f t="shared" si="177"/>
        <v>-3.3139355328883346E-2</v>
      </c>
      <c r="AY299" s="39">
        <f t="shared" si="178"/>
        <v>2.7173041851581643E-4</v>
      </c>
      <c r="AZ299" s="8"/>
      <c r="BA299" s="35"/>
      <c r="BB299" s="12">
        <f t="shared" si="179"/>
        <v>1.0000134230085023</v>
      </c>
      <c r="BC299" s="12">
        <f t="shared" si="180"/>
        <v>0.96684766666666666</v>
      </c>
      <c r="BD299" s="12">
        <f t="shared" si="181"/>
        <v>0</v>
      </c>
      <c r="BE299" s="39">
        <f t="shared" si="182"/>
        <v>0</v>
      </c>
    </row>
    <row r="300" spans="1:57">
      <c r="A300" s="168" t="s">
        <v>241</v>
      </c>
      <c r="B300" s="3" t="s">
        <v>216</v>
      </c>
      <c r="C300" s="3">
        <v>-32.768000000000001</v>
      </c>
      <c r="D300" s="3">
        <v>0.37367918280816953</v>
      </c>
      <c r="E300" s="3">
        <v>3</v>
      </c>
      <c r="F300" s="3">
        <v>1.3423008502203413E-2</v>
      </c>
      <c r="G300" s="3">
        <v>0.17086378734417915</v>
      </c>
      <c r="L300" s="3">
        <v>1</v>
      </c>
      <c r="Q300" s="44">
        <f t="shared" si="148"/>
        <v>-32.755016836640394</v>
      </c>
      <c r="R300" s="45">
        <f t="shared" si="149"/>
        <v>0.2717703469527124</v>
      </c>
      <c r="S300" s="45" t="str">
        <f t="shared" si="150"/>
        <v>n/a</v>
      </c>
      <c r="T300" s="45" t="str">
        <f t="shared" si="151"/>
        <v>n/a</v>
      </c>
      <c r="U300" s="45" t="str">
        <f t="shared" si="152"/>
        <v>n/a</v>
      </c>
      <c r="V300" s="45" t="str">
        <f t="shared" si="153"/>
        <v>n/a</v>
      </c>
      <c r="W300" s="41">
        <f t="shared" si="154"/>
        <v>-32.755016836640394</v>
      </c>
      <c r="X300" s="42">
        <f t="shared" si="155"/>
        <v>0.2717703469527124</v>
      </c>
      <c r="Y300" s="3">
        <v>3</v>
      </c>
      <c r="Z300" s="166">
        <v>-18.5</v>
      </c>
      <c r="AA300" s="43">
        <f t="shared" si="156"/>
        <v>-32.755016836640394</v>
      </c>
      <c r="AB300" s="42">
        <f t="shared" si="157"/>
        <v>0.2717703469527124</v>
      </c>
      <c r="AC300" s="8"/>
      <c r="AD300" s="35">
        <f t="shared" si="158"/>
        <v>-3.2767999999999999E-2</v>
      </c>
      <c r="AE300" s="12">
        <f t="shared" si="159"/>
        <v>3.7367918280816951E-4</v>
      </c>
      <c r="AF300" s="12">
        <f t="shared" si="160"/>
        <v>4.2165180505801406E-4</v>
      </c>
      <c r="AG300" s="12">
        <f t="shared" si="161"/>
        <v>1.3423008502203412E-5</v>
      </c>
      <c r="AH300" s="12">
        <f t="shared" si="162"/>
        <v>1.7086378734417916E-4</v>
      </c>
      <c r="AI300" s="12">
        <f t="shared" si="163"/>
        <v>0</v>
      </c>
      <c r="AJ300" s="12">
        <f t="shared" si="164"/>
        <v>0</v>
      </c>
      <c r="AK300" s="12">
        <f t="shared" si="165"/>
        <v>0</v>
      </c>
      <c r="AL300" s="12">
        <f t="shared" si="166"/>
        <v>0</v>
      </c>
      <c r="AM300" s="12">
        <f t="shared" si="167"/>
        <v>0</v>
      </c>
      <c r="AN300" s="39">
        <f t="shared" si="168"/>
        <v>0</v>
      </c>
      <c r="AO300" s="8"/>
      <c r="AP300" s="35">
        <f t="shared" si="169"/>
        <v>-3.2755016836640394E-2</v>
      </c>
      <c r="AQ300" s="12">
        <f t="shared" si="170"/>
        <v>2.7177034695271239E-4</v>
      </c>
      <c r="AR300" s="12">
        <f t="shared" si="171"/>
        <v>1.3423008502203412E-5</v>
      </c>
      <c r="AS300" s="12">
        <f t="shared" si="172"/>
        <v>1.7086378734417916E-4</v>
      </c>
      <c r="AT300" s="12">
        <f t="shared" si="173"/>
        <v>1.3423008502203412E-5</v>
      </c>
      <c r="AU300" s="12">
        <f t="shared" si="174"/>
        <v>1.7086378734417916E-4</v>
      </c>
      <c r="AV300" s="12">
        <f t="shared" si="175"/>
        <v>-3.2755016836640394E-2</v>
      </c>
      <c r="AW300" s="12">
        <f t="shared" si="176"/>
        <v>2.7177034695271239E-4</v>
      </c>
      <c r="AX300" s="12">
        <f t="shared" si="177"/>
        <v>-3.2755016836640394E-2</v>
      </c>
      <c r="AY300" s="39">
        <f t="shared" si="178"/>
        <v>2.7177034695271239E-4</v>
      </c>
      <c r="AZ300" s="8"/>
      <c r="BA300" s="35"/>
      <c r="BB300" s="12">
        <f t="shared" si="179"/>
        <v>1.0000134230085023</v>
      </c>
      <c r="BC300" s="12">
        <f t="shared" si="180"/>
        <v>0.96723199999999998</v>
      </c>
      <c r="BD300" s="12">
        <f t="shared" si="181"/>
        <v>0</v>
      </c>
      <c r="BE300" s="39">
        <f t="shared" si="182"/>
        <v>0</v>
      </c>
    </row>
    <row r="301" spans="1:57">
      <c r="A301" s="168" t="s">
        <v>366</v>
      </c>
      <c r="B301" s="3" t="s">
        <v>399</v>
      </c>
      <c r="C301" s="3">
        <v>-34.296333333333337</v>
      </c>
      <c r="D301" s="3">
        <v>0.37367918280816953</v>
      </c>
      <c r="E301" s="3">
        <v>3</v>
      </c>
      <c r="F301" s="3">
        <v>1.3423008502203413E-2</v>
      </c>
      <c r="G301" s="3">
        <v>0.17086378734417915</v>
      </c>
      <c r="L301" s="3">
        <v>1</v>
      </c>
      <c r="Q301" s="44">
        <f t="shared" si="148"/>
        <v>-34.283370684805064</v>
      </c>
      <c r="R301" s="45">
        <f t="shared" si="149"/>
        <v>0.2716116274424108</v>
      </c>
      <c r="S301" s="45" t="str">
        <f t="shared" si="150"/>
        <v>n/a</v>
      </c>
      <c r="T301" s="45" t="str">
        <f t="shared" si="151"/>
        <v>n/a</v>
      </c>
      <c r="U301" s="45" t="str">
        <f t="shared" si="152"/>
        <v>n/a</v>
      </c>
      <c r="V301" s="45" t="str">
        <f t="shared" si="153"/>
        <v>n/a</v>
      </c>
      <c r="W301" s="41">
        <f t="shared" si="154"/>
        <v>-34.283370684805064</v>
      </c>
      <c r="X301" s="42">
        <f t="shared" si="155"/>
        <v>0.2716116274424108</v>
      </c>
      <c r="Y301" s="3">
        <v>3</v>
      </c>
      <c r="Z301" s="166">
        <v>-21.3</v>
      </c>
      <c r="AA301" s="43">
        <f t="shared" si="156"/>
        <v>-34.283370684805028</v>
      </c>
      <c r="AB301" s="42">
        <f t="shared" si="157"/>
        <v>0.2716116274424108</v>
      </c>
      <c r="AC301" s="8"/>
      <c r="AD301" s="35">
        <f t="shared" si="158"/>
        <v>-3.4296333333333338E-2</v>
      </c>
      <c r="AE301" s="12">
        <f t="shared" si="159"/>
        <v>3.7367918280816951E-4</v>
      </c>
      <c r="AF301" s="12">
        <f t="shared" si="160"/>
        <v>4.2165180505801406E-4</v>
      </c>
      <c r="AG301" s="12">
        <f t="shared" si="161"/>
        <v>1.3423008502203412E-5</v>
      </c>
      <c r="AH301" s="12">
        <f t="shared" si="162"/>
        <v>1.7086378734417916E-4</v>
      </c>
      <c r="AI301" s="12">
        <f t="shared" si="163"/>
        <v>0</v>
      </c>
      <c r="AJ301" s="12">
        <f t="shared" si="164"/>
        <v>0</v>
      </c>
      <c r="AK301" s="12">
        <f t="shared" si="165"/>
        <v>0</v>
      </c>
      <c r="AL301" s="12">
        <f t="shared" si="166"/>
        <v>0</v>
      </c>
      <c r="AM301" s="12">
        <f t="shared" si="167"/>
        <v>0</v>
      </c>
      <c r="AN301" s="39">
        <f t="shared" si="168"/>
        <v>0</v>
      </c>
      <c r="AO301" s="8"/>
      <c r="AP301" s="35">
        <f t="shared" si="169"/>
        <v>-3.428337068480506E-2</v>
      </c>
      <c r="AQ301" s="12">
        <f t="shared" si="170"/>
        <v>2.716116274424108E-4</v>
      </c>
      <c r="AR301" s="12">
        <f t="shared" si="171"/>
        <v>1.3423008502203412E-5</v>
      </c>
      <c r="AS301" s="12">
        <f t="shared" si="172"/>
        <v>1.7086378734417916E-4</v>
      </c>
      <c r="AT301" s="12">
        <f t="shared" si="173"/>
        <v>1.3423008502203412E-5</v>
      </c>
      <c r="AU301" s="12">
        <f t="shared" si="174"/>
        <v>1.7086378734417916E-4</v>
      </c>
      <c r="AV301" s="12">
        <f t="shared" si="175"/>
        <v>-3.428337068480506E-2</v>
      </c>
      <c r="AW301" s="12">
        <f t="shared" si="176"/>
        <v>2.716116274424108E-4</v>
      </c>
      <c r="AX301" s="12">
        <f t="shared" si="177"/>
        <v>-3.4283370684805026E-2</v>
      </c>
      <c r="AY301" s="39">
        <f t="shared" si="178"/>
        <v>2.716116274424108E-4</v>
      </c>
      <c r="AZ301" s="8"/>
      <c r="BA301" s="35"/>
      <c r="BB301" s="12">
        <f t="shared" si="179"/>
        <v>1.0000134230085023</v>
      </c>
      <c r="BC301" s="12">
        <f t="shared" si="180"/>
        <v>0.96570366666666663</v>
      </c>
      <c r="BD301" s="12">
        <f t="shared" si="181"/>
        <v>0</v>
      </c>
      <c r="BE301" s="39">
        <f t="shared" si="182"/>
        <v>0</v>
      </c>
    </row>
    <row r="302" spans="1:57">
      <c r="A302" s="168" t="s">
        <v>366</v>
      </c>
      <c r="B302" s="3" t="s">
        <v>400</v>
      </c>
      <c r="C302" s="3">
        <v>-33.951000000000001</v>
      </c>
      <c r="D302" s="3">
        <v>0.37367918280816953</v>
      </c>
      <c r="E302" s="3">
        <v>3</v>
      </c>
      <c r="F302" s="3">
        <v>1.3423008502203413E-2</v>
      </c>
      <c r="G302" s="3">
        <v>0.17086378734417915</v>
      </c>
      <c r="L302" s="3">
        <v>1</v>
      </c>
      <c r="Q302" s="44">
        <f t="shared" si="148"/>
        <v>-33.938032716059453</v>
      </c>
      <c r="R302" s="45">
        <f t="shared" si="149"/>
        <v>0.27164747693929447</v>
      </c>
      <c r="S302" s="45" t="str">
        <f t="shared" si="150"/>
        <v>n/a</v>
      </c>
      <c r="T302" s="45" t="str">
        <f t="shared" si="151"/>
        <v>n/a</v>
      </c>
      <c r="U302" s="45" t="str">
        <f t="shared" si="152"/>
        <v>n/a</v>
      </c>
      <c r="V302" s="45" t="str">
        <f t="shared" si="153"/>
        <v>n/a</v>
      </c>
      <c r="W302" s="41">
        <f t="shared" si="154"/>
        <v>-33.938032716059453</v>
      </c>
      <c r="X302" s="42">
        <f t="shared" si="155"/>
        <v>0.27164747693929447</v>
      </c>
      <c r="Y302" s="3">
        <v>3</v>
      </c>
      <c r="Z302" s="166">
        <v>-20.6</v>
      </c>
      <c r="AA302" s="43">
        <f t="shared" si="156"/>
        <v>-33.938032716059439</v>
      </c>
      <c r="AB302" s="42">
        <f t="shared" si="157"/>
        <v>0.27164747693929447</v>
      </c>
      <c r="AC302" s="8"/>
      <c r="AD302" s="35">
        <f t="shared" si="158"/>
        <v>-3.3951000000000002E-2</v>
      </c>
      <c r="AE302" s="12">
        <f t="shared" si="159"/>
        <v>3.7367918280816951E-4</v>
      </c>
      <c r="AF302" s="12">
        <f t="shared" si="160"/>
        <v>4.2165180505801406E-4</v>
      </c>
      <c r="AG302" s="12">
        <f t="shared" si="161"/>
        <v>1.3423008502203412E-5</v>
      </c>
      <c r="AH302" s="12">
        <f t="shared" si="162"/>
        <v>1.7086378734417916E-4</v>
      </c>
      <c r="AI302" s="12">
        <f t="shared" si="163"/>
        <v>0</v>
      </c>
      <c r="AJ302" s="12">
        <f t="shared" si="164"/>
        <v>0</v>
      </c>
      <c r="AK302" s="12">
        <f t="shared" si="165"/>
        <v>0</v>
      </c>
      <c r="AL302" s="12">
        <f t="shared" si="166"/>
        <v>0</v>
      </c>
      <c r="AM302" s="12">
        <f t="shared" si="167"/>
        <v>0</v>
      </c>
      <c r="AN302" s="39">
        <f t="shared" si="168"/>
        <v>0</v>
      </c>
      <c r="AO302" s="8"/>
      <c r="AP302" s="35">
        <f t="shared" si="169"/>
        <v>-3.3938032716059455E-2</v>
      </c>
      <c r="AQ302" s="12">
        <f t="shared" si="170"/>
        <v>2.7164747693929445E-4</v>
      </c>
      <c r="AR302" s="12">
        <f t="shared" si="171"/>
        <v>1.3423008502203412E-5</v>
      </c>
      <c r="AS302" s="12">
        <f t="shared" si="172"/>
        <v>1.7086378734417916E-4</v>
      </c>
      <c r="AT302" s="12">
        <f t="shared" si="173"/>
        <v>1.3423008502203412E-5</v>
      </c>
      <c r="AU302" s="12">
        <f t="shared" si="174"/>
        <v>1.7086378734417916E-4</v>
      </c>
      <c r="AV302" s="12">
        <f t="shared" si="175"/>
        <v>-3.3938032716059455E-2</v>
      </c>
      <c r="AW302" s="12">
        <f t="shared" si="176"/>
        <v>2.7164747693929445E-4</v>
      </c>
      <c r="AX302" s="12">
        <f t="shared" si="177"/>
        <v>-3.3938032716059441E-2</v>
      </c>
      <c r="AY302" s="39">
        <f t="shared" si="178"/>
        <v>2.7164747693929445E-4</v>
      </c>
      <c r="AZ302" s="8"/>
      <c r="BA302" s="35"/>
      <c r="BB302" s="12">
        <f t="shared" si="179"/>
        <v>1.0000134230085023</v>
      </c>
      <c r="BC302" s="12">
        <f t="shared" si="180"/>
        <v>0.96604900000000005</v>
      </c>
      <c r="BD302" s="12">
        <f t="shared" si="181"/>
        <v>0</v>
      </c>
      <c r="BE302" s="39">
        <f t="shared" si="182"/>
        <v>0</v>
      </c>
    </row>
    <row r="303" spans="1:57">
      <c r="A303" s="168" t="s">
        <v>366</v>
      </c>
      <c r="B303" s="3" t="s">
        <v>215</v>
      </c>
      <c r="C303" s="3">
        <v>-36.124333333333333</v>
      </c>
      <c r="D303" s="3">
        <v>0.37367918280816953</v>
      </c>
      <c r="E303" s="3">
        <v>3</v>
      </c>
      <c r="F303" s="3">
        <v>1.3423008502203413E-2</v>
      </c>
      <c r="G303" s="3">
        <v>0.17086378734417915</v>
      </c>
      <c r="L303" s="3">
        <v>1</v>
      </c>
      <c r="Q303" s="44">
        <f t="shared" si="148"/>
        <v>-36.111395222064601</v>
      </c>
      <c r="R303" s="45">
        <f t="shared" si="149"/>
        <v>0.27142199520580068</v>
      </c>
      <c r="S303" s="45" t="str">
        <f t="shared" si="150"/>
        <v>n/a</v>
      </c>
      <c r="T303" s="45" t="str">
        <f t="shared" si="151"/>
        <v>n/a</v>
      </c>
      <c r="U303" s="45" t="str">
        <f t="shared" si="152"/>
        <v>n/a</v>
      </c>
      <c r="V303" s="45" t="str">
        <f t="shared" si="153"/>
        <v>n/a</v>
      </c>
      <c r="W303" s="41">
        <f t="shared" si="154"/>
        <v>-36.111395222064601</v>
      </c>
      <c r="X303" s="42">
        <f t="shared" si="155"/>
        <v>0.27142199520580068</v>
      </c>
      <c r="Y303" s="3">
        <v>3</v>
      </c>
      <c r="Z303" s="166">
        <v>-19.3</v>
      </c>
      <c r="AA303" s="43">
        <f t="shared" si="156"/>
        <v>-36.111395222064637</v>
      </c>
      <c r="AB303" s="42">
        <f t="shared" si="157"/>
        <v>0.27142199520580068</v>
      </c>
      <c r="AC303" s="8"/>
      <c r="AD303" s="35">
        <f t="shared" si="158"/>
        <v>-3.6124333333333335E-2</v>
      </c>
      <c r="AE303" s="12">
        <f t="shared" si="159"/>
        <v>3.7367918280816951E-4</v>
      </c>
      <c r="AF303" s="12">
        <f t="shared" si="160"/>
        <v>4.2165180505801406E-4</v>
      </c>
      <c r="AG303" s="12">
        <f t="shared" si="161"/>
        <v>1.3423008502203412E-5</v>
      </c>
      <c r="AH303" s="12">
        <f t="shared" si="162"/>
        <v>1.7086378734417916E-4</v>
      </c>
      <c r="AI303" s="12">
        <f t="shared" si="163"/>
        <v>0</v>
      </c>
      <c r="AJ303" s="12">
        <f t="shared" si="164"/>
        <v>0</v>
      </c>
      <c r="AK303" s="12">
        <f t="shared" si="165"/>
        <v>0</v>
      </c>
      <c r="AL303" s="12">
        <f t="shared" si="166"/>
        <v>0</v>
      </c>
      <c r="AM303" s="12">
        <f t="shared" si="167"/>
        <v>0</v>
      </c>
      <c r="AN303" s="39">
        <f t="shared" si="168"/>
        <v>0</v>
      </c>
      <c r="AO303" s="8"/>
      <c r="AP303" s="35">
        <f t="shared" si="169"/>
        <v>-3.61113952220646E-2</v>
      </c>
      <c r="AQ303" s="12">
        <f t="shared" si="170"/>
        <v>2.7142199520580068E-4</v>
      </c>
      <c r="AR303" s="12">
        <f t="shared" si="171"/>
        <v>1.3423008502203412E-5</v>
      </c>
      <c r="AS303" s="12">
        <f t="shared" si="172"/>
        <v>1.7086378734417916E-4</v>
      </c>
      <c r="AT303" s="12">
        <f t="shared" si="173"/>
        <v>1.3423008502203412E-5</v>
      </c>
      <c r="AU303" s="12">
        <f t="shared" si="174"/>
        <v>1.7086378734417916E-4</v>
      </c>
      <c r="AV303" s="12">
        <f t="shared" si="175"/>
        <v>-3.61113952220646E-2</v>
      </c>
      <c r="AW303" s="12">
        <f t="shared" si="176"/>
        <v>2.7142199520580068E-4</v>
      </c>
      <c r="AX303" s="12">
        <f t="shared" si="177"/>
        <v>-3.6111395222064635E-2</v>
      </c>
      <c r="AY303" s="39">
        <f t="shared" si="178"/>
        <v>2.7142199520580068E-4</v>
      </c>
      <c r="AZ303" s="8"/>
      <c r="BA303" s="35"/>
      <c r="BB303" s="12">
        <f t="shared" si="179"/>
        <v>1.0000134230085023</v>
      </c>
      <c r="BC303" s="12">
        <f t="shared" si="180"/>
        <v>0.96387566666666669</v>
      </c>
      <c r="BD303" s="12">
        <f t="shared" si="181"/>
        <v>0</v>
      </c>
      <c r="BE303" s="39">
        <f t="shared" si="182"/>
        <v>0</v>
      </c>
    </row>
    <row r="304" spans="1:57">
      <c r="A304" s="168" t="s">
        <v>366</v>
      </c>
      <c r="B304" s="3" t="s">
        <v>216</v>
      </c>
      <c r="C304" s="3">
        <v>-35.518666666666668</v>
      </c>
      <c r="D304" s="3">
        <v>0.37367918280816953</v>
      </c>
      <c r="E304" s="3">
        <v>3</v>
      </c>
      <c r="F304" s="3">
        <v>1.3423008502203413E-2</v>
      </c>
      <c r="G304" s="3">
        <v>0.17086378734417915</v>
      </c>
      <c r="L304" s="3">
        <v>1</v>
      </c>
      <c r="Q304" s="44">
        <f t="shared" si="148"/>
        <v>-35.50572042552912</v>
      </c>
      <c r="R304" s="45">
        <f t="shared" si="149"/>
        <v>0.2714848004474214</v>
      </c>
      <c r="S304" s="45" t="str">
        <f t="shared" si="150"/>
        <v>n/a</v>
      </c>
      <c r="T304" s="45" t="str">
        <f t="shared" si="151"/>
        <v>n/a</v>
      </c>
      <c r="U304" s="45" t="str">
        <f t="shared" si="152"/>
        <v>n/a</v>
      </c>
      <c r="V304" s="45" t="str">
        <f t="shared" si="153"/>
        <v>n/a</v>
      </c>
      <c r="W304" s="41">
        <f t="shared" si="154"/>
        <v>-35.50572042552912</v>
      </c>
      <c r="X304" s="42">
        <f t="shared" si="155"/>
        <v>0.2714848004474214</v>
      </c>
      <c r="Y304" s="3">
        <v>3</v>
      </c>
      <c r="Z304" s="166">
        <v>-16.899999999999999</v>
      </c>
      <c r="AA304" s="43">
        <f t="shared" si="156"/>
        <v>-35.505720425529134</v>
      </c>
      <c r="AB304" s="42">
        <f t="shared" si="157"/>
        <v>0.2714848004474214</v>
      </c>
      <c r="AC304" s="8"/>
      <c r="AD304" s="35">
        <f t="shared" si="158"/>
        <v>-3.5518666666666671E-2</v>
      </c>
      <c r="AE304" s="12">
        <f t="shared" si="159"/>
        <v>3.7367918280816951E-4</v>
      </c>
      <c r="AF304" s="12">
        <f t="shared" si="160"/>
        <v>4.2165180505801406E-4</v>
      </c>
      <c r="AG304" s="12">
        <f t="shared" si="161"/>
        <v>1.3423008502203412E-5</v>
      </c>
      <c r="AH304" s="12">
        <f t="shared" si="162"/>
        <v>1.7086378734417916E-4</v>
      </c>
      <c r="AI304" s="12">
        <f t="shared" si="163"/>
        <v>0</v>
      </c>
      <c r="AJ304" s="12">
        <f t="shared" si="164"/>
        <v>0</v>
      </c>
      <c r="AK304" s="12">
        <f t="shared" si="165"/>
        <v>0</v>
      </c>
      <c r="AL304" s="12">
        <f t="shared" si="166"/>
        <v>0</v>
      </c>
      <c r="AM304" s="12">
        <f t="shared" si="167"/>
        <v>0</v>
      </c>
      <c r="AN304" s="39">
        <f t="shared" si="168"/>
        <v>0</v>
      </c>
      <c r="AO304" s="8"/>
      <c r="AP304" s="35">
        <f t="shared" si="169"/>
        <v>-3.5505720425529116E-2</v>
      </c>
      <c r="AQ304" s="12">
        <f t="shared" si="170"/>
        <v>2.714848004474214E-4</v>
      </c>
      <c r="AR304" s="12">
        <f t="shared" si="171"/>
        <v>1.3423008502203412E-5</v>
      </c>
      <c r="AS304" s="12">
        <f t="shared" si="172"/>
        <v>1.7086378734417916E-4</v>
      </c>
      <c r="AT304" s="12">
        <f t="shared" si="173"/>
        <v>1.3423008502203412E-5</v>
      </c>
      <c r="AU304" s="12">
        <f t="shared" si="174"/>
        <v>1.7086378734417916E-4</v>
      </c>
      <c r="AV304" s="12">
        <f t="shared" si="175"/>
        <v>-3.5505720425529116E-2</v>
      </c>
      <c r="AW304" s="12">
        <f t="shared" si="176"/>
        <v>2.714848004474214E-4</v>
      </c>
      <c r="AX304" s="12">
        <f t="shared" si="177"/>
        <v>-3.550572042552913E-2</v>
      </c>
      <c r="AY304" s="39">
        <f t="shared" si="178"/>
        <v>2.714848004474214E-4</v>
      </c>
      <c r="AZ304" s="8"/>
      <c r="BA304" s="35"/>
      <c r="BB304" s="12">
        <f t="shared" si="179"/>
        <v>1.0000134230085023</v>
      </c>
      <c r="BC304" s="12">
        <f t="shared" si="180"/>
        <v>0.9644813333333333</v>
      </c>
      <c r="BD304" s="12">
        <f t="shared" si="181"/>
        <v>0</v>
      </c>
      <c r="BE304" s="39">
        <f t="shared" si="182"/>
        <v>0</v>
      </c>
    </row>
    <row r="305" spans="1:57">
      <c r="A305" s="168" t="s">
        <v>307</v>
      </c>
      <c r="B305" s="3" t="s">
        <v>399</v>
      </c>
      <c r="C305" s="3">
        <v>-33.337666666666671</v>
      </c>
      <c r="D305" s="3">
        <v>0.37367918280816953</v>
      </c>
      <c r="E305" s="3">
        <v>3</v>
      </c>
      <c r="F305" s="3">
        <v>1.3423008502203413E-2</v>
      </c>
      <c r="G305" s="3">
        <v>0.17086378734417915</v>
      </c>
      <c r="L305" s="3">
        <v>1</v>
      </c>
      <c r="Q305" s="44">
        <f t="shared" si="148"/>
        <v>-33.324691149947569</v>
      </c>
      <c r="R305" s="45">
        <f t="shared" si="149"/>
        <v>0.27171116778827437</v>
      </c>
      <c r="S305" s="45" t="str">
        <f t="shared" si="150"/>
        <v>n/a</v>
      </c>
      <c r="T305" s="45" t="str">
        <f t="shared" si="151"/>
        <v>n/a</v>
      </c>
      <c r="U305" s="45" t="str">
        <f t="shared" si="152"/>
        <v>n/a</v>
      </c>
      <c r="V305" s="45" t="str">
        <f t="shared" si="153"/>
        <v>n/a</v>
      </c>
      <c r="W305" s="41">
        <f t="shared" si="154"/>
        <v>-33.324691149947569</v>
      </c>
      <c r="X305" s="42">
        <f t="shared" si="155"/>
        <v>0.27171116778827437</v>
      </c>
      <c r="Y305" s="3">
        <v>3</v>
      </c>
      <c r="Z305" s="166">
        <v>-20.3</v>
      </c>
      <c r="AA305" s="43">
        <f t="shared" si="156"/>
        <v>-33.324691149947625</v>
      </c>
      <c r="AB305" s="42">
        <f t="shared" si="157"/>
        <v>0.27171116778827437</v>
      </c>
      <c r="AC305" s="8"/>
      <c r="AD305" s="35">
        <f t="shared" si="158"/>
        <v>-3.3337666666666668E-2</v>
      </c>
      <c r="AE305" s="12">
        <f t="shared" si="159"/>
        <v>3.7367918280816951E-4</v>
      </c>
      <c r="AF305" s="12">
        <f t="shared" si="160"/>
        <v>4.2165180505801406E-4</v>
      </c>
      <c r="AG305" s="12">
        <f t="shared" si="161"/>
        <v>1.3423008502203412E-5</v>
      </c>
      <c r="AH305" s="12">
        <f t="shared" si="162"/>
        <v>1.7086378734417916E-4</v>
      </c>
      <c r="AI305" s="12">
        <f t="shared" si="163"/>
        <v>0</v>
      </c>
      <c r="AJ305" s="12">
        <f t="shared" si="164"/>
        <v>0</v>
      </c>
      <c r="AK305" s="12">
        <f t="shared" si="165"/>
        <v>0</v>
      </c>
      <c r="AL305" s="12">
        <f t="shared" si="166"/>
        <v>0</v>
      </c>
      <c r="AM305" s="12">
        <f t="shared" si="167"/>
        <v>0</v>
      </c>
      <c r="AN305" s="39">
        <f t="shared" si="168"/>
        <v>0</v>
      </c>
      <c r="AO305" s="8"/>
      <c r="AP305" s="35">
        <f t="shared" si="169"/>
        <v>-3.3324691149947572E-2</v>
      </c>
      <c r="AQ305" s="12">
        <f t="shared" si="170"/>
        <v>2.7171116778827438E-4</v>
      </c>
      <c r="AR305" s="12">
        <f t="shared" si="171"/>
        <v>1.3423008502203412E-5</v>
      </c>
      <c r="AS305" s="12">
        <f t="shared" si="172"/>
        <v>1.7086378734417916E-4</v>
      </c>
      <c r="AT305" s="12">
        <f t="shared" si="173"/>
        <v>1.3423008502203412E-5</v>
      </c>
      <c r="AU305" s="12">
        <f t="shared" si="174"/>
        <v>1.7086378734417916E-4</v>
      </c>
      <c r="AV305" s="12">
        <f t="shared" si="175"/>
        <v>-3.3324691149947572E-2</v>
      </c>
      <c r="AW305" s="12">
        <f t="shared" si="176"/>
        <v>2.7171116778827438E-4</v>
      </c>
      <c r="AX305" s="12">
        <f t="shared" si="177"/>
        <v>-3.3324691149947627E-2</v>
      </c>
      <c r="AY305" s="39">
        <f t="shared" si="178"/>
        <v>2.7171116778827438E-4</v>
      </c>
      <c r="AZ305" s="8"/>
      <c r="BA305" s="35"/>
      <c r="BB305" s="12">
        <f t="shared" si="179"/>
        <v>1.0000134230085023</v>
      </c>
      <c r="BC305" s="12">
        <f t="shared" si="180"/>
        <v>0.96666233333333329</v>
      </c>
      <c r="BD305" s="12">
        <f t="shared" si="181"/>
        <v>0</v>
      </c>
      <c r="BE305" s="39">
        <f t="shared" si="182"/>
        <v>0</v>
      </c>
    </row>
    <row r="306" spans="1:57">
      <c r="A306" s="168" t="s">
        <v>307</v>
      </c>
      <c r="B306" s="3" t="s">
        <v>400</v>
      </c>
      <c r="C306" s="3">
        <v>-33.06666666666667</v>
      </c>
      <c r="D306" s="3">
        <v>0.37367918280816953</v>
      </c>
      <c r="E306" s="3">
        <v>3</v>
      </c>
      <c r="F306" s="3">
        <v>1.3423008502203413E-2</v>
      </c>
      <c r="G306" s="3">
        <v>0.17086378734417915</v>
      </c>
      <c r="L306" s="3">
        <v>1</v>
      </c>
      <c r="Q306" s="44">
        <f t="shared" si="148"/>
        <v>-33.053687512312266</v>
      </c>
      <c r="R306" s="45">
        <f t="shared" si="149"/>
        <v>0.27173931756997782</v>
      </c>
      <c r="S306" s="45" t="str">
        <f t="shared" si="150"/>
        <v>n/a</v>
      </c>
      <c r="T306" s="45" t="str">
        <f t="shared" si="151"/>
        <v>n/a</v>
      </c>
      <c r="U306" s="45" t="str">
        <f t="shared" si="152"/>
        <v>n/a</v>
      </c>
      <c r="V306" s="45" t="str">
        <f t="shared" si="153"/>
        <v>n/a</v>
      </c>
      <c r="W306" s="41">
        <f t="shared" si="154"/>
        <v>-33.053687512312266</v>
      </c>
      <c r="X306" s="42">
        <f t="shared" si="155"/>
        <v>0.27173931756997782</v>
      </c>
      <c r="Y306" s="3">
        <v>3</v>
      </c>
      <c r="Z306" s="166">
        <v>-19.399999999999999</v>
      </c>
      <c r="AA306" s="43">
        <f t="shared" si="156"/>
        <v>-33.053687512312301</v>
      </c>
      <c r="AB306" s="42">
        <f t="shared" si="157"/>
        <v>0.27173931756997782</v>
      </c>
      <c r="AC306" s="8"/>
      <c r="AD306" s="35">
        <f t="shared" si="158"/>
        <v>-3.3066666666666668E-2</v>
      </c>
      <c r="AE306" s="12">
        <f t="shared" si="159"/>
        <v>3.7367918280816951E-4</v>
      </c>
      <c r="AF306" s="12">
        <f t="shared" si="160"/>
        <v>4.2165180505801406E-4</v>
      </c>
      <c r="AG306" s="12">
        <f t="shared" si="161"/>
        <v>1.3423008502203412E-5</v>
      </c>
      <c r="AH306" s="12">
        <f t="shared" si="162"/>
        <v>1.7086378734417916E-4</v>
      </c>
      <c r="AI306" s="12">
        <f t="shared" si="163"/>
        <v>0</v>
      </c>
      <c r="AJ306" s="12">
        <f t="shared" si="164"/>
        <v>0</v>
      </c>
      <c r="AK306" s="12">
        <f t="shared" si="165"/>
        <v>0</v>
      </c>
      <c r="AL306" s="12">
        <f t="shared" si="166"/>
        <v>0</v>
      </c>
      <c r="AM306" s="12">
        <f t="shared" si="167"/>
        <v>0</v>
      </c>
      <c r="AN306" s="39">
        <f t="shared" si="168"/>
        <v>0</v>
      </c>
      <c r="AO306" s="8"/>
      <c r="AP306" s="35">
        <f t="shared" si="169"/>
        <v>-3.3053687512312267E-2</v>
      </c>
      <c r="AQ306" s="12">
        <f t="shared" si="170"/>
        <v>2.7173931756997781E-4</v>
      </c>
      <c r="AR306" s="12">
        <f t="shared" si="171"/>
        <v>1.3423008502203412E-5</v>
      </c>
      <c r="AS306" s="12">
        <f t="shared" si="172"/>
        <v>1.7086378734417916E-4</v>
      </c>
      <c r="AT306" s="12">
        <f t="shared" si="173"/>
        <v>1.3423008502203412E-5</v>
      </c>
      <c r="AU306" s="12">
        <f t="shared" si="174"/>
        <v>1.7086378734417916E-4</v>
      </c>
      <c r="AV306" s="12">
        <f t="shared" si="175"/>
        <v>-3.3053687512312267E-2</v>
      </c>
      <c r="AW306" s="12">
        <f t="shared" si="176"/>
        <v>2.7173931756997781E-4</v>
      </c>
      <c r="AX306" s="12">
        <f t="shared" si="177"/>
        <v>-3.3053687512312302E-2</v>
      </c>
      <c r="AY306" s="39">
        <f t="shared" si="178"/>
        <v>2.7173931756997781E-4</v>
      </c>
      <c r="AZ306" s="8"/>
      <c r="BA306" s="35"/>
      <c r="BB306" s="12">
        <f t="shared" si="179"/>
        <v>1.0000134230085023</v>
      </c>
      <c r="BC306" s="12">
        <f t="shared" si="180"/>
        <v>0.96693333333333331</v>
      </c>
      <c r="BD306" s="12">
        <f t="shared" si="181"/>
        <v>0</v>
      </c>
      <c r="BE306" s="39">
        <f t="shared" si="182"/>
        <v>0</v>
      </c>
    </row>
    <row r="307" spans="1:57">
      <c r="A307" s="168" t="s">
        <v>307</v>
      </c>
      <c r="B307" s="3" t="s">
        <v>215</v>
      </c>
      <c r="C307" s="3">
        <v>-34.600666666666662</v>
      </c>
      <c r="D307" s="3">
        <v>0.37367918280816953</v>
      </c>
      <c r="E307" s="3">
        <v>3</v>
      </c>
      <c r="F307" s="3">
        <v>1.3423008502203413E-2</v>
      </c>
      <c r="G307" s="3">
        <v>0.17086378734417915</v>
      </c>
      <c r="L307" s="3">
        <v>1</v>
      </c>
      <c r="Q307" s="44">
        <f t="shared" si="148"/>
        <v>-34.587708103207305</v>
      </c>
      <c r="R307" s="45">
        <f t="shared" si="149"/>
        <v>0.27158004091238103</v>
      </c>
      <c r="S307" s="45" t="str">
        <f t="shared" si="150"/>
        <v>n/a</v>
      </c>
      <c r="T307" s="45" t="str">
        <f t="shared" si="151"/>
        <v>n/a</v>
      </c>
      <c r="U307" s="45" t="str">
        <f t="shared" si="152"/>
        <v>n/a</v>
      </c>
      <c r="V307" s="45" t="str">
        <f t="shared" si="153"/>
        <v>n/a</v>
      </c>
      <c r="W307" s="41">
        <f t="shared" si="154"/>
        <v>-34.587708103207305</v>
      </c>
      <c r="X307" s="42">
        <f t="shared" si="155"/>
        <v>0.27158004091238103</v>
      </c>
      <c r="Y307" s="3">
        <v>3</v>
      </c>
      <c r="Z307" s="166">
        <v>-18.100000000000001</v>
      </c>
      <c r="AA307" s="43">
        <f t="shared" si="156"/>
        <v>-34.587708103207326</v>
      </c>
      <c r="AB307" s="42">
        <f t="shared" si="157"/>
        <v>0.27158004091238103</v>
      </c>
      <c r="AC307" s="8"/>
      <c r="AD307" s="35">
        <f t="shared" si="158"/>
        <v>-3.4600666666666662E-2</v>
      </c>
      <c r="AE307" s="12">
        <f t="shared" si="159"/>
        <v>3.7367918280816951E-4</v>
      </c>
      <c r="AF307" s="12">
        <f t="shared" si="160"/>
        <v>4.2165180505801406E-4</v>
      </c>
      <c r="AG307" s="12">
        <f t="shared" si="161"/>
        <v>1.3423008502203412E-5</v>
      </c>
      <c r="AH307" s="12">
        <f t="shared" si="162"/>
        <v>1.7086378734417916E-4</v>
      </c>
      <c r="AI307" s="12">
        <f t="shared" si="163"/>
        <v>0</v>
      </c>
      <c r="AJ307" s="12">
        <f t="shared" si="164"/>
        <v>0</v>
      </c>
      <c r="AK307" s="12">
        <f t="shared" si="165"/>
        <v>0</v>
      </c>
      <c r="AL307" s="12">
        <f t="shared" si="166"/>
        <v>0</v>
      </c>
      <c r="AM307" s="12">
        <f t="shared" si="167"/>
        <v>0</v>
      </c>
      <c r="AN307" s="39">
        <f t="shared" si="168"/>
        <v>0</v>
      </c>
      <c r="AO307" s="8"/>
      <c r="AP307" s="35">
        <f t="shared" si="169"/>
        <v>-3.4587708103207306E-2</v>
      </c>
      <c r="AQ307" s="12">
        <f t="shared" si="170"/>
        <v>2.7158004091238101E-4</v>
      </c>
      <c r="AR307" s="12">
        <f t="shared" si="171"/>
        <v>1.3423008502203412E-5</v>
      </c>
      <c r="AS307" s="12">
        <f t="shared" si="172"/>
        <v>1.7086378734417916E-4</v>
      </c>
      <c r="AT307" s="12">
        <f t="shared" si="173"/>
        <v>1.3423008502203412E-5</v>
      </c>
      <c r="AU307" s="12">
        <f t="shared" si="174"/>
        <v>1.7086378734417916E-4</v>
      </c>
      <c r="AV307" s="12">
        <f t="shared" si="175"/>
        <v>-3.4587708103207306E-2</v>
      </c>
      <c r="AW307" s="12">
        <f t="shared" si="176"/>
        <v>2.7158004091238101E-4</v>
      </c>
      <c r="AX307" s="12">
        <f t="shared" si="177"/>
        <v>-3.4587708103207326E-2</v>
      </c>
      <c r="AY307" s="39">
        <f t="shared" si="178"/>
        <v>2.7158004091238101E-4</v>
      </c>
      <c r="AZ307" s="8"/>
      <c r="BA307" s="35"/>
      <c r="BB307" s="12">
        <f t="shared" si="179"/>
        <v>1.0000134230085023</v>
      </c>
      <c r="BC307" s="12">
        <f t="shared" si="180"/>
        <v>0.96539933333333339</v>
      </c>
      <c r="BD307" s="12">
        <f t="shared" si="181"/>
        <v>0</v>
      </c>
      <c r="BE307" s="39">
        <f t="shared" si="182"/>
        <v>0</v>
      </c>
    </row>
    <row r="308" spans="1:57">
      <c r="A308" s="168" t="s">
        <v>307</v>
      </c>
      <c r="B308" s="3" t="s">
        <v>216</v>
      </c>
      <c r="C308" s="3">
        <v>-34.020333333333333</v>
      </c>
      <c r="D308" s="3">
        <v>0.37367918280816953</v>
      </c>
      <c r="E308" s="3">
        <v>3</v>
      </c>
      <c r="F308" s="3">
        <v>1.3423008502203413E-2</v>
      </c>
      <c r="G308" s="3">
        <v>0.17086378734417915</v>
      </c>
      <c r="L308" s="3">
        <v>1</v>
      </c>
      <c r="Q308" s="44">
        <f t="shared" si="148"/>
        <v>-34.007366980054705</v>
      </c>
      <c r="R308" s="45">
        <f t="shared" si="149"/>
        <v>0.27164027870818258</v>
      </c>
      <c r="S308" s="45" t="str">
        <f t="shared" si="150"/>
        <v>n/a</v>
      </c>
      <c r="T308" s="45" t="str">
        <f t="shared" si="151"/>
        <v>n/a</v>
      </c>
      <c r="U308" s="45" t="str">
        <f t="shared" si="152"/>
        <v>n/a</v>
      </c>
      <c r="V308" s="45" t="str">
        <f t="shared" si="153"/>
        <v>n/a</v>
      </c>
      <c r="W308" s="41">
        <f t="shared" si="154"/>
        <v>-34.007366980054705</v>
      </c>
      <c r="X308" s="42">
        <f t="shared" si="155"/>
        <v>0.27164027870818258</v>
      </c>
      <c r="Y308" s="3">
        <v>3</v>
      </c>
      <c r="Z308" s="166">
        <v>-17.899999999999999</v>
      </c>
      <c r="AA308" s="43">
        <f t="shared" si="156"/>
        <v>-34.007366980054684</v>
      </c>
      <c r="AB308" s="42">
        <f t="shared" si="157"/>
        <v>0.27164027870818258</v>
      </c>
      <c r="AC308" s="8"/>
      <c r="AD308" s="35">
        <f t="shared" si="158"/>
        <v>-3.4020333333333333E-2</v>
      </c>
      <c r="AE308" s="12">
        <f t="shared" si="159"/>
        <v>3.7367918280816951E-4</v>
      </c>
      <c r="AF308" s="12">
        <f t="shared" si="160"/>
        <v>4.2165180505801406E-4</v>
      </c>
      <c r="AG308" s="12">
        <f t="shared" si="161"/>
        <v>1.3423008502203412E-5</v>
      </c>
      <c r="AH308" s="12">
        <f t="shared" si="162"/>
        <v>1.7086378734417916E-4</v>
      </c>
      <c r="AI308" s="12">
        <f t="shared" si="163"/>
        <v>0</v>
      </c>
      <c r="AJ308" s="12">
        <f t="shared" si="164"/>
        <v>0</v>
      </c>
      <c r="AK308" s="12">
        <f t="shared" si="165"/>
        <v>0</v>
      </c>
      <c r="AL308" s="12">
        <f t="shared" si="166"/>
        <v>0</v>
      </c>
      <c r="AM308" s="12">
        <f t="shared" si="167"/>
        <v>0</v>
      </c>
      <c r="AN308" s="39">
        <f t="shared" si="168"/>
        <v>0</v>
      </c>
      <c r="AO308" s="8"/>
      <c r="AP308" s="35">
        <f t="shared" si="169"/>
        <v>-3.4007366980054708E-2</v>
      </c>
      <c r="AQ308" s="12">
        <f t="shared" si="170"/>
        <v>2.7164027870818259E-4</v>
      </c>
      <c r="AR308" s="12">
        <f t="shared" si="171"/>
        <v>1.3423008502203412E-5</v>
      </c>
      <c r="AS308" s="12">
        <f t="shared" si="172"/>
        <v>1.7086378734417916E-4</v>
      </c>
      <c r="AT308" s="12">
        <f t="shared" si="173"/>
        <v>1.3423008502203412E-5</v>
      </c>
      <c r="AU308" s="12">
        <f t="shared" si="174"/>
        <v>1.7086378734417916E-4</v>
      </c>
      <c r="AV308" s="12">
        <f t="shared" si="175"/>
        <v>-3.4007366980054708E-2</v>
      </c>
      <c r="AW308" s="12">
        <f t="shared" si="176"/>
        <v>2.7164027870818259E-4</v>
      </c>
      <c r="AX308" s="12">
        <f t="shared" si="177"/>
        <v>-3.4007366980054687E-2</v>
      </c>
      <c r="AY308" s="39">
        <f t="shared" si="178"/>
        <v>2.7164027870818259E-4</v>
      </c>
      <c r="AZ308" s="8"/>
      <c r="BA308" s="35"/>
      <c r="BB308" s="12">
        <f t="shared" si="179"/>
        <v>1.0000134230085023</v>
      </c>
      <c r="BC308" s="12">
        <f t="shared" si="180"/>
        <v>0.96597966666666668</v>
      </c>
      <c r="BD308" s="12">
        <f t="shared" si="181"/>
        <v>0</v>
      </c>
      <c r="BE308" s="39">
        <f t="shared" si="182"/>
        <v>0</v>
      </c>
    </row>
    <row r="309" spans="1:57">
      <c r="A309" s="168" t="s">
        <v>242</v>
      </c>
      <c r="B309" s="3" t="s">
        <v>399</v>
      </c>
      <c r="C309" s="3">
        <v>-36.211666666666666</v>
      </c>
      <c r="D309" s="3">
        <v>0.37367918280816953</v>
      </c>
      <c r="E309" s="3">
        <v>3</v>
      </c>
      <c r="F309" s="3">
        <v>1.3423008502203413E-2</v>
      </c>
      <c r="G309" s="3">
        <v>0.17086378734417915</v>
      </c>
      <c r="L309" s="3">
        <v>1</v>
      </c>
      <c r="Q309" s="44">
        <f t="shared" si="148"/>
        <v>-36.198729727674007</v>
      </c>
      <c r="R309" s="45">
        <f t="shared" si="149"/>
        <v>0.27141294114013337</v>
      </c>
      <c r="S309" s="45" t="str">
        <f t="shared" si="150"/>
        <v>n/a</v>
      </c>
      <c r="T309" s="45" t="str">
        <f t="shared" si="151"/>
        <v>n/a</v>
      </c>
      <c r="U309" s="45" t="str">
        <f t="shared" si="152"/>
        <v>n/a</v>
      </c>
      <c r="V309" s="45" t="str">
        <f t="shared" si="153"/>
        <v>n/a</v>
      </c>
      <c r="W309" s="41">
        <f t="shared" si="154"/>
        <v>-36.198729727674007</v>
      </c>
      <c r="X309" s="42">
        <f t="shared" si="155"/>
        <v>0.27141294114013337</v>
      </c>
      <c r="Y309" s="3">
        <v>3</v>
      </c>
      <c r="Z309" s="166">
        <v>-20.100000000000001</v>
      </c>
      <c r="AA309" s="43">
        <f t="shared" si="156"/>
        <v>-36.198729727674021</v>
      </c>
      <c r="AB309" s="42">
        <f t="shared" si="157"/>
        <v>0.27141294114013337</v>
      </c>
      <c r="AC309" s="8"/>
      <c r="AD309" s="35">
        <f t="shared" si="158"/>
        <v>-3.6211666666666663E-2</v>
      </c>
      <c r="AE309" s="12">
        <f t="shared" si="159"/>
        <v>3.7367918280816951E-4</v>
      </c>
      <c r="AF309" s="12">
        <f t="shared" si="160"/>
        <v>4.2165180505801406E-4</v>
      </c>
      <c r="AG309" s="12">
        <f t="shared" si="161"/>
        <v>1.3423008502203412E-5</v>
      </c>
      <c r="AH309" s="12">
        <f t="shared" si="162"/>
        <v>1.7086378734417916E-4</v>
      </c>
      <c r="AI309" s="12">
        <f t="shared" si="163"/>
        <v>0</v>
      </c>
      <c r="AJ309" s="12">
        <f t="shared" si="164"/>
        <v>0</v>
      </c>
      <c r="AK309" s="12">
        <f t="shared" si="165"/>
        <v>0</v>
      </c>
      <c r="AL309" s="12">
        <f t="shared" si="166"/>
        <v>0</v>
      </c>
      <c r="AM309" s="12">
        <f t="shared" si="167"/>
        <v>0</v>
      </c>
      <c r="AN309" s="39">
        <f t="shared" si="168"/>
        <v>0</v>
      </c>
      <c r="AO309" s="8"/>
      <c r="AP309" s="35">
        <f t="shared" si="169"/>
        <v>-3.6198729727674003E-2</v>
      </c>
      <c r="AQ309" s="12">
        <f t="shared" si="170"/>
        <v>2.7141294114013339E-4</v>
      </c>
      <c r="AR309" s="12">
        <f t="shared" si="171"/>
        <v>1.3423008502203412E-5</v>
      </c>
      <c r="AS309" s="12">
        <f t="shared" si="172"/>
        <v>1.7086378734417916E-4</v>
      </c>
      <c r="AT309" s="12">
        <f t="shared" si="173"/>
        <v>1.3423008502203412E-5</v>
      </c>
      <c r="AU309" s="12">
        <f t="shared" si="174"/>
        <v>1.7086378734417916E-4</v>
      </c>
      <c r="AV309" s="12">
        <f t="shared" si="175"/>
        <v>-3.6198729727674003E-2</v>
      </c>
      <c r="AW309" s="12">
        <f t="shared" si="176"/>
        <v>2.7141294114013339E-4</v>
      </c>
      <c r="AX309" s="12">
        <f t="shared" si="177"/>
        <v>-3.6198729727674017E-2</v>
      </c>
      <c r="AY309" s="39">
        <f t="shared" si="178"/>
        <v>2.7141294114013339E-4</v>
      </c>
      <c r="AZ309" s="8"/>
      <c r="BA309" s="35"/>
      <c r="BB309" s="12">
        <f t="shared" si="179"/>
        <v>1.0000134230085023</v>
      </c>
      <c r="BC309" s="12">
        <f t="shared" si="180"/>
        <v>0.96378833333333336</v>
      </c>
      <c r="BD309" s="12">
        <f t="shared" si="181"/>
        <v>0</v>
      </c>
      <c r="BE309" s="39">
        <f t="shared" si="182"/>
        <v>0</v>
      </c>
    </row>
    <row r="310" spans="1:57">
      <c r="A310" s="168" t="s">
        <v>242</v>
      </c>
      <c r="B310" s="3" t="s">
        <v>400</v>
      </c>
      <c r="C310" s="3">
        <v>-34.905666666666669</v>
      </c>
      <c r="D310" s="3">
        <v>0.37367918280816953</v>
      </c>
      <c r="E310" s="3">
        <v>3</v>
      </c>
      <c r="F310" s="3">
        <v>1.3423008502203413E-2</v>
      </c>
      <c r="G310" s="3">
        <v>0.17086378734417915</v>
      </c>
      <c r="L310" s="3">
        <v>1</v>
      </c>
      <c r="Q310" s="44">
        <f t="shared" si="148"/>
        <v>-34.892712197224903</v>
      </c>
      <c r="R310" s="45">
        <f t="shared" si="149"/>
        <v>0.27154839149356397</v>
      </c>
      <c r="S310" s="45" t="str">
        <f t="shared" si="150"/>
        <v>n/a</v>
      </c>
      <c r="T310" s="45" t="str">
        <f t="shared" si="151"/>
        <v>n/a</v>
      </c>
      <c r="U310" s="45" t="str">
        <f t="shared" si="152"/>
        <v>n/a</v>
      </c>
      <c r="V310" s="45" t="str">
        <f t="shared" si="153"/>
        <v>n/a</v>
      </c>
      <c r="W310" s="41">
        <f t="shared" si="154"/>
        <v>-34.892712197224903</v>
      </c>
      <c r="X310" s="42">
        <f t="shared" si="155"/>
        <v>0.27154839149356397</v>
      </c>
      <c r="Y310" s="3">
        <v>3</v>
      </c>
      <c r="Z310" s="166">
        <v>-19.5</v>
      </c>
      <c r="AA310" s="43">
        <f t="shared" si="156"/>
        <v>-34.892712197224895</v>
      </c>
      <c r="AB310" s="42">
        <f t="shared" si="157"/>
        <v>0.27154839149356397</v>
      </c>
      <c r="AC310" s="8"/>
      <c r="AD310" s="35">
        <f t="shared" si="158"/>
        <v>-3.4905666666666668E-2</v>
      </c>
      <c r="AE310" s="12">
        <f t="shared" si="159"/>
        <v>3.7367918280816951E-4</v>
      </c>
      <c r="AF310" s="12">
        <f t="shared" si="160"/>
        <v>4.2165180505801406E-4</v>
      </c>
      <c r="AG310" s="12">
        <f t="shared" si="161"/>
        <v>1.3423008502203412E-5</v>
      </c>
      <c r="AH310" s="12">
        <f t="shared" si="162"/>
        <v>1.7086378734417916E-4</v>
      </c>
      <c r="AI310" s="12">
        <f t="shared" si="163"/>
        <v>0</v>
      </c>
      <c r="AJ310" s="12">
        <f t="shared" si="164"/>
        <v>0</v>
      </c>
      <c r="AK310" s="12">
        <f t="shared" si="165"/>
        <v>0</v>
      </c>
      <c r="AL310" s="12">
        <f t="shared" si="166"/>
        <v>0</v>
      </c>
      <c r="AM310" s="12">
        <f t="shared" si="167"/>
        <v>0</v>
      </c>
      <c r="AN310" s="39">
        <f t="shared" si="168"/>
        <v>0</v>
      </c>
      <c r="AO310" s="8"/>
      <c r="AP310" s="35">
        <f t="shared" si="169"/>
        <v>-3.4892712197224902E-2</v>
      </c>
      <c r="AQ310" s="12">
        <f t="shared" si="170"/>
        <v>2.7154839149356395E-4</v>
      </c>
      <c r="AR310" s="12">
        <f t="shared" si="171"/>
        <v>1.3423008502203412E-5</v>
      </c>
      <c r="AS310" s="12">
        <f t="shared" si="172"/>
        <v>1.7086378734417916E-4</v>
      </c>
      <c r="AT310" s="12">
        <f t="shared" si="173"/>
        <v>1.3423008502203412E-5</v>
      </c>
      <c r="AU310" s="12">
        <f t="shared" si="174"/>
        <v>1.7086378734417916E-4</v>
      </c>
      <c r="AV310" s="12">
        <f t="shared" si="175"/>
        <v>-3.4892712197224902E-2</v>
      </c>
      <c r="AW310" s="12">
        <f t="shared" si="176"/>
        <v>2.7154839149356395E-4</v>
      </c>
      <c r="AX310" s="12">
        <f t="shared" si="177"/>
        <v>-3.4892712197224895E-2</v>
      </c>
      <c r="AY310" s="39">
        <f t="shared" si="178"/>
        <v>2.7154839149356395E-4</v>
      </c>
      <c r="AZ310" s="8"/>
      <c r="BA310" s="35"/>
      <c r="BB310" s="12">
        <f t="shared" si="179"/>
        <v>1.0000134230085023</v>
      </c>
      <c r="BC310" s="12">
        <f t="shared" si="180"/>
        <v>0.96509433333333328</v>
      </c>
      <c r="BD310" s="12">
        <f t="shared" si="181"/>
        <v>0</v>
      </c>
      <c r="BE310" s="39">
        <f t="shared" si="182"/>
        <v>0</v>
      </c>
    </row>
    <row r="311" spans="1:57">
      <c r="A311" s="168" t="s">
        <v>242</v>
      </c>
      <c r="B311" s="3" t="s">
        <v>215</v>
      </c>
      <c r="C311" s="3">
        <v>-37.183666666666667</v>
      </c>
      <c r="D311" s="3">
        <v>0.37367918280816953</v>
      </c>
      <c r="E311" s="3">
        <v>3</v>
      </c>
      <c r="F311" s="3">
        <v>1.3423008502203413E-2</v>
      </c>
      <c r="G311" s="3">
        <v>0.17086378734417915</v>
      </c>
      <c r="L311" s="3">
        <v>1</v>
      </c>
      <c r="Q311" s="44">
        <f t="shared" si="148"/>
        <v>-37.170742774838274</v>
      </c>
      <c r="R311" s="45">
        <f t="shared" si="149"/>
        <v>0.27131220646627197</v>
      </c>
      <c r="S311" s="45" t="str">
        <f t="shared" si="150"/>
        <v>n/a</v>
      </c>
      <c r="T311" s="45" t="str">
        <f t="shared" si="151"/>
        <v>n/a</v>
      </c>
      <c r="U311" s="45" t="str">
        <f t="shared" si="152"/>
        <v>n/a</v>
      </c>
      <c r="V311" s="45" t="str">
        <f t="shared" si="153"/>
        <v>n/a</v>
      </c>
      <c r="W311" s="41">
        <f t="shared" si="154"/>
        <v>-37.170742774838274</v>
      </c>
      <c r="X311" s="42">
        <f t="shared" si="155"/>
        <v>0.27131220646627197</v>
      </c>
      <c r="Y311" s="3">
        <v>3</v>
      </c>
      <c r="Z311" s="166">
        <v>-19.600000000000001</v>
      </c>
      <c r="AA311" s="43">
        <f t="shared" si="156"/>
        <v>-37.170742774838232</v>
      </c>
      <c r="AB311" s="42">
        <f t="shared" si="157"/>
        <v>0.27131220646627197</v>
      </c>
      <c r="AC311" s="8"/>
      <c r="AD311" s="35">
        <f t="shared" si="158"/>
        <v>-3.718366666666667E-2</v>
      </c>
      <c r="AE311" s="12">
        <f t="shared" si="159"/>
        <v>3.7367918280816951E-4</v>
      </c>
      <c r="AF311" s="12">
        <f t="shared" si="160"/>
        <v>4.2165180505801406E-4</v>
      </c>
      <c r="AG311" s="12">
        <f t="shared" si="161"/>
        <v>1.3423008502203412E-5</v>
      </c>
      <c r="AH311" s="12">
        <f t="shared" si="162"/>
        <v>1.7086378734417916E-4</v>
      </c>
      <c r="AI311" s="12">
        <f t="shared" si="163"/>
        <v>0</v>
      </c>
      <c r="AJ311" s="12">
        <f t="shared" si="164"/>
        <v>0</v>
      </c>
      <c r="AK311" s="12">
        <f t="shared" si="165"/>
        <v>0</v>
      </c>
      <c r="AL311" s="12">
        <f t="shared" si="166"/>
        <v>0</v>
      </c>
      <c r="AM311" s="12">
        <f t="shared" si="167"/>
        <v>0</v>
      </c>
      <c r="AN311" s="39">
        <f t="shared" si="168"/>
        <v>0</v>
      </c>
      <c r="AO311" s="8"/>
      <c r="AP311" s="35">
        <f t="shared" si="169"/>
        <v>-3.7170742774838277E-2</v>
      </c>
      <c r="AQ311" s="12">
        <f t="shared" si="170"/>
        <v>2.7131220646627198E-4</v>
      </c>
      <c r="AR311" s="12">
        <f t="shared" si="171"/>
        <v>1.3423008502203412E-5</v>
      </c>
      <c r="AS311" s="12">
        <f t="shared" si="172"/>
        <v>1.7086378734417916E-4</v>
      </c>
      <c r="AT311" s="12">
        <f t="shared" si="173"/>
        <v>1.3423008502203412E-5</v>
      </c>
      <c r="AU311" s="12">
        <f t="shared" si="174"/>
        <v>1.7086378734417916E-4</v>
      </c>
      <c r="AV311" s="12">
        <f t="shared" si="175"/>
        <v>-3.7170742774838277E-2</v>
      </c>
      <c r="AW311" s="12">
        <f t="shared" si="176"/>
        <v>2.7131220646627198E-4</v>
      </c>
      <c r="AX311" s="12">
        <f t="shared" si="177"/>
        <v>-3.7170742774838228E-2</v>
      </c>
      <c r="AY311" s="39">
        <f t="shared" si="178"/>
        <v>2.7131220646627198E-4</v>
      </c>
      <c r="AZ311" s="8"/>
      <c r="BA311" s="35"/>
      <c r="BB311" s="12">
        <f t="shared" si="179"/>
        <v>1.0000134230085023</v>
      </c>
      <c r="BC311" s="12">
        <f t="shared" si="180"/>
        <v>0.96281633333333327</v>
      </c>
      <c r="BD311" s="12">
        <f t="shared" si="181"/>
        <v>0</v>
      </c>
      <c r="BE311" s="39">
        <f t="shared" si="182"/>
        <v>0</v>
      </c>
    </row>
    <row r="312" spans="1:57">
      <c r="A312" s="168" t="s">
        <v>242</v>
      </c>
      <c r="B312" s="3" t="s">
        <v>216</v>
      </c>
      <c r="C312" s="3">
        <v>-36.631</v>
      </c>
      <c r="D312" s="3">
        <v>0.37367918280816953</v>
      </c>
      <c r="E312" s="3">
        <v>3</v>
      </c>
      <c r="F312" s="3">
        <v>1.3423008502203413E-2</v>
      </c>
      <c r="G312" s="3">
        <v>0.17086378734417915</v>
      </c>
      <c r="L312" s="3">
        <v>1</v>
      </c>
      <c r="Q312" s="44">
        <f t="shared" si="148"/>
        <v>-36.618068689722236</v>
      </c>
      <c r="R312" s="45">
        <f t="shared" si="149"/>
        <v>0.27136947502303033</v>
      </c>
      <c r="S312" s="45" t="str">
        <f t="shared" si="150"/>
        <v>n/a</v>
      </c>
      <c r="T312" s="45" t="str">
        <f t="shared" si="151"/>
        <v>n/a</v>
      </c>
      <c r="U312" s="45" t="str">
        <f t="shared" si="152"/>
        <v>n/a</v>
      </c>
      <c r="V312" s="45" t="str">
        <f t="shared" si="153"/>
        <v>n/a</v>
      </c>
      <c r="W312" s="41">
        <f t="shared" si="154"/>
        <v>-36.618068689722236</v>
      </c>
      <c r="X312" s="42">
        <f t="shared" si="155"/>
        <v>0.27136947502303033</v>
      </c>
      <c r="Y312" s="3">
        <v>3</v>
      </c>
      <c r="Z312" s="166">
        <v>-22.2</v>
      </c>
      <c r="AA312" s="43">
        <f t="shared" si="156"/>
        <v>-36.618068689722286</v>
      </c>
      <c r="AB312" s="42">
        <f t="shared" si="157"/>
        <v>0.27136947502303033</v>
      </c>
      <c r="AC312" s="8"/>
      <c r="AD312" s="35">
        <f t="shared" si="158"/>
        <v>-3.6630999999999997E-2</v>
      </c>
      <c r="AE312" s="12">
        <f t="shared" si="159"/>
        <v>3.7367918280816951E-4</v>
      </c>
      <c r="AF312" s="12">
        <f t="shared" si="160"/>
        <v>4.2165180505801406E-4</v>
      </c>
      <c r="AG312" s="12">
        <f t="shared" si="161"/>
        <v>1.3423008502203412E-5</v>
      </c>
      <c r="AH312" s="12">
        <f t="shared" si="162"/>
        <v>1.7086378734417916E-4</v>
      </c>
      <c r="AI312" s="12">
        <f t="shared" si="163"/>
        <v>0</v>
      </c>
      <c r="AJ312" s="12">
        <f t="shared" si="164"/>
        <v>0</v>
      </c>
      <c r="AK312" s="12">
        <f t="shared" si="165"/>
        <v>0</v>
      </c>
      <c r="AL312" s="12">
        <f t="shared" si="166"/>
        <v>0</v>
      </c>
      <c r="AM312" s="12">
        <f t="shared" si="167"/>
        <v>0</v>
      </c>
      <c r="AN312" s="39">
        <f t="shared" si="168"/>
        <v>0</v>
      </c>
      <c r="AO312" s="8"/>
      <c r="AP312" s="35">
        <f t="shared" si="169"/>
        <v>-3.6618068689722234E-2</v>
      </c>
      <c r="AQ312" s="12">
        <f t="shared" si="170"/>
        <v>2.7136947502303033E-4</v>
      </c>
      <c r="AR312" s="12">
        <f t="shared" si="171"/>
        <v>1.3423008502203412E-5</v>
      </c>
      <c r="AS312" s="12">
        <f t="shared" si="172"/>
        <v>1.7086378734417916E-4</v>
      </c>
      <c r="AT312" s="12">
        <f t="shared" si="173"/>
        <v>1.3423008502203412E-5</v>
      </c>
      <c r="AU312" s="12">
        <f t="shared" si="174"/>
        <v>1.7086378734417916E-4</v>
      </c>
      <c r="AV312" s="12">
        <f t="shared" si="175"/>
        <v>-3.6618068689722234E-2</v>
      </c>
      <c r="AW312" s="12">
        <f t="shared" si="176"/>
        <v>2.7136947502303033E-4</v>
      </c>
      <c r="AX312" s="12">
        <f t="shared" si="177"/>
        <v>-3.6618068689722283E-2</v>
      </c>
      <c r="AY312" s="39">
        <f t="shared" si="178"/>
        <v>2.7136947502303033E-4</v>
      </c>
      <c r="AZ312" s="8"/>
      <c r="BA312" s="35"/>
      <c r="BB312" s="12">
        <f t="shared" si="179"/>
        <v>1.0000134230085023</v>
      </c>
      <c r="BC312" s="12">
        <f t="shared" si="180"/>
        <v>0.96336900000000003</v>
      </c>
      <c r="BD312" s="12">
        <f t="shared" si="181"/>
        <v>0</v>
      </c>
      <c r="BE312" s="39">
        <f t="shared" si="182"/>
        <v>0</v>
      </c>
    </row>
    <row r="313" spans="1:57">
      <c r="A313" s="168" t="s">
        <v>404</v>
      </c>
      <c r="B313" s="3" t="s">
        <v>399</v>
      </c>
      <c r="C313" s="3">
        <v>-32.826666666666668</v>
      </c>
      <c r="D313" s="3">
        <v>0.37367918280816953</v>
      </c>
      <c r="E313" s="3">
        <v>3</v>
      </c>
      <c r="F313" s="3">
        <v>1.3423008502203413E-2</v>
      </c>
      <c r="G313" s="3">
        <v>0.17086378734417915</v>
      </c>
      <c r="L313" s="3">
        <v>1</v>
      </c>
      <c r="Q313" s="44">
        <f t="shared" si="148"/>
        <v>-32.813684290790235</v>
      </c>
      <c r="R313" s="45">
        <f t="shared" si="149"/>
        <v>0.27176425141872368</v>
      </c>
      <c r="S313" s="45" t="str">
        <f t="shared" si="150"/>
        <v>n/a</v>
      </c>
      <c r="T313" s="45" t="str">
        <f t="shared" si="151"/>
        <v>n/a</v>
      </c>
      <c r="U313" s="45" t="str">
        <f t="shared" si="152"/>
        <v>n/a</v>
      </c>
      <c r="V313" s="45" t="str">
        <f t="shared" si="153"/>
        <v>n/a</v>
      </c>
      <c r="W313" s="41">
        <f t="shared" si="154"/>
        <v>-32.813684290790235</v>
      </c>
      <c r="X313" s="42">
        <f t="shared" si="155"/>
        <v>0.27176425141872368</v>
      </c>
      <c r="Y313" s="3">
        <v>3</v>
      </c>
      <c r="Z313" s="166">
        <v>-21</v>
      </c>
      <c r="AA313" s="43">
        <f t="shared" si="156"/>
        <v>-32.813684290790235</v>
      </c>
      <c r="AB313" s="42">
        <f t="shared" si="157"/>
        <v>0.27176425141872368</v>
      </c>
      <c r="AC313" s="8"/>
      <c r="AD313" s="35">
        <f t="shared" si="158"/>
        <v>-3.2826666666666671E-2</v>
      </c>
      <c r="AE313" s="12">
        <f t="shared" si="159"/>
        <v>3.7367918280816951E-4</v>
      </c>
      <c r="AF313" s="12">
        <f t="shared" si="160"/>
        <v>4.2165180505801406E-4</v>
      </c>
      <c r="AG313" s="12">
        <f t="shared" si="161"/>
        <v>1.3423008502203412E-5</v>
      </c>
      <c r="AH313" s="12">
        <f t="shared" si="162"/>
        <v>1.7086378734417916E-4</v>
      </c>
      <c r="AI313" s="12">
        <f t="shared" si="163"/>
        <v>0</v>
      </c>
      <c r="AJ313" s="12">
        <f t="shared" si="164"/>
        <v>0</v>
      </c>
      <c r="AK313" s="12">
        <f t="shared" si="165"/>
        <v>0</v>
      </c>
      <c r="AL313" s="12">
        <f t="shared" si="166"/>
        <v>0</v>
      </c>
      <c r="AM313" s="12">
        <f t="shared" si="167"/>
        <v>0</v>
      </c>
      <c r="AN313" s="39">
        <f t="shared" si="168"/>
        <v>0</v>
      </c>
      <c r="AO313" s="8"/>
      <c r="AP313" s="35">
        <f t="shared" si="169"/>
        <v>-3.2813684290790235E-2</v>
      </c>
      <c r="AQ313" s="12">
        <f t="shared" si="170"/>
        <v>2.717642514187237E-4</v>
      </c>
      <c r="AR313" s="12">
        <f t="shared" si="171"/>
        <v>1.3423008502203412E-5</v>
      </c>
      <c r="AS313" s="12">
        <f t="shared" si="172"/>
        <v>1.7086378734417916E-4</v>
      </c>
      <c r="AT313" s="12">
        <f t="shared" si="173"/>
        <v>1.3423008502203412E-5</v>
      </c>
      <c r="AU313" s="12">
        <f t="shared" si="174"/>
        <v>1.7086378734417916E-4</v>
      </c>
      <c r="AV313" s="12">
        <f t="shared" si="175"/>
        <v>-3.2813684290790235E-2</v>
      </c>
      <c r="AW313" s="12">
        <f t="shared" si="176"/>
        <v>2.717642514187237E-4</v>
      </c>
      <c r="AX313" s="12">
        <f t="shared" si="177"/>
        <v>-3.2813684290790235E-2</v>
      </c>
      <c r="AY313" s="39">
        <f t="shared" si="178"/>
        <v>2.717642514187237E-4</v>
      </c>
      <c r="AZ313" s="8"/>
      <c r="BA313" s="35"/>
      <c r="BB313" s="12">
        <f t="shared" si="179"/>
        <v>1.0000134230085023</v>
      </c>
      <c r="BC313" s="12">
        <f t="shared" si="180"/>
        <v>0.96717333333333333</v>
      </c>
      <c r="BD313" s="12">
        <f t="shared" si="181"/>
        <v>0</v>
      </c>
      <c r="BE313" s="39">
        <f t="shared" si="182"/>
        <v>0</v>
      </c>
    </row>
    <row r="314" spans="1:57">
      <c r="A314" s="168" t="s">
        <v>404</v>
      </c>
      <c r="B314" s="3" t="s">
        <v>400</v>
      </c>
      <c r="C314" s="3">
        <v>-32.078333333333333</v>
      </c>
      <c r="D314" s="3">
        <v>0.37367918280816953</v>
      </c>
      <c r="E314" s="3">
        <v>3</v>
      </c>
      <c r="F314" s="3">
        <v>1.3423008502203413E-2</v>
      </c>
      <c r="G314" s="3">
        <v>0.17086378734417915</v>
      </c>
      <c r="L314" s="3">
        <v>1</v>
      </c>
      <c r="Q314" s="44">
        <f t="shared" si="148"/>
        <v>-32.065340912572196</v>
      </c>
      <c r="R314" s="45">
        <f t="shared" si="149"/>
        <v>0.27184202157632015</v>
      </c>
      <c r="S314" s="45" t="str">
        <f t="shared" si="150"/>
        <v>n/a</v>
      </c>
      <c r="T314" s="45" t="str">
        <f t="shared" si="151"/>
        <v>n/a</v>
      </c>
      <c r="U314" s="45" t="str">
        <f t="shared" si="152"/>
        <v>n/a</v>
      </c>
      <c r="V314" s="45" t="str">
        <f t="shared" si="153"/>
        <v>n/a</v>
      </c>
      <c r="W314" s="41">
        <f t="shared" si="154"/>
        <v>-32.065340912572196</v>
      </c>
      <c r="X314" s="42">
        <f t="shared" si="155"/>
        <v>0.27184202157632015</v>
      </c>
      <c r="Y314" s="3">
        <v>3</v>
      </c>
      <c r="Z314" s="166">
        <v>-21.7</v>
      </c>
      <c r="AA314" s="43">
        <f t="shared" si="156"/>
        <v>-32.065340912572182</v>
      </c>
      <c r="AB314" s="42">
        <f t="shared" si="157"/>
        <v>0.27184202157632015</v>
      </c>
      <c r="AC314" s="8"/>
      <c r="AD314" s="35">
        <f t="shared" si="158"/>
        <v>-3.2078333333333334E-2</v>
      </c>
      <c r="AE314" s="12">
        <f t="shared" si="159"/>
        <v>3.7367918280816951E-4</v>
      </c>
      <c r="AF314" s="12">
        <f t="shared" si="160"/>
        <v>4.2165180505801406E-4</v>
      </c>
      <c r="AG314" s="12">
        <f t="shared" si="161"/>
        <v>1.3423008502203412E-5</v>
      </c>
      <c r="AH314" s="12">
        <f t="shared" si="162"/>
        <v>1.7086378734417916E-4</v>
      </c>
      <c r="AI314" s="12">
        <f t="shared" si="163"/>
        <v>0</v>
      </c>
      <c r="AJ314" s="12">
        <f t="shared" si="164"/>
        <v>0</v>
      </c>
      <c r="AK314" s="12">
        <f t="shared" si="165"/>
        <v>0</v>
      </c>
      <c r="AL314" s="12">
        <f t="shared" si="166"/>
        <v>0</v>
      </c>
      <c r="AM314" s="12">
        <f t="shared" si="167"/>
        <v>0</v>
      </c>
      <c r="AN314" s="39">
        <f t="shared" si="168"/>
        <v>0</v>
      </c>
      <c r="AO314" s="8"/>
      <c r="AP314" s="35">
        <f t="shared" si="169"/>
        <v>-3.2065340912572196E-2</v>
      </c>
      <c r="AQ314" s="12">
        <f t="shared" si="170"/>
        <v>2.7184202157632016E-4</v>
      </c>
      <c r="AR314" s="12">
        <f t="shared" si="171"/>
        <v>1.3423008502203412E-5</v>
      </c>
      <c r="AS314" s="12">
        <f t="shared" si="172"/>
        <v>1.7086378734417916E-4</v>
      </c>
      <c r="AT314" s="12">
        <f t="shared" si="173"/>
        <v>1.3423008502203412E-5</v>
      </c>
      <c r="AU314" s="12">
        <f t="shared" si="174"/>
        <v>1.7086378734417916E-4</v>
      </c>
      <c r="AV314" s="12">
        <f t="shared" si="175"/>
        <v>-3.2065340912572196E-2</v>
      </c>
      <c r="AW314" s="12">
        <f t="shared" si="176"/>
        <v>2.7184202157632016E-4</v>
      </c>
      <c r="AX314" s="12">
        <f t="shared" si="177"/>
        <v>-3.2065340912572182E-2</v>
      </c>
      <c r="AY314" s="39">
        <f t="shared" si="178"/>
        <v>2.7184202157632016E-4</v>
      </c>
      <c r="AZ314" s="8"/>
      <c r="BA314" s="35"/>
      <c r="BB314" s="12">
        <f t="shared" si="179"/>
        <v>1.0000134230085023</v>
      </c>
      <c r="BC314" s="12">
        <f t="shared" si="180"/>
        <v>0.96792166666666668</v>
      </c>
      <c r="BD314" s="12">
        <f t="shared" si="181"/>
        <v>0</v>
      </c>
      <c r="BE314" s="39">
        <f t="shared" si="182"/>
        <v>0</v>
      </c>
    </row>
    <row r="315" spans="1:57">
      <c r="A315" s="168" t="s">
        <v>404</v>
      </c>
      <c r="B315" s="3" t="s">
        <v>215</v>
      </c>
      <c r="C315" s="3">
        <v>-34.464666666666666</v>
      </c>
      <c r="D315" s="3">
        <v>0.37367918280816953</v>
      </c>
      <c r="E315" s="3">
        <v>3</v>
      </c>
      <c r="F315" s="3">
        <v>1.3423008502203413E-2</v>
      </c>
      <c r="G315" s="3">
        <v>0.17086378734417915</v>
      </c>
      <c r="L315" s="3">
        <v>1</v>
      </c>
      <c r="Q315" s="44">
        <f t="shared" si="148"/>
        <v>-34.451706277678149</v>
      </c>
      <c r="R315" s="45">
        <f t="shared" si="149"/>
        <v>0.2715941554746748</v>
      </c>
      <c r="S315" s="45" t="str">
        <f t="shared" si="150"/>
        <v>n/a</v>
      </c>
      <c r="T315" s="45" t="str">
        <f t="shared" si="151"/>
        <v>n/a</v>
      </c>
      <c r="U315" s="45" t="str">
        <f t="shared" si="152"/>
        <v>n/a</v>
      </c>
      <c r="V315" s="45" t="str">
        <f t="shared" si="153"/>
        <v>n/a</v>
      </c>
      <c r="W315" s="41">
        <f t="shared" si="154"/>
        <v>-34.451706277678149</v>
      </c>
      <c r="X315" s="42">
        <f t="shared" si="155"/>
        <v>0.2715941554746748</v>
      </c>
      <c r="Y315" s="3">
        <v>3</v>
      </c>
      <c r="Z315" s="166">
        <v>-21.4</v>
      </c>
      <c r="AA315" s="43">
        <f t="shared" si="156"/>
        <v>-34.451706277678127</v>
      </c>
      <c r="AB315" s="42">
        <f t="shared" si="157"/>
        <v>0.2715941554746748</v>
      </c>
      <c r="AC315" s="8"/>
      <c r="AD315" s="35">
        <f t="shared" si="158"/>
        <v>-3.4464666666666664E-2</v>
      </c>
      <c r="AE315" s="12">
        <f t="shared" si="159"/>
        <v>3.7367918280816951E-4</v>
      </c>
      <c r="AF315" s="12">
        <f t="shared" si="160"/>
        <v>4.2165180505801406E-4</v>
      </c>
      <c r="AG315" s="12">
        <f t="shared" si="161"/>
        <v>1.3423008502203412E-5</v>
      </c>
      <c r="AH315" s="12">
        <f t="shared" si="162"/>
        <v>1.7086378734417916E-4</v>
      </c>
      <c r="AI315" s="12">
        <f t="shared" si="163"/>
        <v>0</v>
      </c>
      <c r="AJ315" s="12">
        <f t="shared" si="164"/>
        <v>0</v>
      </c>
      <c r="AK315" s="12">
        <f t="shared" si="165"/>
        <v>0</v>
      </c>
      <c r="AL315" s="12">
        <f t="shared" si="166"/>
        <v>0</v>
      </c>
      <c r="AM315" s="12">
        <f t="shared" si="167"/>
        <v>0</v>
      </c>
      <c r="AN315" s="39">
        <f t="shared" si="168"/>
        <v>0</v>
      </c>
      <c r="AO315" s="8"/>
      <c r="AP315" s="35">
        <f t="shared" si="169"/>
        <v>-3.445170627767815E-2</v>
      </c>
      <c r="AQ315" s="12">
        <f t="shared" si="170"/>
        <v>2.715941554746748E-4</v>
      </c>
      <c r="AR315" s="12">
        <f t="shared" si="171"/>
        <v>1.3423008502203412E-5</v>
      </c>
      <c r="AS315" s="12">
        <f t="shared" si="172"/>
        <v>1.7086378734417916E-4</v>
      </c>
      <c r="AT315" s="12">
        <f t="shared" si="173"/>
        <v>1.3423008502203412E-5</v>
      </c>
      <c r="AU315" s="12">
        <f t="shared" si="174"/>
        <v>1.7086378734417916E-4</v>
      </c>
      <c r="AV315" s="12">
        <f t="shared" si="175"/>
        <v>-3.445170627767815E-2</v>
      </c>
      <c r="AW315" s="12">
        <f t="shared" si="176"/>
        <v>2.715941554746748E-4</v>
      </c>
      <c r="AX315" s="12">
        <f t="shared" si="177"/>
        <v>-3.4451706277678129E-2</v>
      </c>
      <c r="AY315" s="39">
        <f t="shared" si="178"/>
        <v>2.715941554746748E-4</v>
      </c>
      <c r="AZ315" s="8"/>
      <c r="BA315" s="35"/>
      <c r="BB315" s="12">
        <f t="shared" si="179"/>
        <v>1.0000134230085023</v>
      </c>
      <c r="BC315" s="12">
        <f t="shared" si="180"/>
        <v>0.9655353333333333</v>
      </c>
      <c r="BD315" s="12">
        <f t="shared" si="181"/>
        <v>0</v>
      </c>
      <c r="BE315" s="39">
        <f t="shared" si="182"/>
        <v>0</v>
      </c>
    </row>
    <row r="316" spans="1:57">
      <c r="A316" s="168" t="s">
        <v>404</v>
      </c>
      <c r="B316" s="3" t="s">
        <v>216</v>
      </c>
      <c r="C316" s="3">
        <v>-33.817</v>
      </c>
      <c r="D316" s="3">
        <v>0.37367918280816953</v>
      </c>
      <c r="E316" s="3">
        <v>3</v>
      </c>
      <c r="F316" s="3">
        <v>1.3423008502203413E-2</v>
      </c>
      <c r="G316" s="3">
        <v>0.17086378734417915</v>
      </c>
      <c r="L316" s="3">
        <v>1</v>
      </c>
      <c r="Q316" s="44">
        <f t="shared" si="148"/>
        <v>-33.804030917376309</v>
      </c>
      <c r="R316" s="45">
        <f t="shared" si="149"/>
        <v>0.27166138982870808</v>
      </c>
      <c r="S316" s="45" t="str">
        <f t="shared" si="150"/>
        <v>n/a</v>
      </c>
      <c r="T316" s="45" t="str">
        <f t="shared" si="151"/>
        <v>n/a</v>
      </c>
      <c r="U316" s="45" t="str">
        <f t="shared" si="152"/>
        <v>n/a</v>
      </c>
      <c r="V316" s="45" t="str">
        <f t="shared" si="153"/>
        <v>n/a</v>
      </c>
      <c r="W316" s="41">
        <f t="shared" si="154"/>
        <v>-33.804030917376309</v>
      </c>
      <c r="X316" s="42">
        <f t="shared" si="155"/>
        <v>0.27166138982870808</v>
      </c>
      <c r="Y316" s="3">
        <v>3</v>
      </c>
      <c r="Z316" s="166">
        <v>-18.600000000000001</v>
      </c>
      <c r="AA316" s="43">
        <f t="shared" si="156"/>
        <v>-33.804030917376274</v>
      </c>
      <c r="AB316" s="42">
        <f t="shared" si="157"/>
        <v>0.27166138982870808</v>
      </c>
      <c r="AC316" s="8"/>
      <c r="AD316" s="35">
        <f t="shared" si="158"/>
        <v>-3.3817E-2</v>
      </c>
      <c r="AE316" s="12">
        <f t="shared" si="159"/>
        <v>3.7367918280816951E-4</v>
      </c>
      <c r="AF316" s="12">
        <f t="shared" si="160"/>
        <v>4.2165180505801406E-4</v>
      </c>
      <c r="AG316" s="12">
        <f t="shared" si="161"/>
        <v>1.3423008502203412E-5</v>
      </c>
      <c r="AH316" s="12">
        <f t="shared" si="162"/>
        <v>1.7086378734417916E-4</v>
      </c>
      <c r="AI316" s="12">
        <f t="shared" si="163"/>
        <v>0</v>
      </c>
      <c r="AJ316" s="12">
        <f t="shared" si="164"/>
        <v>0</v>
      </c>
      <c r="AK316" s="12">
        <f t="shared" si="165"/>
        <v>0</v>
      </c>
      <c r="AL316" s="12">
        <f t="shared" si="166"/>
        <v>0</v>
      </c>
      <c r="AM316" s="12">
        <f t="shared" si="167"/>
        <v>0</v>
      </c>
      <c r="AN316" s="39">
        <f t="shared" si="168"/>
        <v>0</v>
      </c>
      <c r="AO316" s="8"/>
      <c r="AP316" s="35">
        <f t="shared" si="169"/>
        <v>-3.3804030917376313E-2</v>
      </c>
      <c r="AQ316" s="12">
        <f t="shared" si="170"/>
        <v>2.7166138982870808E-4</v>
      </c>
      <c r="AR316" s="12">
        <f t="shared" si="171"/>
        <v>1.3423008502203412E-5</v>
      </c>
      <c r="AS316" s="12">
        <f t="shared" si="172"/>
        <v>1.7086378734417916E-4</v>
      </c>
      <c r="AT316" s="12">
        <f t="shared" si="173"/>
        <v>1.3423008502203412E-5</v>
      </c>
      <c r="AU316" s="12">
        <f t="shared" si="174"/>
        <v>1.7086378734417916E-4</v>
      </c>
      <c r="AV316" s="12">
        <f t="shared" si="175"/>
        <v>-3.3804030917376313E-2</v>
      </c>
      <c r="AW316" s="12">
        <f t="shared" si="176"/>
        <v>2.7166138982870808E-4</v>
      </c>
      <c r="AX316" s="12">
        <f t="shared" si="177"/>
        <v>-3.3804030917376271E-2</v>
      </c>
      <c r="AY316" s="39">
        <f t="shared" si="178"/>
        <v>2.7166138982870808E-4</v>
      </c>
      <c r="AZ316" s="8"/>
      <c r="BA316" s="35"/>
      <c r="BB316" s="12">
        <f t="shared" si="179"/>
        <v>1.0000134230085023</v>
      </c>
      <c r="BC316" s="12">
        <f t="shared" si="180"/>
        <v>0.96618300000000001</v>
      </c>
      <c r="BD316" s="12">
        <f t="shared" si="181"/>
        <v>0</v>
      </c>
      <c r="BE316" s="39">
        <f t="shared" si="182"/>
        <v>0</v>
      </c>
    </row>
    <row r="317" spans="1:57">
      <c r="A317" s="168" t="s">
        <v>308</v>
      </c>
      <c r="B317" s="3" t="s">
        <v>399</v>
      </c>
      <c r="C317" s="3">
        <v>-35.059750000000001</v>
      </c>
      <c r="D317" s="3">
        <v>0.37367918280816953</v>
      </c>
      <c r="E317" s="3">
        <v>4</v>
      </c>
      <c r="F317" s="3">
        <v>1.3423008502203413E-2</v>
      </c>
      <c r="G317" s="3">
        <v>0.17086378734417915</v>
      </c>
      <c r="L317" s="3">
        <v>1</v>
      </c>
      <c r="Q317" s="44">
        <f t="shared" si="148"/>
        <v>-35.046797598820127</v>
      </c>
      <c r="R317" s="45">
        <f t="shared" si="149"/>
        <v>0.24918505213028161</v>
      </c>
      <c r="S317" s="45" t="str">
        <f t="shared" si="150"/>
        <v>n/a</v>
      </c>
      <c r="T317" s="45" t="str">
        <f t="shared" si="151"/>
        <v>n/a</v>
      </c>
      <c r="U317" s="45" t="str">
        <f t="shared" si="152"/>
        <v>n/a</v>
      </c>
      <c r="V317" s="45" t="str">
        <f t="shared" si="153"/>
        <v>n/a</v>
      </c>
      <c r="W317" s="41">
        <f t="shared" si="154"/>
        <v>-35.046797598820127</v>
      </c>
      <c r="X317" s="42">
        <f t="shared" si="155"/>
        <v>0.24918505213028161</v>
      </c>
      <c r="Y317" s="3">
        <v>4</v>
      </c>
      <c r="Z317" s="166">
        <v>-20.6</v>
      </c>
      <c r="AA317" s="43">
        <f t="shared" si="156"/>
        <v>-35.04679759882012</v>
      </c>
      <c r="AB317" s="42">
        <f t="shared" si="157"/>
        <v>0.24918505213028161</v>
      </c>
      <c r="AC317" s="8"/>
      <c r="AD317" s="35">
        <f t="shared" si="158"/>
        <v>-3.5059750000000001E-2</v>
      </c>
      <c r="AE317" s="12">
        <f t="shared" si="159"/>
        <v>3.7367918280816951E-4</v>
      </c>
      <c r="AF317" s="12">
        <f t="shared" si="160"/>
        <v>4.0559208822344957E-4</v>
      </c>
      <c r="AG317" s="12">
        <f t="shared" si="161"/>
        <v>1.3423008502203412E-5</v>
      </c>
      <c r="AH317" s="12">
        <f t="shared" si="162"/>
        <v>1.7086378734417916E-4</v>
      </c>
      <c r="AI317" s="12">
        <f t="shared" si="163"/>
        <v>0</v>
      </c>
      <c r="AJ317" s="12">
        <f t="shared" si="164"/>
        <v>0</v>
      </c>
      <c r="AK317" s="12">
        <f t="shared" si="165"/>
        <v>0</v>
      </c>
      <c r="AL317" s="12">
        <f t="shared" si="166"/>
        <v>0</v>
      </c>
      <c r="AM317" s="12">
        <f t="shared" si="167"/>
        <v>0</v>
      </c>
      <c r="AN317" s="39">
        <f t="shared" si="168"/>
        <v>0</v>
      </c>
      <c r="AO317" s="8"/>
      <c r="AP317" s="35">
        <f t="shared" si="169"/>
        <v>-3.504679759882013E-2</v>
      </c>
      <c r="AQ317" s="12">
        <f t="shared" si="170"/>
        <v>2.4918505213028161E-4</v>
      </c>
      <c r="AR317" s="12">
        <f t="shared" si="171"/>
        <v>1.3423008502203412E-5</v>
      </c>
      <c r="AS317" s="12">
        <f t="shared" si="172"/>
        <v>1.7086378734417916E-4</v>
      </c>
      <c r="AT317" s="12">
        <f t="shared" si="173"/>
        <v>1.3423008502203412E-5</v>
      </c>
      <c r="AU317" s="12">
        <f t="shared" si="174"/>
        <v>1.7086378734417916E-4</v>
      </c>
      <c r="AV317" s="12">
        <f t="shared" si="175"/>
        <v>-3.504679759882013E-2</v>
      </c>
      <c r="AW317" s="12">
        <f t="shared" si="176"/>
        <v>2.4918505213028161E-4</v>
      </c>
      <c r="AX317" s="12">
        <f t="shared" si="177"/>
        <v>-3.5046797598820123E-2</v>
      </c>
      <c r="AY317" s="39">
        <f t="shared" si="178"/>
        <v>2.4918505213028161E-4</v>
      </c>
      <c r="AZ317" s="8"/>
      <c r="BA317" s="35"/>
      <c r="BB317" s="12">
        <f t="shared" si="179"/>
        <v>1.0000134230085023</v>
      </c>
      <c r="BC317" s="12">
        <f t="shared" si="180"/>
        <v>0.96494024999999994</v>
      </c>
      <c r="BD317" s="12">
        <f t="shared" si="181"/>
        <v>0</v>
      </c>
      <c r="BE317" s="39">
        <f t="shared" si="182"/>
        <v>0</v>
      </c>
    </row>
    <row r="318" spans="1:57">
      <c r="A318" s="168" t="s">
        <v>308</v>
      </c>
      <c r="B318" s="3" t="s">
        <v>400</v>
      </c>
      <c r="C318" s="3">
        <v>-34.783500000000004</v>
      </c>
      <c r="D318" s="3">
        <v>0.37367918280816953</v>
      </c>
      <c r="E318" s="3">
        <v>4</v>
      </c>
      <c r="F318" s="3">
        <v>1.3423008502203413E-2</v>
      </c>
      <c r="G318" s="3">
        <v>0.17086378734417915</v>
      </c>
      <c r="L318" s="3">
        <v>1</v>
      </c>
      <c r="Q318" s="44">
        <f t="shared" si="148"/>
        <v>-34.770543890714031</v>
      </c>
      <c r="R318" s="45">
        <f t="shared" si="149"/>
        <v>0.24921628527581927</v>
      </c>
      <c r="S318" s="45" t="str">
        <f t="shared" si="150"/>
        <v>n/a</v>
      </c>
      <c r="T318" s="45" t="str">
        <f t="shared" si="151"/>
        <v>n/a</v>
      </c>
      <c r="U318" s="45" t="str">
        <f t="shared" si="152"/>
        <v>n/a</v>
      </c>
      <c r="V318" s="45" t="str">
        <f t="shared" si="153"/>
        <v>n/a</v>
      </c>
      <c r="W318" s="41">
        <f t="shared" si="154"/>
        <v>-34.770543890714031</v>
      </c>
      <c r="X318" s="42">
        <f t="shared" si="155"/>
        <v>0.24921628527581927</v>
      </c>
      <c r="Y318" s="3">
        <v>4</v>
      </c>
      <c r="Z318" s="166">
        <v>-20.100000000000001</v>
      </c>
      <c r="AA318" s="43">
        <f t="shared" si="156"/>
        <v>-34.770543890713988</v>
      </c>
      <c r="AB318" s="42">
        <f t="shared" si="157"/>
        <v>0.24921628527581927</v>
      </c>
      <c r="AC318" s="8"/>
      <c r="AD318" s="35">
        <f t="shared" si="158"/>
        <v>-3.4783500000000002E-2</v>
      </c>
      <c r="AE318" s="12">
        <f t="shared" si="159"/>
        <v>3.7367918280816951E-4</v>
      </c>
      <c r="AF318" s="12">
        <f t="shared" si="160"/>
        <v>4.0559208822344957E-4</v>
      </c>
      <c r="AG318" s="12">
        <f t="shared" si="161"/>
        <v>1.3423008502203412E-5</v>
      </c>
      <c r="AH318" s="12">
        <f t="shared" si="162"/>
        <v>1.7086378734417916E-4</v>
      </c>
      <c r="AI318" s="12">
        <f t="shared" si="163"/>
        <v>0</v>
      </c>
      <c r="AJ318" s="12">
        <f t="shared" si="164"/>
        <v>0</v>
      </c>
      <c r="AK318" s="12">
        <f t="shared" si="165"/>
        <v>0</v>
      </c>
      <c r="AL318" s="12">
        <f t="shared" si="166"/>
        <v>0</v>
      </c>
      <c r="AM318" s="12">
        <f t="shared" si="167"/>
        <v>0</v>
      </c>
      <c r="AN318" s="39">
        <f t="shared" si="168"/>
        <v>0</v>
      </c>
      <c r="AO318" s="8"/>
      <c r="AP318" s="35">
        <f t="shared" si="169"/>
        <v>-3.4770543890714031E-2</v>
      </c>
      <c r="AQ318" s="12">
        <f t="shared" si="170"/>
        <v>2.4921628527581926E-4</v>
      </c>
      <c r="AR318" s="12">
        <f t="shared" si="171"/>
        <v>1.3423008502203412E-5</v>
      </c>
      <c r="AS318" s="12">
        <f t="shared" si="172"/>
        <v>1.7086378734417916E-4</v>
      </c>
      <c r="AT318" s="12">
        <f t="shared" si="173"/>
        <v>1.3423008502203412E-5</v>
      </c>
      <c r="AU318" s="12">
        <f t="shared" si="174"/>
        <v>1.7086378734417916E-4</v>
      </c>
      <c r="AV318" s="12">
        <f t="shared" si="175"/>
        <v>-3.4770543890714031E-2</v>
      </c>
      <c r="AW318" s="12">
        <f t="shared" si="176"/>
        <v>2.4921628527581926E-4</v>
      </c>
      <c r="AX318" s="12">
        <f t="shared" si="177"/>
        <v>-3.477054389071399E-2</v>
      </c>
      <c r="AY318" s="39">
        <f t="shared" si="178"/>
        <v>2.4921628527581926E-4</v>
      </c>
      <c r="AZ318" s="8"/>
      <c r="BA318" s="35"/>
      <c r="BB318" s="12">
        <f t="shared" si="179"/>
        <v>1.0000134230085023</v>
      </c>
      <c r="BC318" s="12">
        <f t="shared" si="180"/>
        <v>0.96521650000000003</v>
      </c>
      <c r="BD318" s="12">
        <f t="shared" si="181"/>
        <v>0</v>
      </c>
      <c r="BE318" s="39">
        <f t="shared" si="182"/>
        <v>0</v>
      </c>
    </row>
    <row r="319" spans="1:57">
      <c r="A319" s="168" t="s">
        <v>308</v>
      </c>
      <c r="B319" s="3" t="s">
        <v>215</v>
      </c>
      <c r="C319" s="3">
        <v>-36.479500000000002</v>
      </c>
      <c r="D319" s="3">
        <v>0.37367918280816953</v>
      </c>
      <c r="E319" s="3">
        <v>4</v>
      </c>
      <c r="F319" s="3">
        <v>1.3423008502203413E-2</v>
      </c>
      <c r="G319" s="3">
        <v>0.17086378734417915</v>
      </c>
      <c r="L319" s="3">
        <v>1</v>
      </c>
      <c r="Q319" s="44">
        <f t="shared" si="148"/>
        <v>-36.466566656136457</v>
      </c>
      <c r="R319" s="45">
        <f t="shared" si="149"/>
        <v>0.24902461289238959</v>
      </c>
      <c r="S319" s="45" t="str">
        <f t="shared" si="150"/>
        <v>n/a</v>
      </c>
      <c r="T319" s="45" t="str">
        <f t="shared" si="151"/>
        <v>n/a</v>
      </c>
      <c r="U319" s="45" t="str">
        <f t="shared" si="152"/>
        <v>n/a</v>
      </c>
      <c r="V319" s="45" t="str">
        <f t="shared" si="153"/>
        <v>n/a</v>
      </c>
      <c r="W319" s="41">
        <f t="shared" si="154"/>
        <v>-36.466566656136457</v>
      </c>
      <c r="X319" s="42">
        <f t="shared" si="155"/>
        <v>0.24902461289238959</v>
      </c>
      <c r="Y319" s="3">
        <v>4</v>
      </c>
      <c r="Z319" s="166">
        <v>-19</v>
      </c>
      <c r="AA319" s="43">
        <f t="shared" si="156"/>
        <v>-36.466566656136457</v>
      </c>
      <c r="AB319" s="42">
        <f t="shared" si="157"/>
        <v>0.24902461289238959</v>
      </c>
      <c r="AC319" s="8"/>
      <c r="AD319" s="35">
        <f t="shared" si="158"/>
        <v>-3.6479500000000005E-2</v>
      </c>
      <c r="AE319" s="12">
        <f t="shared" si="159"/>
        <v>3.7367918280816951E-4</v>
      </c>
      <c r="AF319" s="12">
        <f t="shared" si="160"/>
        <v>4.0559208822344957E-4</v>
      </c>
      <c r="AG319" s="12">
        <f t="shared" si="161"/>
        <v>1.3423008502203412E-5</v>
      </c>
      <c r="AH319" s="12">
        <f t="shared" si="162"/>
        <v>1.7086378734417916E-4</v>
      </c>
      <c r="AI319" s="12">
        <f t="shared" si="163"/>
        <v>0</v>
      </c>
      <c r="AJ319" s="12">
        <f t="shared" si="164"/>
        <v>0</v>
      </c>
      <c r="AK319" s="12">
        <f t="shared" si="165"/>
        <v>0</v>
      </c>
      <c r="AL319" s="12">
        <f t="shared" si="166"/>
        <v>0</v>
      </c>
      <c r="AM319" s="12">
        <f t="shared" si="167"/>
        <v>0</v>
      </c>
      <c r="AN319" s="39">
        <f t="shared" si="168"/>
        <v>0</v>
      </c>
      <c r="AO319" s="8"/>
      <c r="AP319" s="35">
        <f t="shared" si="169"/>
        <v>-3.6466566656136457E-2</v>
      </c>
      <c r="AQ319" s="12">
        <f t="shared" si="170"/>
        <v>2.490246128923896E-4</v>
      </c>
      <c r="AR319" s="12">
        <f t="shared" si="171"/>
        <v>1.3423008502203412E-5</v>
      </c>
      <c r="AS319" s="12">
        <f t="shared" si="172"/>
        <v>1.7086378734417916E-4</v>
      </c>
      <c r="AT319" s="12">
        <f t="shared" si="173"/>
        <v>1.3423008502203412E-5</v>
      </c>
      <c r="AU319" s="12">
        <f t="shared" si="174"/>
        <v>1.7086378734417916E-4</v>
      </c>
      <c r="AV319" s="12">
        <f t="shared" si="175"/>
        <v>-3.6466566656136457E-2</v>
      </c>
      <c r="AW319" s="12">
        <f t="shared" si="176"/>
        <v>2.490246128923896E-4</v>
      </c>
      <c r="AX319" s="12">
        <f t="shared" si="177"/>
        <v>-3.6466566656136457E-2</v>
      </c>
      <c r="AY319" s="39">
        <f t="shared" si="178"/>
        <v>2.490246128923896E-4</v>
      </c>
      <c r="AZ319" s="8"/>
      <c r="BA319" s="35"/>
      <c r="BB319" s="12">
        <f t="shared" si="179"/>
        <v>1.0000134230085023</v>
      </c>
      <c r="BC319" s="12">
        <f t="shared" si="180"/>
        <v>0.9635205</v>
      </c>
      <c r="BD319" s="12">
        <f t="shared" si="181"/>
        <v>0</v>
      </c>
      <c r="BE319" s="39">
        <f t="shared" si="182"/>
        <v>0</v>
      </c>
    </row>
    <row r="320" spans="1:57">
      <c r="A320" s="168" t="s">
        <v>308</v>
      </c>
      <c r="B320" s="3" t="s">
        <v>216</v>
      </c>
      <c r="C320" s="3">
        <v>-35.936749999999996</v>
      </c>
      <c r="D320" s="3">
        <v>0.37367918280816953</v>
      </c>
      <c r="E320" s="3">
        <v>4</v>
      </c>
      <c r="F320" s="3">
        <v>1.3423008502203413E-2</v>
      </c>
      <c r="G320" s="3">
        <v>0.17086378734417915</v>
      </c>
      <c r="L320" s="3">
        <v>1</v>
      </c>
      <c r="Q320" s="44">
        <f t="shared" si="148"/>
        <v>-35.92380937079858</v>
      </c>
      <c r="R320" s="45">
        <f t="shared" si="149"/>
        <v>0.24908593081191835</v>
      </c>
      <c r="S320" s="45" t="str">
        <f t="shared" si="150"/>
        <v>n/a</v>
      </c>
      <c r="T320" s="45" t="str">
        <f t="shared" si="151"/>
        <v>n/a</v>
      </c>
      <c r="U320" s="45" t="str">
        <f t="shared" si="152"/>
        <v>n/a</v>
      </c>
      <c r="V320" s="45" t="str">
        <f t="shared" si="153"/>
        <v>n/a</v>
      </c>
      <c r="W320" s="41">
        <f t="shared" si="154"/>
        <v>-35.92380937079858</v>
      </c>
      <c r="X320" s="42">
        <f t="shared" si="155"/>
        <v>0.24908593081191835</v>
      </c>
      <c r="Y320" s="3">
        <v>4</v>
      </c>
      <c r="Z320" s="166">
        <v>-18.600000000000001</v>
      </c>
      <c r="AA320" s="43">
        <f t="shared" si="156"/>
        <v>-35.92380937079853</v>
      </c>
      <c r="AB320" s="42">
        <f t="shared" si="157"/>
        <v>0.24908593081191835</v>
      </c>
      <c r="AC320" s="8"/>
      <c r="AD320" s="35">
        <f t="shared" si="158"/>
        <v>-3.5936749999999996E-2</v>
      </c>
      <c r="AE320" s="12">
        <f t="shared" si="159"/>
        <v>3.7367918280816951E-4</v>
      </c>
      <c r="AF320" s="12">
        <f t="shared" si="160"/>
        <v>4.0559208822344957E-4</v>
      </c>
      <c r="AG320" s="12">
        <f t="shared" si="161"/>
        <v>1.3423008502203412E-5</v>
      </c>
      <c r="AH320" s="12">
        <f t="shared" si="162"/>
        <v>1.7086378734417916E-4</v>
      </c>
      <c r="AI320" s="12">
        <f t="shared" si="163"/>
        <v>0</v>
      </c>
      <c r="AJ320" s="12">
        <f t="shared" si="164"/>
        <v>0</v>
      </c>
      <c r="AK320" s="12">
        <f t="shared" si="165"/>
        <v>0</v>
      </c>
      <c r="AL320" s="12">
        <f t="shared" si="166"/>
        <v>0</v>
      </c>
      <c r="AM320" s="12">
        <f t="shared" si="167"/>
        <v>0</v>
      </c>
      <c r="AN320" s="39">
        <f t="shared" si="168"/>
        <v>0</v>
      </c>
      <c r="AO320" s="8"/>
      <c r="AP320" s="35">
        <f t="shared" si="169"/>
        <v>-3.592380937079858E-2</v>
      </c>
      <c r="AQ320" s="12">
        <f t="shared" si="170"/>
        <v>2.4908593081191834E-4</v>
      </c>
      <c r="AR320" s="12">
        <f t="shared" si="171"/>
        <v>1.3423008502203412E-5</v>
      </c>
      <c r="AS320" s="12">
        <f t="shared" si="172"/>
        <v>1.7086378734417916E-4</v>
      </c>
      <c r="AT320" s="12">
        <f t="shared" si="173"/>
        <v>1.3423008502203412E-5</v>
      </c>
      <c r="AU320" s="12">
        <f t="shared" si="174"/>
        <v>1.7086378734417916E-4</v>
      </c>
      <c r="AV320" s="12">
        <f t="shared" si="175"/>
        <v>-3.592380937079858E-2</v>
      </c>
      <c r="AW320" s="12">
        <f t="shared" si="176"/>
        <v>2.4908593081191834E-4</v>
      </c>
      <c r="AX320" s="12">
        <f t="shared" si="177"/>
        <v>-3.5923809370798532E-2</v>
      </c>
      <c r="AY320" s="39">
        <f t="shared" si="178"/>
        <v>2.4908593081191834E-4</v>
      </c>
      <c r="AZ320" s="8"/>
      <c r="BA320" s="35"/>
      <c r="BB320" s="12">
        <f t="shared" si="179"/>
        <v>1.0000134230085023</v>
      </c>
      <c r="BC320" s="12">
        <f t="shared" si="180"/>
        <v>0.96406325000000004</v>
      </c>
      <c r="BD320" s="12">
        <f t="shared" si="181"/>
        <v>0</v>
      </c>
      <c r="BE320" s="39">
        <f t="shared" si="182"/>
        <v>0</v>
      </c>
    </row>
    <row r="321" spans="1:57">
      <c r="A321" s="168" t="s">
        <v>243</v>
      </c>
      <c r="B321" s="3" t="s">
        <v>399</v>
      </c>
      <c r="C321" s="3">
        <v>-33.636666666666663</v>
      </c>
      <c r="D321" s="3">
        <v>0.37367918280816953</v>
      </c>
      <c r="E321" s="3">
        <v>3</v>
      </c>
      <c r="F321" s="3">
        <v>1.3423008502203413E-2</v>
      </c>
      <c r="G321" s="3">
        <v>0.17086378734417915</v>
      </c>
      <c r="L321" s="3">
        <v>1</v>
      </c>
      <c r="Q321" s="44">
        <f t="shared" si="148"/>
        <v>-33.623695163427108</v>
      </c>
      <c r="R321" s="45">
        <f t="shared" si="149"/>
        <v>0.27168011531484071</v>
      </c>
      <c r="S321" s="45" t="str">
        <f t="shared" si="150"/>
        <v>n/a</v>
      </c>
      <c r="T321" s="45" t="str">
        <f t="shared" si="151"/>
        <v>n/a</v>
      </c>
      <c r="U321" s="45" t="str">
        <f t="shared" si="152"/>
        <v>n/a</v>
      </c>
      <c r="V321" s="45" t="str">
        <f t="shared" si="153"/>
        <v>n/a</v>
      </c>
      <c r="W321" s="41">
        <f t="shared" si="154"/>
        <v>-33.623695163427108</v>
      </c>
      <c r="X321" s="42">
        <f t="shared" si="155"/>
        <v>0.27168011531484071</v>
      </c>
      <c r="Y321" s="3">
        <v>3</v>
      </c>
      <c r="Z321" s="166">
        <v>-18.5</v>
      </c>
      <c r="AA321" s="43">
        <f t="shared" si="156"/>
        <v>-33.623695163427115</v>
      </c>
      <c r="AB321" s="42">
        <f t="shared" si="157"/>
        <v>0.27168011531484071</v>
      </c>
      <c r="AC321" s="8"/>
      <c r="AD321" s="35">
        <f t="shared" si="158"/>
        <v>-3.3636666666666662E-2</v>
      </c>
      <c r="AE321" s="12">
        <f t="shared" si="159"/>
        <v>3.7367918280816951E-4</v>
      </c>
      <c r="AF321" s="12">
        <f t="shared" si="160"/>
        <v>4.2165180505801406E-4</v>
      </c>
      <c r="AG321" s="12">
        <f t="shared" si="161"/>
        <v>1.3423008502203412E-5</v>
      </c>
      <c r="AH321" s="12">
        <f t="shared" si="162"/>
        <v>1.7086378734417916E-4</v>
      </c>
      <c r="AI321" s="12">
        <f t="shared" si="163"/>
        <v>0</v>
      </c>
      <c r="AJ321" s="12">
        <f t="shared" si="164"/>
        <v>0</v>
      </c>
      <c r="AK321" s="12">
        <f t="shared" si="165"/>
        <v>0</v>
      </c>
      <c r="AL321" s="12">
        <f t="shared" si="166"/>
        <v>0</v>
      </c>
      <c r="AM321" s="12">
        <f t="shared" si="167"/>
        <v>0</v>
      </c>
      <c r="AN321" s="39">
        <f t="shared" si="168"/>
        <v>0</v>
      </c>
      <c r="AO321" s="8"/>
      <c r="AP321" s="35">
        <f t="shared" si="169"/>
        <v>-3.3623695163427107E-2</v>
      </c>
      <c r="AQ321" s="12">
        <f t="shared" si="170"/>
        <v>2.7168011531484069E-4</v>
      </c>
      <c r="AR321" s="12">
        <f t="shared" si="171"/>
        <v>1.3423008502203412E-5</v>
      </c>
      <c r="AS321" s="12">
        <f t="shared" si="172"/>
        <v>1.7086378734417916E-4</v>
      </c>
      <c r="AT321" s="12">
        <f t="shared" si="173"/>
        <v>1.3423008502203412E-5</v>
      </c>
      <c r="AU321" s="12">
        <f t="shared" si="174"/>
        <v>1.7086378734417916E-4</v>
      </c>
      <c r="AV321" s="12">
        <f t="shared" si="175"/>
        <v>-3.3623695163427107E-2</v>
      </c>
      <c r="AW321" s="12">
        <f t="shared" si="176"/>
        <v>2.7168011531484069E-4</v>
      </c>
      <c r="AX321" s="12">
        <f t="shared" si="177"/>
        <v>-3.3623695163427114E-2</v>
      </c>
      <c r="AY321" s="39">
        <f t="shared" si="178"/>
        <v>2.7168011531484069E-4</v>
      </c>
      <c r="AZ321" s="8"/>
      <c r="BA321" s="35"/>
      <c r="BB321" s="12">
        <f t="shared" si="179"/>
        <v>1.0000134230085023</v>
      </c>
      <c r="BC321" s="12">
        <f t="shared" si="180"/>
        <v>0.96636333333333335</v>
      </c>
      <c r="BD321" s="12">
        <f t="shared" si="181"/>
        <v>0</v>
      </c>
      <c r="BE321" s="39">
        <f t="shared" si="182"/>
        <v>0</v>
      </c>
    </row>
    <row r="322" spans="1:57">
      <c r="A322" s="168" t="s">
        <v>243</v>
      </c>
      <c r="B322" s="3" t="s">
        <v>400</v>
      </c>
      <c r="C322" s="3">
        <v>-32.481333333333332</v>
      </c>
      <c r="D322" s="3">
        <v>0.37367918280816953</v>
      </c>
      <c r="E322" s="3">
        <v>3</v>
      </c>
      <c r="F322" s="3">
        <v>1.3423008502203413E-2</v>
      </c>
      <c r="G322" s="3">
        <v>0.17086378734417915</v>
      </c>
      <c r="L322" s="3">
        <v>1</v>
      </c>
      <c r="Q322" s="44">
        <f t="shared" si="148"/>
        <v>-32.468346322044631</v>
      </c>
      <c r="R322" s="45">
        <f t="shared" si="149"/>
        <v>0.27180013529899566</v>
      </c>
      <c r="S322" s="45" t="str">
        <f t="shared" si="150"/>
        <v>n/a</v>
      </c>
      <c r="T322" s="45" t="str">
        <f t="shared" si="151"/>
        <v>n/a</v>
      </c>
      <c r="U322" s="45" t="str">
        <f t="shared" si="152"/>
        <v>n/a</v>
      </c>
      <c r="V322" s="45" t="str">
        <f t="shared" si="153"/>
        <v>n/a</v>
      </c>
      <c r="W322" s="41">
        <f t="shared" si="154"/>
        <v>-32.468346322044631</v>
      </c>
      <c r="X322" s="42">
        <f t="shared" si="155"/>
        <v>0.27180013529899566</v>
      </c>
      <c r="Y322" s="3">
        <v>3</v>
      </c>
      <c r="Z322" s="166">
        <v>-17.8</v>
      </c>
      <c r="AA322" s="43">
        <f t="shared" si="156"/>
        <v>-32.468346322044653</v>
      </c>
      <c r="AB322" s="42">
        <f t="shared" si="157"/>
        <v>0.27180013529899566</v>
      </c>
      <c r="AC322" s="8"/>
      <c r="AD322" s="35">
        <f t="shared" si="158"/>
        <v>-3.2481333333333334E-2</v>
      </c>
      <c r="AE322" s="12">
        <f t="shared" si="159"/>
        <v>3.7367918280816951E-4</v>
      </c>
      <c r="AF322" s="12">
        <f t="shared" si="160"/>
        <v>4.2165180505801406E-4</v>
      </c>
      <c r="AG322" s="12">
        <f t="shared" si="161"/>
        <v>1.3423008502203412E-5</v>
      </c>
      <c r="AH322" s="12">
        <f t="shared" si="162"/>
        <v>1.7086378734417916E-4</v>
      </c>
      <c r="AI322" s="12">
        <f t="shared" si="163"/>
        <v>0</v>
      </c>
      <c r="AJ322" s="12">
        <f t="shared" si="164"/>
        <v>0</v>
      </c>
      <c r="AK322" s="12">
        <f t="shared" si="165"/>
        <v>0</v>
      </c>
      <c r="AL322" s="12">
        <f t="shared" si="166"/>
        <v>0</v>
      </c>
      <c r="AM322" s="12">
        <f t="shared" si="167"/>
        <v>0</v>
      </c>
      <c r="AN322" s="39">
        <f t="shared" si="168"/>
        <v>0</v>
      </c>
      <c r="AO322" s="8"/>
      <c r="AP322" s="35">
        <f t="shared" si="169"/>
        <v>-3.2468346322044629E-2</v>
      </c>
      <c r="AQ322" s="12">
        <f t="shared" si="170"/>
        <v>2.7180013529899569E-4</v>
      </c>
      <c r="AR322" s="12">
        <f t="shared" si="171"/>
        <v>1.3423008502203412E-5</v>
      </c>
      <c r="AS322" s="12">
        <f t="shared" si="172"/>
        <v>1.7086378734417916E-4</v>
      </c>
      <c r="AT322" s="12">
        <f t="shared" si="173"/>
        <v>1.3423008502203412E-5</v>
      </c>
      <c r="AU322" s="12">
        <f t="shared" si="174"/>
        <v>1.7086378734417916E-4</v>
      </c>
      <c r="AV322" s="12">
        <f t="shared" si="175"/>
        <v>-3.2468346322044629E-2</v>
      </c>
      <c r="AW322" s="12">
        <f t="shared" si="176"/>
        <v>2.7180013529899569E-4</v>
      </c>
      <c r="AX322" s="12">
        <f t="shared" si="177"/>
        <v>-3.246834632204465E-2</v>
      </c>
      <c r="AY322" s="39">
        <f t="shared" si="178"/>
        <v>2.7180013529899569E-4</v>
      </c>
      <c r="AZ322" s="8"/>
      <c r="BA322" s="35"/>
      <c r="BB322" s="12">
        <f t="shared" si="179"/>
        <v>1.0000134230085023</v>
      </c>
      <c r="BC322" s="12">
        <f t="shared" si="180"/>
        <v>0.96751866666666664</v>
      </c>
      <c r="BD322" s="12">
        <f t="shared" si="181"/>
        <v>0</v>
      </c>
      <c r="BE322" s="39">
        <f t="shared" si="182"/>
        <v>0</v>
      </c>
    </row>
    <row r="323" spans="1:57">
      <c r="A323" s="168" t="s">
        <v>243</v>
      </c>
      <c r="B323" s="3" t="s">
        <v>215</v>
      </c>
      <c r="C323" s="3">
        <v>-34.913999999999994</v>
      </c>
      <c r="D323" s="3">
        <v>0.37367918280816953</v>
      </c>
      <c r="E323" s="3">
        <v>3</v>
      </c>
      <c r="F323" s="3">
        <v>1.3423008502203413E-2</v>
      </c>
      <c r="G323" s="3">
        <v>0.17086378734417915</v>
      </c>
      <c r="L323" s="3">
        <v>1</v>
      </c>
      <c r="Q323" s="44">
        <f t="shared" si="148"/>
        <v>-34.901045642416634</v>
      </c>
      <c r="R323" s="45">
        <f t="shared" si="149"/>
        <v>0.27154752684393652</v>
      </c>
      <c r="S323" s="45" t="str">
        <f t="shared" si="150"/>
        <v>n/a</v>
      </c>
      <c r="T323" s="45" t="str">
        <f t="shared" si="151"/>
        <v>n/a</v>
      </c>
      <c r="U323" s="45" t="str">
        <f t="shared" si="152"/>
        <v>n/a</v>
      </c>
      <c r="V323" s="45" t="str">
        <f t="shared" si="153"/>
        <v>n/a</v>
      </c>
      <c r="W323" s="41">
        <f t="shared" si="154"/>
        <v>-34.901045642416634</v>
      </c>
      <c r="X323" s="42">
        <f t="shared" si="155"/>
        <v>0.27154752684393652</v>
      </c>
      <c r="Y323" s="3">
        <v>3</v>
      </c>
      <c r="Z323" s="166">
        <v>-20.8</v>
      </c>
      <c r="AA323" s="43">
        <f t="shared" si="156"/>
        <v>-34.901045642416584</v>
      </c>
      <c r="AB323" s="42">
        <f t="shared" si="157"/>
        <v>0.27154752684393652</v>
      </c>
      <c r="AC323" s="8"/>
      <c r="AD323" s="35">
        <f t="shared" si="158"/>
        <v>-3.4913999999999994E-2</v>
      </c>
      <c r="AE323" s="12">
        <f t="shared" si="159"/>
        <v>3.7367918280816951E-4</v>
      </c>
      <c r="AF323" s="12">
        <f t="shared" si="160"/>
        <v>4.2165180505801406E-4</v>
      </c>
      <c r="AG323" s="12">
        <f t="shared" si="161"/>
        <v>1.3423008502203412E-5</v>
      </c>
      <c r="AH323" s="12">
        <f t="shared" si="162"/>
        <v>1.7086378734417916E-4</v>
      </c>
      <c r="AI323" s="12">
        <f t="shared" si="163"/>
        <v>0</v>
      </c>
      <c r="AJ323" s="12">
        <f t="shared" si="164"/>
        <v>0</v>
      </c>
      <c r="AK323" s="12">
        <f t="shared" si="165"/>
        <v>0</v>
      </c>
      <c r="AL323" s="12">
        <f t="shared" si="166"/>
        <v>0</v>
      </c>
      <c r="AM323" s="12">
        <f t="shared" si="167"/>
        <v>0</v>
      </c>
      <c r="AN323" s="39">
        <f t="shared" si="168"/>
        <v>0</v>
      </c>
      <c r="AO323" s="8"/>
      <c r="AP323" s="35">
        <f t="shared" si="169"/>
        <v>-3.4901045642416632E-2</v>
      </c>
      <c r="AQ323" s="12">
        <f t="shared" si="170"/>
        <v>2.715475268439365E-4</v>
      </c>
      <c r="AR323" s="12">
        <f t="shared" si="171"/>
        <v>1.3423008502203412E-5</v>
      </c>
      <c r="AS323" s="12">
        <f t="shared" si="172"/>
        <v>1.7086378734417916E-4</v>
      </c>
      <c r="AT323" s="12">
        <f t="shared" si="173"/>
        <v>1.3423008502203412E-5</v>
      </c>
      <c r="AU323" s="12">
        <f t="shared" si="174"/>
        <v>1.7086378734417916E-4</v>
      </c>
      <c r="AV323" s="12">
        <f t="shared" si="175"/>
        <v>-3.4901045642416632E-2</v>
      </c>
      <c r="AW323" s="12">
        <f t="shared" si="176"/>
        <v>2.715475268439365E-4</v>
      </c>
      <c r="AX323" s="12">
        <f t="shared" si="177"/>
        <v>-3.4901045642416584E-2</v>
      </c>
      <c r="AY323" s="39">
        <f t="shared" si="178"/>
        <v>2.715475268439365E-4</v>
      </c>
      <c r="AZ323" s="8"/>
      <c r="BA323" s="35"/>
      <c r="BB323" s="12">
        <f t="shared" si="179"/>
        <v>1.0000134230085023</v>
      </c>
      <c r="BC323" s="12">
        <f t="shared" si="180"/>
        <v>0.965086</v>
      </c>
      <c r="BD323" s="12">
        <f t="shared" si="181"/>
        <v>0</v>
      </c>
      <c r="BE323" s="39">
        <f t="shared" si="182"/>
        <v>0</v>
      </c>
    </row>
    <row r="324" spans="1:57">
      <c r="A324" s="168" t="s">
        <v>243</v>
      </c>
      <c r="B324" s="3" t="s">
        <v>216</v>
      </c>
      <c r="C324" s="3">
        <v>-33.624333333333333</v>
      </c>
      <c r="D324" s="3">
        <v>0.37367918280816953</v>
      </c>
      <c r="E324" s="3">
        <v>3</v>
      </c>
      <c r="F324" s="3">
        <v>1.3423008502203413E-2</v>
      </c>
      <c r="G324" s="3">
        <v>0.17086378734417915</v>
      </c>
      <c r="L324" s="3">
        <v>1</v>
      </c>
      <c r="Q324" s="44">
        <f t="shared" si="148"/>
        <v>-33.611361664543345</v>
      </c>
      <c r="R324" s="45">
        <f t="shared" si="149"/>
        <v>0.27168139606631542</v>
      </c>
      <c r="S324" s="45" t="str">
        <f t="shared" si="150"/>
        <v>n/a</v>
      </c>
      <c r="T324" s="45" t="str">
        <f t="shared" si="151"/>
        <v>n/a</v>
      </c>
      <c r="U324" s="45" t="str">
        <f t="shared" si="152"/>
        <v>n/a</v>
      </c>
      <c r="V324" s="45" t="str">
        <f t="shared" si="153"/>
        <v>n/a</v>
      </c>
      <c r="W324" s="41">
        <f t="shared" si="154"/>
        <v>-33.611361664543345</v>
      </c>
      <c r="X324" s="42">
        <f t="shared" si="155"/>
        <v>0.27168139606631542</v>
      </c>
      <c r="Y324" s="3">
        <v>3</v>
      </c>
      <c r="Z324" s="166">
        <v>-19.8</v>
      </c>
      <c r="AA324" s="43">
        <f t="shared" si="156"/>
        <v>-33.611361664543374</v>
      </c>
      <c r="AB324" s="42">
        <f t="shared" si="157"/>
        <v>0.27168139606631542</v>
      </c>
      <c r="AC324" s="8"/>
      <c r="AD324" s="35">
        <f t="shared" si="158"/>
        <v>-3.3624333333333332E-2</v>
      </c>
      <c r="AE324" s="12">
        <f t="shared" si="159"/>
        <v>3.7367918280816951E-4</v>
      </c>
      <c r="AF324" s="12">
        <f t="shared" si="160"/>
        <v>4.2165180505801406E-4</v>
      </c>
      <c r="AG324" s="12">
        <f t="shared" si="161"/>
        <v>1.3423008502203412E-5</v>
      </c>
      <c r="AH324" s="12">
        <f t="shared" si="162"/>
        <v>1.7086378734417916E-4</v>
      </c>
      <c r="AI324" s="12">
        <f t="shared" si="163"/>
        <v>0</v>
      </c>
      <c r="AJ324" s="12">
        <f t="shared" si="164"/>
        <v>0</v>
      </c>
      <c r="AK324" s="12">
        <f t="shared" si="165"/>
        <v>0</v>
      </c>
      <c r="AL324" s="12">
        <f t="shared" si="166"/>
        <v>0</v>
      </c>
      <c r="AM324" s="12">
        <f t="shared" si="167"/>
        <v>0</v>
      </c>
      <c r="AN324" s="39">
        <f t="shared" si="168"/>
        <v>0</v>
      </c>
      <c r="AO324" s="8"/>
      <c r="AP324" s="35">
        <f t="shared" si="169"/>
        <v>-3.3611361664543343E-2</v>
      </c>
      <c r="AQ324" s="12">
        <f t="shared" si="170"/>
        <v>2.7168139606631539E-4</v>
      </c>
      <c r="AR324" s="12">
        <f t="shared" si="171"/>
        <v>1.3423008502203412E-5</v>
      </c>
      <c r="AS324" s="12">
        <f t="shared" si="172"/>
        <v>1.7086378734417916E-4</v>
      </c>
      <c r="AT324" s="12">
        <f t="shared" si="173"/>
        <v>1.3423008502203412E-5</v>
      </c>
      <c r="AU324" s="12">
        <f t="shared" si="174"/>
        <v>1.7086378734417916E-4</v>
      </c>
      <c r="AV324" s="12">
        <f t="shared" si="175"/>
        <v>-3.3611361664543343E-2</v>
      </c>
      <c r="AW324" s="12">
        <f t="shared" si="176"/>
        <v>2.7168139606631539E-4</v>
      </c>
      <c r="AX324" s="12">
        <f t="shared" si="177"/>
        <v>-3.3611361664543371E-2</v>
      </c>
      <c r="AY324" s="39">
        <f t="shared" si="178"/>
        <v>2.7168139606631539E-4</v>
      </c>
      <c r="AZ324" s="8"/>
      <c r="BA324" s="35"/>
      <c r="BB324" s="12">
        <f t="shared" si="179"/>
        <v>1.0000134230085023</v>
      </c>
      <c r="BC324" s="12">
        <f t="shared" si="180"/>
        <v>0.96637566666666663</v>
      </c>
      <c r="BD324" s="12">
        <f t="shared" si="181"/>
        <v>0</v>
      </c>
      <c r="BE324" s="39">
        <f t="shared" si="182"/>
        <v>0</v>
      </c>
    </row>
    <row r="325" spans="1:57">
      <c r="A325" s="168" t="s">
        <v>367</v>
      </c>
      <c r="B325" s="3" t="s">
        <v>399</v>
      </c>
      <c r="C325" s="3">
        <v>-34.37766666666667</v>
      </c>
      <c r="D325" s="3">
        <v>0.37367918280816953</v>
      </c>
      <c r="E325" s="3">
        <v>3</v>
      </c>
      <c r="F325" s="3">
        <v>1.3423008502203413E-2</v>
      </c>
      <c r="G325" s="3">
        <v>0.17086378734417915</v>
      </c>
      <c r="L325" s="3">
        <v>1</v>
      </c>
      <c r="Q325" s="44">
        <f t="shared" si="148"/>
        <v>-34.364705109876418</v>
      </c>
      <c r="R325" s="45">
        <f t="shared" si="149"/>
        <v>0.27160318530120603</v>
      </c>
      <c r="S325" s="45" t="str">
        <f t="shared" si="150"/>
        <v>n/a</v>
      </c>
      <c r="T325" s="45" t="str">
        <f t="shared" si="151"/>
        <v>n/a</v>
      </c>
      <c r="U325" s="45" t="str">
        <f t="shared" si="152"/>
        <v>n/a</v>
      </c>
      <c r="V325" s="45" t="str">
        <f t="shared" si="153"/>
        <v>n/a</v>
      </c>
      <c r="W325" s="41">
        <f t="shared" si="154"/>
        <v>-34.364705109876418</v>
      </c>
      <c r="X325" s="42">
        <f t="shared" si="155"/>
        <v>0.27160318530120603</v>
      </c>
      <c r="Y325" s="3">
        <v>3</v>
      </c>
      <c r="Z325" s="166">
        <v>-17.3</v>
      </c>
      <c r="AA325" s="43">
        <f t="shared" si="156"/>
        <v>-34.364705109876439</v>
      </c>
      <c r="AB325" s="42">
        <f t="shared" si="157"/>
        <v>0.27160318530120603</v>
      </c>
      <c r="AC325" s="8"/>
      <c r="AD325" s="35">
        <f t="shared" si="158"/>
        <v>-3.4377666666666667E-2</v>
      </c>
      <c r="AE325" s="12">
        <f t="shared" si="159"/>
        <v>3.7367918280816951E-4</v>
      </c>
      <c r="AF325" s="12">
        <f t="shared" si="160"/>
        <v>4.2165180505801406E-4</v>
      </c>
      <c r="AG325" s="12">
        <f t="shared" si="161"/>
        <v>1.3423008502203412E-5</v>
      </c>
      <c r="AH325" s="12">
        <f t="shared" si="162"/>
        <v>1.7086378734417916E-4</v>
      </c>
      <c r="AI325" s="12">
        <f t="shared" si="163"/>
        <v>0</v>
      </c>
      <c r="AJ325" s="12">
        <f t="shared" si="164"/>
        <v>0</v>
      </c>
      <c r="AK325" s="12">
        <f t="shared" si="165"/>
        <v>0</v>
      </c>
      <c r="AL325" s="12">
        <f t="shared" si="166"/>
        <v>0</v>
      </c>
      <c r="AM325" s="12">
        <f t="shared" si="167"/>
        <v>0</v>
      </c>
      <c r="AN325" s="39">
        <f t="shared" si="168"/>
        <v>0</v>
      </c>
      <c r="AO325" s="8"/>
      <c r="AP325" s="35">
        <f t="shared" si="169"/>
        <v>-3.4364705109876416E-2</v>
      </c>
      <c r="AQ325" s="12">
        <f t="shared" si="170"/>
        <v>2.7160318530120606E-4</v>
      </c>
      <c r="AR325" s="12">
        <f t="shared" si="171"/>
        <v>1.3423008502203412E-5</v>
      </c>
      <c r="AS325" s="12">
        <f t="shared" si="172"/>
        <v>1.7086378734417916E-4</v>
      </c>
      <c r="AT325" s="12">
        <f t="shared" si="173"/>
        <v>1.3423008502203412E-5</v>
      </c>
      <c r="AU325" s="12">
        <f t="shared" si="174"/>
        <v>1.7086378734417916E-4</v>
      </c>
      <c r="AV325" s="12">
        <f t="shared" si="175"/>
        <v>-3.4364705109876416E-2</v>
      </c>
      <c r="AW325" s="12">
        <f t="shared" si="176"/>
        <v>2.7160318530120606E-4</v>
      </c>
      <c r="AX325" s="12">
        <f t="shared" si="177"/>
        <v>-3.4364705109876437E-2</v>
      </c>
      <c r="AY325" s="39">
        <f t="shared" si="178"/>
        <v>2.7160318530120606E-4</v>
      </c>
      <c r="AZ325" s="8"/>
      <c r="BA325" s="35"/>
      <c r="BB325" s="12">
        <f t="shared" si="179"/>
        <v>1.0000134230085023</v>
      </c>
      <c r="BC325" s="12">
        <f t="shared" si="180"/>
        <v>0.96562233333333336</v>
      </c>
      <c r="BD325" s="12">
        <f t="shared" si="181"/>
        <v>0</v>
      </c>
      <c r="BE325" s="39">
        <f t="shared" si="182"/>
        <v>0</v>
      </c>
    </row>
    <row r="326" spans="1:57">
      <c r="A326" s="168" t="s">
        <v>367</v>
      </c>
      <c r="B326" s="3" t="s">
        <v>400</v>
      </c>
      <c r="C326" s="3">
        <v>-33.961333333333336</v>
      </c>
      <c r="D326" s="3">
        <v>0.37367918280816953</v>
      </c>
      <c r="E326" s="3">
        <v>3</v>
      </c>
      <c r="F326" s="3">
        <v>1.3423008502203413E-2</v>
      </c>
      <c r="G326" s="3">
        <v>0.17086378734417915</v>
      </c>
      <c r="L326" s="3">
        <v>1</v>
      </c>
      <c r="Q326" s="44">
        <f t="shared" si="148"/>
        <v>-33.948366188097211</v>
      </c>
      <c r="R326" s="45">
        <f t="shared" si="149"/>
        <v>0.27164640410533819</v>
      </c>
      <c r="S326" s="45" t="str">
        <f t="shared" si="150"/>
        <v>n/a</v>
      </c>
      <c r="T326" s="45" t="str">
        <f t="shared" si="151"/>
        <v>n/a</v>
      </c>
      <c r="U326" s="45" t="str">
        <f t="shared" si="152"/>
        <v>n/a</v>
      </c>
      <c r="V326" s="45" t="str">
        <f t="shared" si="153"/>
        <v>n/a</v>
      </c>
      <c r="W326" s="41">
        <f t="shared" si="154"/>
        <v>-33.948366188097211</v>
      </c>
      <c r="X326" s="42">
        <f t="shared" si="155"/>
        <v>0.27164640410533819</v>
      </c>
      <c r="Y326" s="3">
        <v>3</v>
      </c>
      <c r="Z326" s="166">
        <v>-18</v>
      </c>
      <c r="AA326" s="43">
        <f t="shared" si="156"/>
        <v>-33.948366188097268</v>
      </c>
      <c r="AB326" s="42">
        <f t="shared" si="157"/>
        <v>0.27164640410533819</v>
      </c>
      <c r="AC326" s="8"/>
      <c r="AD326" s="35">
        <f t="shared" si="158"/>
        <v>-3.3961333333333336E-2</v>
      </c>
      <c r="AE326" s="12">
        <f t="shared" si="159"/>
        <v>3.7367918280816951E-4</v>
      </c>
      <c r="AF326" s="12">
        <f t="shared" si="160"/>
        <v>4.2165180505801406E-4</v>
      </c>
      <c r="AG326" s="12">
        <f t="shared" si="161"/>
        <v>1.3423008502203412E-5</v>
      </c>
      <c r="AH326" s="12">
        <f t="shared" si="162"/>
        <v>1.7086378734417916E-4</v>
      </c>
      <c r="AI326" s="12">
        <f t="shared" si="163"/>
        <v>0</v>
      </c>
      <c r="AJ326" s="12">
        <f t="shared" si="164"/>
        <v>0</v>
      </c>
      <c r="AK326" s="12">
        <f t="shared" si="165"/>
        <v>0</v>
      </c>
      <c r="AL326" s="12">
        <f t="shared" si="166"/>
        <v>0</v>
      </c>
      <c r="AM326" s="12">
        <f t="shared" si="167"/>
        <v>0</v>
      </c>
      <c r="AN326" s="39">
        <f t="shared" si="168"/>
        <v>0</v>
      </c>
      <c r="AO326" s="8"/>
      <c r="AP326" s="35">
        <f t="shared" si="169"/>
        <v>-3.3948366188097212E-2</v>
      </c>
      <c r="AQ326" s="12">
        <f t="shared" si="170"/>
        <v>2.7164640410533818E-4</v>
      </c>
      <c r="AR326" s="12">
        <f t="shared" si="171"/>
        <v>1.3423008502203412E-5</v>
      </c>
      <c r="AS326" s="12">
        <f t="shared" si="172"/>
        <v>1.7086378734417916E-4</v>
      </c>
      <c r="AT326" s="12">
        <f t="shared" si="173"/>
        <v>1.3423008502203412E-5</v>
      </c>
      <c r="AU326" s="12">
        <f t="shared" si="174"/>
        <v>1.7086378734417916E-4</v>
      </c>
      <c r="AV326" s="12">
        <f t="shared" si="175"/>
        <v>-3.3948366188097212E-2</v>
      </c>
      <c r="AW326" s="12">
        <f t="shared" si="176"/>
        <v>2.7164640410533818E-4</v>
      </c>
      <c r="AX326" s="12">
        <f t="shared" si="177"/>
        <v>-3.3948366188097268E-2</v>
      </c>
      <c r="AY326" s="39">
        <f t="shared" si="178"/>
        <v>2.7164640410533818E-4</v>
      </c>
      <c r="AZ326" s="8"/>
      <c r="BA326" s="35"/>
      <c r="BB326" s="12">
        <f t="shared" si="179"/>
        <v>1.0000134230085023</v>
      </c>
      <c r="BC326" s="12">
        <f t="shared" si="180"/>
        <v>0.96603866666666671</v>
      </c>
      <c r="BD326" s="12">
        <f t="shared" si="181"/>
        <v>0</v>
      </c>
      <c r="BE326" s="39">
        <f t="shared" si="182"/>
        <v>0</v>
      </c>
    </row>
    <row r="327" spans="1:57">
      <c r="A327" s="168" t="s">
        <v>367</v>
      </c>
      <c r="B327" s="3" t="s">
        <v>215</v>
      </c>
      <c r="C327" s="3">
        <v>-36.251666666666672</v>
      </c>
      <c r="D327" s="3">
        <v>0.37367918280816953</v>
      </c>
      <c r="E327" s="3">
        <v>3</v>
      </c>
      <c r="F327" s="3">
        <v>1.3423008502203413E-2</v>
      </c>
      <c r="G327" s="3">
        <v>0.17086378734417915</v>
      </c>
      <c r="L327" s="3">
        <v>1</v>
      </c>
      <c r="Q327" s="44">
        <f t="shared" si="148"/>
        <v>-36.238730264594359</v>
      </c>
      <c r="R327" s="45">
        <f t="shared" si="149"/>
        <v>0.27140879441291332</v>
      </c>
      <c r="S327" s="45" t="str">
        <f t="shared" si="150"/>
        <v>n/a</v>
      </c>
      <c r="T327" s="45" t="str">
        <f t="shared" si="151"/>
        <v>n/a</v>
      </c>
      <c r="U327" s="45" t="str">
        <f t="shared" si="152"/>
        <v>n/a</v>
      </c>
      <c r="V327" s="45" t="str">
        <f t="shared" si="153"/>
        <v>n/a</v>
      </c>
      <c r="W327" s="41">
        <f t="shared" si="154"/>
        <v>-36.238730264594359</v>
      </c>
      <c r="X327" s="42">
        <f t="shared" si="155"/>
        <v>0.27140879441291332</v>
      </c>
      <c r="Y327" s="3">
        <v>3</v>
      </c>
      <c r="Z327" s="166">
        <v>-19.399999999999999</v>
      </c>
      <c r="AA327" s="43">
        <f t="shared" si="156"/>
        <v>-36.238730264594345</v>
      </c>
      <c r="AB327" s="42">
        <f t="shared" si="157"/>
        <v>0.27140879441291332</v>
      </c>
      <c r="AC327" s="8"/>
      <c r="AD327" s="35">
        <f t="shared" si="158"/>
        <v>-3.6251666666666675E-2</v>
      </c>
      <c r="AE327" s="12">
        <f t="shared" si="159"/>
        <v>3.7367918280816951E-4</v>
      </c>
      <c r="AF327" s="12">
        <f t="shared" si="160"/>
        <v>4.2165180505801406E-4</v>
      </c>
      <c r="AG327" s="12">
        <f t="shared" si="161"/>
        <v>1.3423008502203412E-5</v>
      </c>
      <c r="AH327" s="12">
        <f t="shared" si="162"/>
        <v>1.7086378734417916E-4</v>
      </c>
      <c r="AI327" s="12">
        <f t="shared" si="163"/>
        <v>0</v>
      </c>
      <c r="AJ327" s="12">
        <f t="shared" si="164"/>
        <v>0</v>
      </c>
      <c r="AK327" s="12">
        <f t="shared" si="165"/>
        <v>0</v>
      </c>
      <c r="AL327" s="12">
        <f t="shared" si="166"/>
        <v>0</v>
      </c>
      <c r="AM327" s="12">
        <f t="shared" si="167"/>
        <v>0</v>
      </c>
      <c r="AN327" s="39">
        <f t="shared" si="168"/>
        <v>0</v>
      </c>
      <c r="AO327" s="8"/>
      <c r="AP327" s="35">
        <f t="shared" si="169"/>
        <v>-3.6238730264594357E-2</v>
      </c>
      <c r="AQ327" s="12">
        <f t="shared" si="170"/>
        <v>2.7140879441291333E-4</v>
      </c>
      <c r="AR327" s="12">
        <f t="shared" si="171"/>
        <v>1.3423008502203412E-5</v>
      </c>
      <c r="AS327" s="12">
        <f t="shared" si="172"/>
        <v>1.7086378734417916E-4</v>
      </c>
      <c r="AT327" s="12">
        <f t="shared" si="173"/>
        <v>1.3423008502203412E-5</v>
      </c>
      <c r="AU327" s="12">
        <f t="shared" si="174"/>
        <v>1.7086378734417916E-4</v>
      </c>
      <c r="AV327" s="12">
        <f t="shared" si="175"/>
        <v>-3.6238730264594357E-2</v>
      </c>
      <c r="AW327" s="12">
        <f t="shared" si="176"/>
        <v>2.7140879441291333E-4</v>
      </c>
      <c r="AX327" s="12">
        <f t="shared" si="177"/>
        <v>-3.6238730264594343E-2</v>
      </c>
      <c r="AY327" s="39">
        <f t="shared" si="178"/>
        <v>2.7140879441291333E-4</v>
      </c>
      <c r="AZ327" s="8"/>
      <c r="BA327" s="35"/>
      <c r="BB327" s="12">
        <f t="shared" si="179"/>
        <v>1.0000134230085023</v>
      </c>
      <c r="BC327" s="12">
        <f t="shared" si="180"/>
        <v>0.96374833333333332</v>
      </c>
      <c r="BD327" s="12">
        <f t="shared" si="181"/>
        <v>0</v>
      </c>
      <c r="BE327" s="39">
        <f t="shared" si="182"/>
        <v>0</v>
      </c>
    </row>
    <row r="328" spans="1:57">
      <c r="A328" s="168" t="s">
        <v>367</v>
      </c>
      <c r="B328" s="3" t="s">
        <v>216</v>
      </c>
      <c r="C328" s="3">
        <v>-35.083333333333336</v>
      </c>
      <c r="D328" s="3">
        <v>0.37367918280816953</v>
      </c>
      <c r="E328" s="3">
        <v>3</v>
      </c>
      <c r="F328" s="3">
        <v>1.3423008502203413E-2</v>
      </c>
      <c r="G328" s="3">
        <v>0.17086378734417915</v>
      </c>
      <c r="L328" s="3">
        <v>1</v>
      </c>
      <c r="Q328" s="44">
        <f t="shared" si="148"/>
        <v>-35.070381248712749</v>
      </c>
      <c r="R328" s="45">
        <f t="shared" si="149"/>
        <v>0.2715299581844372</v>
      </c>
      <c r="S328" s="45" t="str">
        <f t="shared" si="150"/>
        <v>n/a</v>
      </c>
      <c r="T328" s="45" t="str">
        <f t="shared" si="151"/>
        <v>n/a</v>
      </c>
      <c r="U328" s="45" t="str">
        <f t="shared" si="152"/>
        <v>n/a</v>
      </c>
      <c r="V328" s="45" t="str">
        <f t="shared" si="153"/>
        <v>n/a</v>
      </c>
      <c r="W328" s="41">
        <f t="shared" si="154"/>
        <v>-35.070381248712749</v>
      </c>
      <c r="X328" s="42">
        <f t="shared" si="155"/>
        <v>0.2715299581844372</v>
      </c>
      <c r="Y328" s="3">
        <v>3</v>
      </c>
      <c r="Z328" s="166">
        <v>-18.399999999999999</v>
      </c>
      <c r="AA328" s="43">
        <f t="shared" si="156"/>
        <v>-35.070381248712756</v>
      </c>
      <c r="AB328" s="42">
        <f t="shared" si="157"/>
        <v>0.2715299581844372</v>
      </c>
      <c r="AC328" s="8"/>
      <c r="AD328" s="35">
        <f t="shared" si="158"/>
        <v>-3.5083333333333334E-2</v>
      </c>
      <c r="AE328" s="12">
        <f t="shared" si="159"/>
        <v>3.7367918280816951E-4</v>
      </c>
      <c r="AF328" s="12">
        <f t="shared" si="160"/>
        <v>4.2165180505801406E-4</v>
      </c>
      <c r="AG328" s="12">
        <f t="shared" si="161"/>
        <v>1.3423008502203412E-5</v>
      </c>
      <c r="AH328" s="12">
        <f t="shared" si="162"/>
        <v>1.7086378734417916E-4</v>
      </c>
      <c r="AI328" s="12">
        <f t="shared" si="163"/>
        <v>0</v>
      </c>
      <c r="AJ328" s="12">
        <f t="shared" si="164"/>
        <v>0</v>
      </c>
      <c r="AK328" s="12">
        <f t="shared" si="165"/>
        <v>0</v>
      </c>
      <c r="AL328" s="12">
        <f t="shared" si="166"/>
        <v>0</v>
      </c>
      <c r="AM328" s="12">
        <f t="shared" si="167"/>
        <v>0</v>
      </c>
      <c r="AN328" s="39">
        <f t="shared" si="168"/>
        <v>0</v>
      </c>
      <c r="AO328" s="8"/>
      <c r="AP328" s="35">
        <f t="shared" si="169"/>
        <v>-3.5070381248712749E-2</v>
      </c>
      <c r="AQ328" s="12">
        <f t="shared" si="170"/>
        <v>2.7152995818443718E-4</v>
      </c>
      <c r="AR328" s="12">
        <f t="shared" si="171"/>
        <v>1.3423008502203412E-5</v>
      </c>
      <c r="AS328" s="12">
        <f t="shared" si="172"/>
        <v>1.7086378734417916E-4</v>
      </c>
      <c r="AT328" s="12">
        <f t="shared" si="173"/>
        <v>1.3423008502203412E-5</v>
      </c>
      <c r="AU328" s="12">
        <f t="shared" si="174"/>
        <v>1.7086378734417916E-4</v>
      </c>
      <c r="AV328" s="12">
        <f t="shared" si="175"/>
        <v>-3.5070381248712749E-2</v>
      </c>
      <c r="AW328" s="12">
        <f t="shared" si="176"/>
        <v>2.7152995818443718E-4</v>
      </c>
      <c r="AX328" s="12">
        <f t="shared" si="177"/>
        <v>-3.5070381248712756E-2</v>
      </c>
      <c r="AY328" s="39">
        <f t="shared" si="178"/>
        <v>2.7152995818443718E-4</v>
      </c>
      <c r="AZ328" s="8"/>
      <c r="BA328" s="35"/>
      <c r="BB328" s="12">
        <f t="shared" si="179"/>
        <v>1.0000134230085023</v>
      </c>
      <c r="BC328" s="12">
        <f t="shared" si="180"/>
        <v>0.96491666666666664</v>
      </c>
      <c r="BD328" s="12">
        <f t="shared" si="181"/>
        <v>0</v>
      </c>
      <c r="BE328" s="39">
        <f t="shared" si="182"/>
        <v>0</v>
      </c>
    </row>
    <row r="329" spans="1:57">
      <c r="A329" s="168" t="s">
        <v>309</v>
      </c>
      <c r="B329" s="3" t="s">
        <v>399</v>
      </c>
      <c r="C329" s="3">
        <v>-34.496000000000002</v>
      </c>
      <c r="D329" s="3">
        <v>0.37367918280816953</v>
      </c>
      <c r="E329" s="3">
        <v>3</v>
      </c>
      <c r="F329" s="3">
        <v>1.3423008502203413E-2</v>
      </c>
      <c r="G329" s="3">
        <v>0.17086378734417915</v>
      </c>
      <c r="L329" s="3">
        <v>1</v>
      </c>
      <c r="Q329" s="44">
        <f t="shared" si="148"/>
        <v>-34.483040031599081</v>
      </c>
      <c r="R329" s="45">
        <f t="shared" si="149"/>
        <v>0.27159090347899018</v>
      </c>
      <c r="S329" s="45" t="str">
        <f t="shared" si="150"/>
        <v>n/a</v>
      </c>
      <c r="T329" s="45" t="str">
        <f t="shared" si="151"/>
        <v>n/a</v>
      </c>
      <c r="U329" s="45" t="str">
        <f t="shared" si="152"/>
        <v>n/a</v>
      </c>
      <c r="V329" s="45" t="str">
        <f t="shared" si="153"/>
        <v>n/a</v>
      </c>
      <c r="W329" s="41">
        <f t="shared" si="154"/>
        <v>-34.483040031599081</v>
      </c>
      <c r="X329" s="42">
        <f t="shared" si="155"/>
        <v>0.27159090347899018</v>
      </c>
      <c r="Y329" s="3">
        <v>3</v>
      </c>
      <c r="Z329" s="166">
        <v>-18</v>
      </c>
      <c r="AA329" s="43">
        <f t="shared" si="156"/>
        <v>-34.483040031599074</v>
      </c>
      <c r="AB329" s="42">
        <f t="shared" si="157"/>
        <v>0.27159090347899018</v>
      </c>
      <c r="AC329" s="8"/>
      <c r="AD329" s="35">
        <f t="shared" si="158"/>
        <v>-3.4495999999999999E-2</v>
      </c>
      <c r="AE329" s="12">
        <f t="shared" si="159"/>
        <v>3.7367918280816951E-4</v>
      </c>
      <c r="AF329" s="12">
        <f t="shared" si="160"/>
        <v>4.2165180505801406E-4</v>
      </c>
      <c r="AG329" s="12">
        <f t="shared" si="161"/>
        <v>1.3423008502203412E-5</v>
      </c>
      <c r="AH329" s="12">
        <f t="shared" si="162"/>
        <v>1.7086378734417916E-4</v>
      </c>
      <c r="AI329" s="12">
        <f t="shared" si="163"/>
        <v>0</v>
      </c>
      <c r="AJ329" s="12">
        <f t="shared" si="164"/>
        <v>0</v>
      </c>
      <c r="AK329" s="12">
        <f t="shared" si="165"/>
        <v>0</v>
      </c>
      <c r="AL329" s="12">
        <f t="shared" si="166"/>
        <v>0</v>
      </c>
      <c r="AM329" s="12">
        <f t="shared" si="167"/>
        <v>0</v>
      </c>
      <c r="AN329" s="39">
        <f t="shared" si="168"/>
        <v>0</v>
      </c>
      <c r="AO329" s="8"/>
      <c r="AP329" s="35">
        <f t="shared" si="169"/>
        <v>-3.4483040031599084E-2</v>
      </c>
      <c r="AQ329" s="12">
        <f t="shared" si="170"/>
        <v>2.7159090347899018E-4</v>
      </c>
      <c r="AR329" s="12">
        <f t="shared" si="171"/>
        <v>1.3423008502203412E-5</v>
      </c>
      <c r="AS329" s="12">
        <f t="shared" si="172"/>
        <v>1.7086378734417916E-4</v>
      </c>
      <c r="AT329" s="12">
        <f t="shared" si="173"/>
        <v>1.3423008502203412E-5</v>
      </c>
      <c r="AU329" s="12">
        <f t="shared" si="174"/>
        <v>1.7086378734417916E-4</v>
      </c>
      <c r="AV329" s="12">
        <f t="shared" si="175"/>
        <v>-3.4483040031599084E-2</v>
      </c>
      <c r="AW329" s="12">
        <f t="shared" si="176"/>
        <v>2.7159090347899018E-4</v>
      </c>
      <c r="AX329" s="12">
        <f t="shared" si="177"/>
        <v>-3.4483040031599077E-2</v>
      </c>
      <c r="AY329" s="39">
        <f t="shared" si="178"/>
        <v>2.7159090347899018E-4</v>
      </c>
      <c r="AZ329" s="8"/>
      <c r="BA329" s="35"/>
      <c r="BB329" s="12">
        <f t="shared" si="179"/>
        <v>1.0000134230085023</v>
      </c>
      <c r="BC329" s="12">
        <f t="shared" si="180"/>
        <v>0.96550400000000003</v>
      </c>
      <c r="BD329" s="12">
        <f t="shared" si="181"/>
        <v>0</v>
      </c>
      <c r="BE329" s="39">
        <f t="shared" si="182"/>
        <v>0</v>
      </c>
    </row>
    <row r="330" spans="1:57">
      <c r="A330" s="168" t="s">
        <v>309</v>
      </c>
      <c r="B330" s="3" t="s">
        <v>400</v>
      </c>
      <c r="C330" s="3">
        <v>-34.587333333333333</v>
      </c>
      <c r="D330" s="3">
        <v>0.37367918280816953</v>
      </c>
      <c r="E330" s="3">
        <v>3</v>
      </c>
      <c r="F330" s="3">
        <v>1.3423008502203413E-2</v>
      </c>
      <c r="G330" s="3">
        <v>0.17086378734417915</v>
      </c>
      <c r="L330" s="3">
        <v>1</v>
      </c>
      <c r="Q330" s="44">
        <f t="shared" si="148"/>
        <v>-34.574374590900526</v>
      </c>
      <c r="R330" s="45">
        <f t="shared" si="149"/>
        <v>0.27158142463752205</v>
      </c>
      <c r="S330" s="45" t="str">
        <f t="shared" si="150"/>
        <v>n/a</v>
      </c>
      <c r="T330" s="45" t="str">
        <f t="shared" si="151"/>
        <v>n/a</v>
      </c>
      <c r="U330" s="45" t="str">
        <f t="shared" si="152"/>
        <v>n/a</v>
      </c>
      <c r="V330" s="45" t="str">
        <f t="shared" si="153"/>
        <v>n/a</v>
      </c>
      <c r="W330" s="41">
        <f t="shared" si="154"/>
        <v>-34.574374590900526</v>
      </c>
      <c r="X330" s="42">
        <f t="shared" si="155"/>
        <v>0.27158142463752205</v>
      </c>
      <c r="Y330" s="3">
        <v>3</v>
      </c>
      <c r="Z330" s="166">
        <v>-17.600000000000001</v>
      </c>
      <c r="AA330" s="43">
        <f t="shared" si="156"/>
        <v>-34.574374590900511</v>
      </c>
      <c r="AB330" s="42">
        <f t="shared" si="157"/>
        <v>0.27158142463752205</v>
      </c>
      <c r="AC330" s="8"/>
      <c r="AD330" s="35">
        <f t="shared" si="158"/>
        <v>-3.4587333333333331E-2</v>
      </c>
      <c r="AE330" s="12">
        <f t="shared" si="159"/>
        <v>3.7367918280816951E-4</v>
      </c>
      <c r="AF330" s="12">
        <f t="shared" si="160"/>
        <v>4.2165180505801406E-4</v>
      </c>
      <c r="AG330" s="12">
        <f t="shared" si="161"/>
        <v>1.3423008502203412E-5</v>
      </c>
      <c r="AH330" s="12">
        <f t="shared" si="162"/>
        <v>1.7086378734417916E-4</v>
      </c>
      <c r="AI330" s="12">
        <f t="shared" si="163"/>
        <v>0</v>
      </c>
      <c r="AJ330" s="12">
        <f t="shared" si="164"/>
        <v>0</v>
      </c>
      <c r="AK330" s="12">
        <f t="shared" si="165"/>
        <v>0</v>
      </c>
      <c r="AL330" s="12">
        <f t="shared" si="166"/>
        <v>0</v>
      </c>
      <c r="AM330" s="12">
        <f t="shared" si="167"/>
        <v>0</v>
      </c>
      <c r="AN330" s="39">
        <f t="shared" si="168"/>
        <v>0</v>
      </c>
      <c r="AO330" s="8"/>
      <c r="AP330" s="35">
        <f t="shared" si="169"/>
        <v>-3.4574374590900528E-2</v>
      </c>
      <c r="AQ330" s="12">
        <f t="shared" si="170"/>
        <v>2.7158142463752205E-4</v>
      </c>
      <c r="AR330" s="12">
        <f t="shared" si="171"/>
        <v>1.3423008502203412E-5</v>
      </c>
      <c r="AS330" s="12">
        <f t="shared" si="172"/>
        <v>1.7086378734417916E-4</v>
      </c>
      <c r="AT330" s="12">
        <f t="shared" si="173"/>
        <v>1.3423008502203412E-5</v>
      </c>
      <c r="AU330" s="12">
        <f t="shared" si="174"/>
        <v>1.7086378734417916E-4</v>
      </c>
      <c r="AV330" s="12">
        <f t="shared" si="175"/>
        <v>-3.4574374590900528E-2</v>
      </c>
      <c r="AW330" s="12">
        <f t="shared" si="176"/>
        <v>2.7158142463752205E-4</v>
      </c>
      <c r="AX330" s="12">
        <f t="shared" si="177"/>
        <v>-3.4574374590900514E-2</v>
      </c>
      <c r="AY330" s="39">
        <f t="shared" si="178"/>
        <v>2.7158142463752205E-4</v>
      </c>
      <c r="AZ330" s="8"/>
      <c r="BA330" s="35"/>
      <c r="BB330" s="12">
        <f t="shared" si="179"/>
        <v>1.0000134230085023</v>
      </c>
      <c r="BC330" s="12">
        <f t="shared" si="180"/>
        <v>0.9654126666666667</v>
      </c>
      <c r="BD330" s="12">
        <f t="shared" si="181"/>
        <v>0</v>
      </c>
      <c r="BE330" s="39">
        <f t="shared" si="182"/>
        <v>0</v>
      </c>
    </row>
    <row r="331" spans="1:57">
      <c r="A331" s="168" t="s">
        <v>309</v>
      </c>
      <c r="B331" s="3" t="s">
        <v>215</v>
      </c>
      <c r="C331" s="3">
        <v>-36.849666666666664</v>
      </c>
      <c r="D331" s="3">
        <v>0.37367918280816953</v>
      </c>
      <c r="E331" s="3">
        <v>3</v>
      </c>
      <c r="F331" s="3">
        <v>1.3423008502203413E-2</v>
      </c>
      <c r="G331" s="3">
        <v>0.17086378734417915</v>
      </c>
      <c r="L331" s="3">
        <v>1</v>
      </c>
      <c r="Q331" s="44">
        <f t="shared" si="148"/>
        <v>-36.836738291553431</v>
      </c>
      <c r="R331" s="45">
        <f t="shared" si="149"/>
        <v>0.27134681380980818</v>
      </c>
      <c r="S331" s="45" t="str">
        <f t="shared" si="150"/>
        <v>n/a</v>
      </c>
      <c r="T331" s="45" t="str">
        <f t="shared" si="151"/>
        <v>n/a</v>
      </c>
      <c r="U331" s="45" t="str">
        <f t="shared" si="152"/>
        <v>n/a</v>
      </c>
      <c r="V331" s="45" t="str">
        <f t="shared" si="153"/>
        <v>n/a</v>
      </c>
      <c r="W331" s="41">
        <f t="shared" si="154"/>
        <v>-36.836738291553431</v>
      </c>
      <c r="X331" s="42">
        <f t="shared" si="155"/>
        <v>0.27134681380980818</v>
      </c>
      <c r="Y331" s="3">
        <v>3</v>
      </c>
      <c r="Z331" s="166">
        <v>-20.100000000000001</v>
      </c>
      <c r="AA331" s="43">
        <f t="shared" si="156"/>
        <v>-36.836738291553431</v>
      </c>
      <c r="AB331" s="42">
        <f t="shared" si="157"/>
        <v>0.27134681380980818</v>
      </c>
      <c r="AC331" s="8"/>
      <c r="AD331" s="35">
        <f t="shared" si="158"/>
        <v>-3.6849666666666663E-2</v>
      </c>
      <c r="AE331" s="12">
        <f t="shared" si="159"/>
        <v>3.7367918280816951E-4</v>
      </c>
      <c r="AF331" s="12">
        <f t="shared" si="160"/>
        <v>4.2165180505801406E-4</v>
      </c>
      <c r="AG331" s="12">
        <f t="shared" si="161"/>
        <v>1.3423008502203412E-5</v>
      </c>
      <c r="AH331" s="12">
        <f t="shared" si="162"/>
        <v>1.7086378734417916E-4</v>
      </c>
      <c r="AI331" s="12">
        <f t="shared" si="163"/>
        <v>0</v>
      </c>
      <c r="AJ331" s="12">
        <f t="shared" si="164"/>
        <v>0</v>
      </c>
      <c r="AK331" s="12">
        <f t="shared" si="165"/>
        <v>0</v>
      </c>
      <c r="AL331" s="12">
        <f t="shared" si="166"/>
        <v>0</v>
      </c>
      <c r="AM331" s="12">
        <f t="shared" si="167"/>
        <v>0</v>
      </c>
      <c r="AN331" s="39">
        <f t="shared" si="168"/>
        <v>0</v>
      </c>
      <c r="AO331" s="8"/>
      <c r="AP331" s="35">
        <f t="shared" si="169"/>
        <v>-3.6836738291553428E-2</v>
      </c>
      <c r="AQ331" s="12">
        <f t="shared" si="170"/>
        <v>2.7134681380980817E-4</v>
      </c>
      <c r="AR331" s="12">
        <f t="shared" si="171"/>
        <v>1.3423008502203412E-5</v>
      </c>
      <c r="AS331" s="12">
        <f t="shared" si="172"/>
        <v>1.7086378734417916E-4</v>
      </c>
      <c r="AT331" s="12">
        <f t="shared" si="173"/>
        <v>1.3423008502203412E-5</v>
      </c>
      <c r="AU331" s="12">
        <f t="shared" si="174"/>
        <v>1.7086378734417916E-4</v>
      </c>
      <c r="AV331" s="12">
        <f t="shared" si="175"/>
        <v>-3.6836738291553428E-2</v>
      </c>
      <c r="AW331" s="12">
        <f t="shared" si="176"/>
        <v>2.7134681380980817E-4</v>
      </c>
      <c r="AX331" s="12">
        <f t="shared" si="177"/>
        <v>-3.6836738291553428E-2</v>
      </c>
      <c r="AY331" s="39">
        <f t="shared" si="178"/>
        <v>2.7134681380980817E-4</v>
      </c>
      <c r="AZ331" s="8"/>
      <c r="BA331" s="35"/>
      <c r="BB331" s="12">
        <f t="shared" si="179"/>
        <v>1.0000134230085023</v>
      </c>
      <c r="BC331" s="12">
        <f t="shared" si="180"/>
        <v>0.96315033333333333</v>
      </c>
      <c r="BD331" s="12">
        <f t="shared" si="181"/>
        <v>0</v>
      </c>
      <c r="BE331" s="39">
        <f t="shared" si="182"/>
        <v>0</v>
      </c>
    </row>
    <row r="332" spans="1:57">
      <c r="A332" s="168" t="s">
        <v>309</v>
      </c>
      <c r="B332" s="3" t="s">
        <v>216</v>
      </c>
      <c r="C332" s="3">
        <v>-36.276000000000003</v>
      </c>
      <c r="D332" s="3">
        <v>0.37367918280816953</v>
      </c>
      <c r="E332" s="3">
        <v>3</v>
      </c>
      <c r="F332" s="3">
        <v>1.3423008502203413E-2</v>
      </c>
      <c r="G332" s="3">
        <v>0.17086378734417915</v>
      </c>
      <c r="L332" s="3">
        <v>1</v>
      </c>
      <c r="Q332" s="44">
        <f t="shared" ref="Q332:Q395" si="183">IF($C332="","n/a",AP332*1000)</f>
        <v>-36.263063924554224</v>
      </c>
      <c r="R332" s="45">
        <f t="shared" ref="R332:R395" si="184">IF($C332="","n/a",AQ332*1000)</f>
        <v>0.27140627187372235</v>
      </c>
      <c r="S332" s="45" t="str">
        <f t="shared" ref="S332:S395" si="185">IF($L332=1,"n/a",AR332*1000)</f>
        <v>n/a</v>
      </c>
      <c r="T332" s="45" t="str">
        <f t="shared" ref="T332:T395" si="186">IF($L332=1,"n/a",AS332*1000)</f>
        <v>n/a</v>
      </c>
      <c r="U332" s="45" t="str">
        <f t="shared" ref="U332:U395" si="187">IF($L332=1,"n/a",AT332*1000)</f>
        <v>n/a</v>
      </c>
      <c r="V332" s="45" t="str">
        <f t="shared" ref="V332:V395" si="188">IF($L332=1,"n/a",AU332*1000)</f>
        <v>n/a</v>
      </c>
      <c r="W332" s="41">
        <f t="shared" ref="W332:W395" si="189">IF($C332="","n/a",AV332*1000)</f>
        <v>-36.263063924554224</v>
      </c>
      <c r="X332" s="42">
        <f t="shared" ref="X332:X395" si="190">IF($C332="","n/a",AW332*1000)</f>
        <v>0.27140627187372235</v>
      </c>
      <c r="Y332" s="3">
        <v>3</v>
      </c>
      <c r="Z332" s="166">
        <v>-19.600000000000001</v>
      </c>
      <c r="AA332" s="43">
        <f t="shared" ref="AA332:AA395" si="191">IF($C332="","n/a",AX332*1000)</f>
        <v>-36.263063924554253</v>
      </c>
      <c r="AB332" s="42">
        <f t="shared" ref="AB332:AB395" si="192">IF($C332="","n/a",AY332*1000)</f>
        <v>0.27140627187372235</v>
      </c>
      <c r="AC332" s="8"/>
      <c r="AD332" s="35">
        <f t="shared" ref="AD332:AD395" si="193">C332/1000</f>
        <v>-3.6276000000000003E-2</v>
      </c>
      <c r="AE332" s="12">
        <f t="shared" ref="AE332:AE395" si="194">D332/1000</f>
        <v>3.7367918280816951E-4</v>
      </c>
      <c r="AF332" s="12">
        <f t="shared" ref="AF332:AF395" si="195">AE332/IF(E332&lt;200,IF(E332&gt;1,SQRT(2/(E332-1))*EXP(_xlfn.GAMMALN.PRECISE(E332/2))/EXP(_xlfn.GAMMALN.PRECISE((E332-1)/2)),1),1)</f>
        <v>4.2165180505801406E-4</v>
      </c>
      <c r="AG332" s="12">
        <f t="shared" ref="AG332:AG395" si="196">F332/1000</f>
        <v>1.3423008502203412E-5</v>
      </c>
      <c r="AH332" s="12">
        <f t="shared" ref="AH332:AH395" si="197">G332/1000</f>
        <v>1.7086378734417916E-4</v>
      </c>
      <c r="AI332" s="12">
        <f t="shared" ref="AI332:AI395" si="198">H332/1000</f>
        <v>0</v>
      </c>
      <c r="AJ332" s="12">
        <f t="shared" ref="AJ332:AJ395" si="199">I332/1000</f>
        <v>0</v>
      </c>
      <c r="AK332" s="12">
        <f t="shared" ref="AK332:AK395" si="200">J332/1000</f>
        <v>0</v>
      </c>
      <c r="AL332" s="12">
        <f t="shared" ref="AL332:AL395" si="201">K332/1000</f>
        <v>0</v>
      </c>
      <c r="AM332" s="12">
        <f t="shared" ref="AM332:AM395" si="202">N332/1000</f>
        <v>0</v>
      </c>
      <c r="AN332" s="39">
        <f t="shared" ref="AN332:AN395" si="203">O332/1000</f>
        <v>0</v>
      </c>
      <c r="AO332" s="8"/>
      <c r="AP332" s="35">
        <f t="shared" ref="AP332:AP395" si="204">(AD332+AG332+AD332*AG332)</f>
        <v>-3.6263063924554223E-2</v>
      </c>
      <c r="AQ332" s="12">
        <f t="shared" ref="AQ332:AQ395" si="205">SQRT(((1+AG332)*AE332/SQRT(E332))^2+((1+AD332)*AH332)^2)</f>
        <v>2.7140627187372234E-4</v>
      </c>
      <c r="AR332" s="12">
        <f t="shared" ref="AR332:AR395" si="206">(AI332+AG332+AI332*AG332)</f>
        <v>1.3423008502203412E-5</v>
      </c>
      <c r="AS332" s="12">
        <f t="shared" ref="AS332:AS395" si="207">SQRT((AJ332*(1+AG332))^2 + (AH332*(1+AI332))^2)</f>
        <v>1.7086378734417916E-4</v>
      </c>
      <c r="AT332" s="12">
        <f t="shared" ref="AT332:AT395" si="208">(1/(1-M332))*(AI332+AG332+AI332*AG332)-(M332/(1-M332))*(AK332)</f>
        <v>1.3423008502203412E-5</v>
      </c>
      <c r="AU332" s="12">
        <f t="shared" ref="AU332:AU395" si="209">SQRT((AS332*(1/(1-M332)))^2 + (AL332*(-M332/(1-M332)))^2)</f>
        <v>1.7086378734417916E-4</v>
      </c>
      <c r="AV332" s="12">
        <f t="shared" ref="AV332:AV395" si="210">(1/L332)*(AD332+AG332+AD332*AG332) - ((1-L332)/L332)*((1/(1-M332))*(AI332+AG332+AI332*AG332)-(M332/(1-M332))*(AK332))</f>
        <v>-3.6263063924554223E-2</v>
      </c>
      <c r="AW332" s="12">
        <f t="shared" ref="AW332:AW395" si="211">SQRT((BB332*AE332/SQRT(E332))^2 + (BC332*AH332)^2 + (BD332*AJ332)^2 + (BE332*AL332)^2)</f>
        <v>2.7140627187372234E-4</v>
      </c>
      <c r="AX332" s="12">
        <f t="shared" ref="AX332:AX395" si="212">(AV332+1)/(AM332+1)-1</f>
        <v>-3.6263063924554251E-2</v>
      </c>
      <c r="AY332" s="39">
        <f t="shared" ref="AY332:AY395" si="213">SQRT((1/(AM332+1))^2*AW332^2+((-(AV332+1))/(AM332+1)^2)^2*AN332^2)</f>
        <v>2.7140627187372234E-4</v>
      </c>
      <c r="AZ332" s="8"/>
      <c r="BA332" s="35"/>
      <c r="BB332" s="12">
        <f t="shared" ref="BB332:BB395" si="214">(1/L332)*(1+AG332)</f>
        <v>1.0000134230085023</v>
      </c>
      <c r="BC332" s="12">
        <f t="shared" ref="BC332:BC395" si="215">(1/L332)*(1+AD332) - ((1-L332)/(L332*(1-M332)))*(1+AI332)</f>
        <v>0.96372400000000003</v>
      </c>
      <c r="BD332" s="12">
        <f t="shared" ref="BD332:BD395" si="216">-((1-L332)/(L332*(1-M332))) * (1+AG332)</f>
        <v>0</v>
      </c>
      <c r="BE332" s="39">
        <f t="shared" ref="BE332:BE395" si="217">((1-L332)*M332)/(L332*(1-M332))</f>
        <v>0</v>
      </c>
    </row>
    <row r="333" spans="1:57">
      <c r="A333" s="168" t="s">
        <v>244</v>
      </c>
      <c r="B333" s="3" t="s">
        <v>399</v>
      </c>
      <c r="C333" s="3">
        <v>-32.354999999999997</v>
      </c>
      <c r="D333" s="3">
        <v>0.37367918280816953</v>
      </c>
      <c r="E333" s="3">
        <v>5</v>
      </c>
      <c r="F333" s="3">
        <v>1.3423008502203413E-2</v>
      </c>
      <c r="G333" s="3">
        <v>0.17086378734417915</v>
      </c>
      <c r="L333" s="3">
        <v>1</v>
      </c>
      <c r="Q333" s="44">
        <f t="shared" si="183"/>
        <v>-32.342011292937876</v>
      </c>
      <c r="R333" s="45">
        <f t="shared" si="184"/>
        <v>0.23508253904194182</v>
      </c>
      <c r="S333" s="45" t="str">
        <f t="shared" si="185"/>
        <v>n/a</v>
      </c>
      <c r="T333" s="45" t="str">
        <f t="shared" si="186"/>
        <v>n/a</v>
      </c>
      <c r="U333" s="45" t="str">
        <f t="shared" si="187"/>
        <v>n/a</v>
      </c>
      <c r="V333" s="45" t="str">
        <f t="shared" si="188"/>
        <v>n/a</v>
      </c>
      <c r="W333" s="41">
        <f t="shared" si="189"/>
        <v>-32.342011292937876</v>
      </c>
      <c r="X333" s="42">
        <f t="shared" si="190"/>
        <v>0.23508253904194182</v>
      </c>
      <c r="Y333" s="3">
        <v>5</v>
      </c>
      <c r="Z333" s="166">
        <v>-17.899999999999999</v>
      </c>
      <c r="AA333" s="43">
        <f t="shared" si="191"/>
        <v>-32.342011292937897</v>
      </c>
      <c r="AB333" s="42">
        <f t="shared" si="192"/>
        <v>0.23508253904194182</v>
      </c>
      <c r="AC333" s="8"/>
      <c r="AD333" s="35">
        <f t="shared" si="193"/>
        <v>-3.2354999999999995E-2</v>
      </c>
      <c r="AE333" s="12">
        <f t="shared" si="194"/>
        <v>3.7367918280816951E-4</v>
      </c>
      <c r="AF333" s="12">
        <f t="shared" si="195"/>
        <v>3.9753713420809326E-4</v>
      </c>
      <c r="AG333" s="12">
        <f t="shared" si="196"/>
        <v>1.3423008502203412E-5</v>
      </c>
      <c r="AH333" s="12">
        <f t="shared" si="197"/>
        <v>1.7086378734417916E-4</v>
      </c>
      <c r="AI333" s="12">
        <f t="shared" si="198"/>
        <v>0</v>
      </c>
      <c r="AJ333" s="12">
        <f t="shared" si="199"/>
        <v>0</v>
      </c>
      <c r="AK333" s="12">
        <f t="shared" si="200"/>
        <v>0</v>
      </c>
      <c r="AL333" s="12">
        <f t="shared" si="201"/>
        <v>0</v>
      </c>
      <c r="AM333" s="12">
        <f t="shared" si="202"/>
        <v>0</v>
      </c>
      <c r="AN333" s="39">
        <f t="shared" si="203"/>
        <v>0</v>
      </c>
      <c r="AO333" s="8"/>
      <c r="AP333" s="35">
        <f t="shared" si="204"/>
        <v>-3.2342011292937879E-2</v>
      </c>
      <c r="AQ333" s="12">
        <f t="shared" si="205"/>
        <v>2.3508253904194182E-4</v>
      </c>
      <c r="AR333" s="12">
        <f t="shared" si="206"/>
        <v>1.3423008502203412E-5</v>
      </c>
      <c r="AS333" s="12">
        <f t="shared" si="207"/>
        <v>1.7086378734417916E-4</v>
      </c>
      <c r="AT333" s="12">
        <f t="shared" si="208"/>
        <v>1.3423008502203412E-5</v>
      </c>
      <c r="AU333" s="12">
        <f t="shared" si="209"/>
        <v>1.7086378734417916E-4</v>
      </c>
      <c r="AV333" s="12">
        <f t="shared" si="210"/>
        <v>-3.2342011292937879E-2</v>
      </c>
      <c r="AW333" s="12">
        <f t="shared" si="211"/>
        <v>2.3508253904194182E-4</v>
      </c>
      <c r="AX333" s="12">
        <f t="shared" si="212"/>
        <v>-3.23420112929379E-2</v>
      </c>
      <c r="AY333" s="39">
        <f t="shared" si="213"/>
        <v>2.3508253904194182E-4</v>
      </c>
      <c r="AZ333" s="8"/>
      <c r="BA333" s="35"/>
      <c r="BB333" s="12">
        <f t="shared" si="214"/>
        <v>1.0000134230085023</v>
      </c>
      <c r="BC333" s="12">
        <f t="shared" si="215"/>
        <v>0.96764499999999998</v>
      </c>
      <c r="BD333" s="12">
        <f t="shared" si="216"/>
        <v>0</v>
      </c>
      <c r="BE333" s="39">
        <f t="shared" si="217"/>
        <v>0</v>
      </c>
    </row>
    <row r="334" spans="1:57">
      <c r="A334" s="168" t="s">
        <v>244</v>
      </c>
      <c r="B334" s="3" t="s">
        <v>400</v>
      </c>
      <c r="C334" s="3">
        <v>-32.465000000000003</v>
      </c>
      <c r="D334" s="3">
        <v>0.37367918280816953</v>
      </c>
      <c r="E334" s="3">
        <v>3</v>
      </c>
      <c r="F334" s="3">
        <v>1.3423008502203413E-2</v>
      </c>
      <c r="G334" s="3">
        <v>0.17086378734417915</v>
      </c>
      <c r="L334" s="3">
        <v>1</v>
      </c>
      <c r="Q334" s="44">
        <f t="shared" si="183"/>
        <v>-32.452012769468816</v>
      </c>
      <c r="R334" s="45">
        <f t="shared" si="184"/>
        <v>0.2718018327094649</v>
      </c>
      <c r="S334" s="45" t="str">
        <f t="shared" si="185"/>
        <v>n/a</v>
      </c>
      <c r="T334" s="45" t="str">
        <f t="shared" si="186"/>
        <v>n/a</v>
      </c>
      <c r="U334" s="45" t="str">
        <f t="shared" si="187"/>
        <v>n/a</v>
      </c>
      <c r="V334" s="45" t="str">
        <f t="shared" si="188"/>
        <v>n/a</v>
      </c>
      <c r="W334" s="41">
        <f t="shared" si="189"/>
        <v>-32.452012769468816</v>
      </c>
      <c r="X334" s="42">
        <f t="shared" si="190"/>
        <v>0.2718018327094649</v>
      </c>
      <c r="Y334" s="3">
        <v>3</v>
      </c>
      <c r="Z334" s="166">
        <v>-17.399999999999999</v>
      </c>
      <c r="AA334" s="43">
        <f t="shared" si="191"/>
        <v>-32.452012769468851</v>
      </c>
      <c r="AB334" s="42">
        <f t="shared" si="192"/>
        <v>0.2718018327094649</v>
      </c>
      <c r="AC334" s="8"/>
      <c r="AD334" s="35">
        <f t="shared" si="193"/>
        <v>-3.2465000000000001E-2</v>
      </c>
      <c r="AE334" s="12">
        <f t="shared" si="194"/>
        <v>3.7367918280816951E-4</v>
      </c>
      <c r="AF334" s="12">
        <f t="shared" si="195"/>
        <v>4.2165180505801406E-4</v>
      </c>
      <c r="AG334" s="12">
        <f t="shared" si="196"/>
        <v>1.3423008502203412E-5</v>
      </c>
      <c r="AH334" s="12">
        <f t="shared" si="197"/>
        <v>1.7086378734417916E-4</v>
      </c>
      <c r="AI334" s="12">
        <f t="shared" si="198"/>
        <v>0</v>
      </c>
      <c r="AJ334" s="12">
        <f t="shared" si="199"/>
        <v>0</v>
      </c>
      <c r="AK334" s="12">
        <f t="shared" si="200"/>
        <v>0</v>
      </c>
      <c r="AL334" s="12">
        <f t="shared" si="201"/>
        <v>0</v>
      </c>
      <c r="AM334" s="12">
        <f t="shared" si="202"/>
        <v>0</v>
      </c>
      <c r="AN334" s="39">
        <f t="shared" si="203"/>
        <v>0</v>
      </c>
      <c r="AO334" s="8"/>
      <c r="AP334" s="35">
        <f t="shared" si="204"/>
        <v>-3.2452012769468817E-2</v>
      </c>
      <c r="AQ334" s="12">
        <f t="shared" si="205"/>
        <v>2.7180183270946492E-4</v>
      </c>
      <c r="AR334" s="12">
        <f t="shared" si="206"/>
        <v>1.3423008502203412E-5</v>
      </c>
      <c r="AS334" s="12">
        <f t="shared" si="207"/>
        <v>1.7086378734417916E-4</v>
      </c>
      <c r="AT334" s="12">
        <f t="shared" si="208"/>
        <v>1.3423008502203412E-5</v>
      </c>
      <c r="AU334" s="12">
        <f t="shared" si="209"/>
        <v>1.7086378734417916E-4</v>
      </c>
      <c r="AV334" s="12">
        <f t="shared" si="210"/>
        <v>-3.2452012769468817E-2</v>
      </c>
      <c r="AW334" s="12">
        <f t="shared" si="211"/>
        <v>2.7180183270946492E-4</v>
      </c>
      <c r="AX334" s="12">
        <f t="shared" si="212"/>
        <v>-3.2452012769468852E-2</v>
      </c>
      <c r="AY334" s="39">
        <f t="shared" si="213"/>
        <v>2.7180183270946492E-4</v>
      </c>
      <c r="AZ334" s="8"/>
      <c r="BA334" s="35"/>
      <c r="BB334" s="12">
        <f t="shared" si="214"/>
        <v>1.0000134230085023</v>
      </c>
      <c r="BC334" s="12">
        <f t="shared" si="215"/>
        <v>0.96753500000000003</v>
      </c>
      <c r="BD334" s="12">
        <f t="shared" si="216"/>
        <v>0</v>
      </c>
      <c r="BE334" s="39">
        <f t="shared" si="217"/>
        <v>0</v>
      </c>
    </row>
    <row r="335" spans="1:57">
      <c r="A335" s="168" t="s">
        <v>244</v>
      </c>
      <c r="B335" s="3" t="s">
        <v>215</v>
      </c>
      <c r="C335" s="3">
        <v>-33.843800000000002</v>
      </c>
      <c r="D335" s="3">
        <v>0.37367918280816953</v>
      </c>
      <c r="E335" s="3">
        <v>5</v>
      </c>
      <c r="F335" s="3">
        <v>1.3423008502203413E-2</v>
      </c>
      <c r="G335" s="3">
        <v>0.17086378734417915</v>
      </c>
      <c r="L335" s="3">
        <v>1</v>
      </c>
      <c r="Q335" s="44">
        <f t="shared" si="183"/>
        <v>-33.830831277112942</v>
      </c>
      <c r="R335" s="45">
        <f t="shared" si="184"/>
        <v>0.23490369968446065</v>
      </c>
      <c r="S335" s="45" t="str">
        <f t="shared" si="185"/>
        <v>n/a</v>
      </c>
      <c r="T335" s="45" t="str">
        <f t="shared" si="186"/>
        <v>n/a</v>
      </c>
      <c r="U335" s="45" t="str">
        <f t="shared" si="187"/>
        <v>n/a</v>
      </c>
      <c r="V335" s="45" t="str">
        <f t="shared" si="188"/>
        <v>n/a</v>
      </c>
      <c r="W335" s="41">
        <f t="shared" si="189"/>
        <v>-33.830831277112942</v>
      </c>
      <c r="X335" s="42">
        <f t="shared" si="190"/>
        <v>0.23490369968446065</v>
      </c>
      <c r="Y335" s="3">
        <v>5</v>
      </c>
      <c r="Z335" s="166">
        <v>-20</v>
      </c>
      <c r="AA335" s="43">
        <f t="shared" si="191"/>
        <v>-33.830831277112949</v>
      </c>
      <c r="AB335" s="42">
        <f t="shared" si="192"/>
        <v>0.23490369968446065</v>
      </c>
      <c r="AC335" s="8"/>
      <c r="AD335" s="35">
        <f t="shared" si="193"/>
        <v>-3.38438E-2</v>
      </c>
      <c r="AE335" s="12">
        <f t="shared" si="194"/>
        <v>3.7367918280816951E-4</v>
      </c>
      <c r="AF335" s="12">
        <f t="shared" si="195"/>
        <v>3.9753713420809326E-4</v>
      </c>
      <c r="AG335" s="12">
        <f t="shared" si="196"/>
        <v>1.3423008502203412E-5</v>
      </c>
      <c r="AH335" s="12">
        <f t="shared" si="197"/>
        <v>1.7086378734417916E-4</v>
      </c>
      <c r="AI335" s="12">
        <f t="shared" si="198"/>
        <v>0</v>
      </c>
      <c r="AJ335" s="12">
        <f t="shared" si="199"/>
        <v>0</v>
      </c>
      <c r="AK335" s="12">
        <f t="shared" si="200"/>
        <v>0</v>
      </c>
      <c r="AL335" s="12">
        <f t="shared" si="201"/>
        <v>0</v>
      </c>
      <c r="AM335" s="12">
        <f t="shared" si="202"/>
        <v>0</v>
      </c>
      <c r="AN335" s="39">
        <f t="shared" si="203"/>
        <v>0</v>
      </c>
      <c r="AO335" s="8"/>
      <c r="AP335" s="35">
        <f t="shared" si="204"/>
        <v>-3.3830831277112942E-2</v>
      </c>
      <c r="AQ335" s="12">
        <f t="shared" si="205"/>
        <v>2.3490369968446064E-4</v>
      </c>
      <c r="AR335" s="12">
        <f t="shared" si="206"/>
        <v>1.3423008502203412E-5</v>
      </c>
      <c r="AS335" s="12">
        <f t="shared" si="207"/>
        <v>1.7086378734417916E-4</v>
      </c>
      <c r="AT335" s="12">
        <f t="shared" si="208"/>
        <v>1.3423008502203412E-5</v>
      </c>
      <c r="AU335" s="12">
        <f t="shared" si="209"/>
        <v>1.7086378734417916E-4</v>
      </c>
      <c r="AV335" s="12">
        <f t="shared" si="210"/>
        <v>-3.3830831277112942E-2</v>
      </c>
      <c r="AW335" s="12">
        <f t="shared" si="211"/>
        <v>2.3490369968446064E-4</v>
      </c>
      <c r="AX335" s="12">
        <f t="shared" si="212"/>
        <v>-3.3830831277112949E-2</v>
      </c>
      <c r="AY335" s="39">
        <f t="shared" si="213"/>
        <v>2.3490369968446064E-4</v>
      </c>
      <c r="AZ335" s="8"/>
      <c r="BA335" s="35"/>
      <c r="BB335" s="12">
        <f t="shared" si="214"/>
        <v>1.0000134230085023</v>
      </c>
      <c r="BC335" s="12">
        <f t="shared" si="215"/>
        <v>0.96615620000000002</v>
      </c>
      <c r="BD335" s="12">
        <f t="shared" si="216"/>
        <v>0</v>
      </c>
      <c r="BE335" s="39">
        <f t="shared" si="217"/>
        <v>0</v>
      </c>
    </row>
    <row r="336" spans="1:57">
      <c r="A336" s="168" t="s">
        <v>244</v>
      </c>
      <c r="B336" s="3" t="s">
        <v>216</v>
      </c>
      <c r="C336" s="3">
        <v>-33.383799999999994</v>
      </c>
      <c r="D336" s="3">
        <v>0.37367918280816953</v>
      </c>
      <c r="E336" s="3">
        <v>5</v>
      </c>
      <c r="F336" s="3">
        <v>1.3423008502203413E-2</v>
      </c>
      <c r="G336" s="3">
        <v>0.17086378734417915</v>
      </c>
      <c r="L336" s="3">
        <v>1</v>
      </c>
      <c r="Q336" s="44">
        <f t="shared" si="183"/>
        <v>-33.370825102529018</v>
      </c>
      <c r="R336" s="45">
        <f t="shared" si="184"/>
        <v>0.23495894146760166</v>
      </c>
      <c r="S336" s="45" t="str">
        <f t="shared" si="185"/>
        <v>n/a</v>
      </c>
      <c r="T336" s="45" t="str">
        <f t="shared" si="186"/>
        <v>n/a</v>
      </c>
      <c r="U336" s="45" t="str">
        <f t="shared" si="187"/>
        <v>n/a</v>
      </c>
      <c r="V336" s="45" t="str">
        <f t="shared" si="188"/>
        <v>n/a</v>
      </c>
      <c r="W336" s="41">
        <f t="shared" si="189"/>
        <v>-33.370825102529018</v>
      </c>
      <c r="X336" s="42">
        <f t="shared" si="190"/>
        <v>0.23495894146760166</v>
      </c>
      <c r="Y336" s="3">
        <v>5</v>
      </c>
      <c r="Z336" s="166">
        <v>-19</v>
      </c>
      <c r="AA336" s="43">
        <f t="shared" si="191"/>
        <v>-33.370825102528975</v>
      </c>
      <c r="AB336" s="42">
        <f t="shared" si="192"/>
        <v>0.23495894146760166</v>
      </c>
      <c r="AC336" s="8"/>
      <c r="AD336" s="35">
        <f t="shared" si="193"/>
        <v>-3.3383799999999991E-2</v>
      </c>
      <c r="AE336" s="12">
        <f t="shared" si="194"/>
        <v>3.7367918280816951E-4</v>
      </c>
      <c r="AF336" s="12">
        <f t="shared" si="195"/>
        <v>3.9753713420809326E-4</v>
      </c>
      <c r="AG336" s="12">
        <f t="shared" si="196"/>
        <v>1.3423008502203412E-5</v>
      </c>
      <c r="AH336" s="12">
        <f t="shared" si="197"/>
        <v>1.7086378734417916E-4</v>
      </c>
      <c r="AI336" s="12">
        <f t="shared" si="198"/>
        <v>0</v>
      </c>
      <c r="AJ336" s="12">
        <f t="shared" si="199"/>
        <v>0</v>
      </c>
      <c r="AK336" s="12">
        <f t="shared" si="200"/>
        <v>0</v>
      </c>
      <c r="AL336" s="12">
        <f t="shared" si="201"/>
        <v>0</v>
      </c>
      <c r="AM336" s="12">
        <f t="shared" si="202"/>
        <v>0</v>
      </c>
      <c r="AN336" s="39">
        <f t="shared" si="203"/>
        <v>0</v>
      </c>
      <c r="AO336" s="8"/>
      <c r="AP336" s="35">
        <f t="shared" si="204"/>
        <v>-3.337082510252902E-2</v>
      </c>
      <c r="AQ336" s="12">
        <f t="shared" si="205"/>
        <v>2.3495894146760167E-4</v>
      </c>
      <c r="AR336" s="12">
        <f t="shared" si="206"/>
        <v>1.3423008502203412E-5</v>
      </c>
      <c r="AS336" s="12">
        <f t="shared" si="207"/>
        <v>1.7086378734417916E-4</v>
      </c>
      <c r="AT336" s="12">
        <f t="shared" si="208"/>
        <v>1.3423008502203412E-5</v>
      </c>
      <c r="AU336" s="12">
        <f t="shared" si="209"/>
        <v>1.7086378734417916E-4</v>
      </c>
      <c r="AV336" s="12">
        <f t="shared" si="210"/>
        <v>-3.337082510252902E-2</v>
      </c>
      <c r="AW336" s="12">
        <f t="shared" si="211"/>
        <v>2.3495894146760167E-4</v>
      </c>
      <c r="AX336" s="12">
        <f t="shared" si="212"/>
        <v>-3.3370825102528978E-2</v>
      </c>
      <c r="AY336" s="39">
        <f t="shared" si="213"/>
        <v>2.3495894146760167E-4</v>
      </c>
      <c r="AZ336" s="8"/>
      <c r="BA336" s="35"/>
      <c r="BB336" s="12">
        <f t="shared" si="214"/>
        <v>1.0000134230085023</v>
      </c>
      <c r="BC336" s="12">
        <f t="shared" si="215"/>
        <v>0.96661620000000004</v>
      </c>
      <c r="BD336" s="12">
        <f t="shared" si="216"/>
        <v>0</v>
      </c>
      <c r="BE336" s="39">
        <f t="shared" si="217"/>
        <v>0</v>
      </c>
    </row>
    <row r="337" spans="1:57">
      <c r="A337" s="168" t="s">
        <v>405</v>
      </c>
      <c r="B337" s="3" t="s">
        <v>399</v>
      </c>
      <c r="C337" s="3">
        <v>-34.583000000000006</v>
      </c>
      <c r="D337" s="3">
        <v>0.37367918280816953</v>
      </c>
      <c r="E337" s="3">
        <v>6</v>
      </c>
      <c r="F337" s="3">
        <v>1.3423008502203413E-2</v>
      </c>
      <c r="G337" s="3">
        <v>0.17086378734417915</v>
      </c>
      <c r="L337" s="3">
        <v>1</v>
      </c>
      <c r="Q337" s="44">
        <f t="shared" si="183"/>
        <v>-34.570041199400833</v>
      </c>
      <c r="R337" s="45">
        <f t="shared" si="184"/>
        <v>0.22468511539931568</v>
      </c>
      <c r="S337" s="45" t="str">
        <f t="shared" si="185"/>
        <v>n/a</v>
      </c>
      <c r="T337" s="45" t="str">
        <f t="shared" si="186"/>
        <v>n/a</v>
      </c>
      <c r="U337" s="45" t="str">
        <f t="shared" si="187"/>
        <v>n/a</v>
      </c>
      <c r="V337" s="45" t="str">
        <f t="shared" si="188"/>
        <v>n/a</v>
      </c>
      <c r="W337" s="41">
        <f t="shared" si="189"/>
        <v>-34.570041199400833</v>
      </c>
      <c r="X337" s="42">
        <f t="shared" si="190"/>
        <v>0.22468511539931568</v>
      </c>
      <c r="Y337" s="3">
        <v>6</v>
      </c>
      <c r="Z337" s="166">
        <v>-18.3</v>
      </c>
      <c r="AA337" s="43">
        <f t="shared" si="191"/>
        <v>-34.570041199400883</v>
      </c>
      <c r="AB337" s="42">
        <f t="shared" si="192"/>
        <v>0.22468511539931568</v>
      </c>
      <c r="AC337" s="8"/>
      <c r="AD337" s="35">
        <f t="shared" si="193"/>
        <v>-3.4583000000000003E-2</v>
      </c>
      <c r="AE337" s="12">
        <f t="shared" si="194"/>
        <v>3.7367918280816951E-4</v>
      </c>
      <c r="AF337" s="12">
        <f t="shared" si="195"/>
        <v>3.9271285076072736E-4</v>
      </c>
      <c r="AG337" s="12">
        <f t="shared" si="196"/>
        <v>1.3423008502203412E-5</v>
      </c>
      <c r="AH337" s="12">
        <f t="shared" si="197"/>
        <v>1.7086378734417916E-4</v>
      </c>
      <c r="AI337" s="12">
        <f t="shared" si="198"/>
        <v>0</v>
      </c>
      <c r="AJ337" s="12">
        <f t="shared" si="199"/>
        <v>0</v>
      </c>
      <c r="AK337" s="12">
        <f t="shared" si="200"/>
        <v>0</v>
      </c>
      <c r="AL337" s="12">
        <f t="shared" si="201"/>
        <v>0</v>
      </c>
      <c r="AM337" s="12">
        <f t="shared" si="202"/>
        <v>0</v>
      </c>
      <c r="AN337" s="39">
        <f t="shared" si="203"/>
        <v>0</v>
      </c>
      <c r="AO337" s="8"/>
      <c r="AP337" s="35">
        <f t="shared" si="204"/>
        <v>-3.4570041199400832E-2</v>
      </c>
      <c r="AQ337" s="12">
        <f t="shared" si="205"/>
        <v>2.2468511539931569E-4</v>
      </c>
      <c r="AR337" s="12">
        <f t="shared" si="206"/>
        <v>1.3423008502203412E-5</v>
      </c>
      <c r="AS337" s="12">
        <f t="shared" si="207"/>
        <v>1.7086378734417916E-4</v>
      </c>
      <c r="AT337" s="12">
        <f t="shared" si="208"/>
        <v>1.3423008502203412E-5</v>
      </c>
      <c r="AU337" s="12">
        <f t="shared" si="209"/>
        <v>1.7086378734417916E-4</v>
      </c>
      <c r="AV337" s="12">
        <f t="shared" si="210"/>
        <v>-3.4570041199400832E-2</v>
      </c>
      <c r="AW337" s="12">
        <f t="shared" si="211"/>
        <v>2.2468511539931569E-4</v>
      </c>
      <c r="AX337" s="12">
        <f t="shared" si="212"/>
        <v>-3.457004119940088E-2</v>
      </c>
      <c r="AY337" s="39">
        <f t="shared" si="213"/>
        <v>2.2468511539931569E-4</v>
      </c>
      <c r="AZ337" s="8"/>
      <c r="BA337" s="35"/>
      <c r="BB337" s="12">
        <f t="shared" si="214"/>
        <v>1.0000134230085023</v>
      </c>
      <c r="BC337" s="12">
        <f t="shared" si="215"/>
        <v>0.96541699999999997</v>
      </c>
      <c r="BD337" s="12">
        <f t="shared" si="216"/>
        <v>0</v>
      </c>
      <c r="BE337" s="39">
        <f t="shared" si="217"/>
        <v>0</v>
      </c>
    </row>
    <row r="338" spans="1:57">
      <c r="A338" s="168" t="s">
        <v>405</v>
      </c>
      <c r="B338" s="3" t="s">
        <v>400</v>
      </c>
      <c r="C338" s="3">
        <v>-34.540142857142854</v>
      </c>
      <c r="D338" s="3">
        <v>0.37367918280816953</v>
      </c>
      <c r="E338" s="3">
        <v>6</v>
      </c>
      <c r="F338" s="3">
        <v>1.3423008502203413E-2</v>
      </c>
      <c r="G338" s="3">
        <v>0.17086378734417915</v>
      </c>
      <c r="L338" s="3">
        <v>1</v>
      </c>
      <c r="Q338" s="44">
        <f t="shared" si="183"/>
        <v>-34.527183481271884</v>
      </c>
      <c r="R338" s="45">
        <f t="shared" si="184"/>
        <v>0.22469049151190057</v>
      </c>
      <c r="S338" s="45" t="str">
        <f t="shared" si="185"/>
        <v>n/a</v>
      </c>
      <c r="T338" s="45" t="str">
        <f t="shared" si="186"/>
        <v>n/a</v>
      </c>
      <c r="U338" s="45" t="str">
        <f t="shared" si="187"/>
        <v>n/a</v>
      </c>
      <c r="V338" s="45" t="str">
        <f t="shared" si="188"/>
        <v>n/a</v>
      </c>
      <c r="W338" s="41">
        <f t="shared" si="189"/>
        <v>-34.527183481271884</v>
      </c>
      <c r="X338" s="42">
        <f t="shared" si="190"/>
        <v>0.22469049151190057</v>
      </c>
      <c r="Y338" s="3">
        <v>6</v>
      </c>
      <c r="Z338" s="166">
        <v>-18.3</v>
      </c>
      <c r="AA338" s="43">
        <f t="shared" si="191"/>
        <v>-34.527183481271926</v>
      </c>
      <c r="AB338" s="42">
        <f t="shared" si="192"/>
        <v>0.22469049151190057</v>
      </c>
      <c r="AC338" s="8"/>
      <c r="AD338" s="35">
        <f t="shared" si="193"/>
        <v>-3.4540142857142853E-2</v>
      </c>
      <c r="AE338" s="12">
        <f t="shared" si="194"/>
        <v>3.7367918280816951E-4</v>
      </c>
      <c r="AF338" s="12">
        <f t="shared" si="195"/>
        <v>3.9271285076072736E-4</v>
      </c>
      <c r="AG338" s="12">
        <f t="shared" si="196"/>
        <v>1.3423008502203412E-5</v>
      </c>
      <c r="AH338" s="12">
        <f t="shared" si="197"/>
        <v>1.7086378734417916E-4</v>
      </c>
      <c r="AI338" s="12">
        <f t="shared" si="198"/>
        <v>0</v>
      </c>
      <c r="AJ338" s="12">
        <f t="shared" si="199"/>
        <v>0</v>
      </c>
      <c r="AK338" s="12">
        <f t="shared" si="200"/>
        <v>0</v>
      </c>
      <c r="AL338" s="12">
        <f t="shared" si="201"/>
        <v>0</v>
      </c>
      <c r="AM338" s="12">
        <f t="shared" si="202"/>
        <v>0</v>
      </c>
      <c r="AN338" s="39">
        <f t="shared" si="203"/>
        <v>0</v>
      </c>
      <c r="AO338" s="8"/>
      <c r="AP338" s="35">
        <f t="shared" si="204"/>
        <v>-3.4527183481271886E-2</v>
      </c>
      <c r="AQ338" s="12">
        <f t="shared" si="205"/>
        <v>2.2469049151190056E-4</v>
      </c>
      <c r="AR338" s="12">
        <f t="shared" si="206"/>
        <v>1.3423008502203412E-5</v>
      </c>
      <c r="AS338" s="12">
        <f t="shared" si="207"/>
        <v>1.7086378734417916E-4</v>
      </c>
      <c r="AT338" s="12">
        <f t="shared" si="208"/>
        <v>1.3423008502203412E-5</v>
      </c>
      <c r="AU338" s="12">
        <f t="shared" si="209"/>
        <v>1.7086378734417916E-4</v>
      </c>
      <c r="AV338" s="12">
        <f t="shared" si="210"/>
        <v>-3.4527183481271886E-2</v>
      </c>
      <c r="AW338" s="12">
        <f t="shared" si="211"/>
        <v>2.2469049151190056E-4</v>
      </c>
      <c r="AX338" s="12">
        <f t="shared" si="212"/>
        <v>-3.4527183481271928E-2</v>
      </c>
      <c r="AY338" s="39">
        <f t="shared" si="213"/>
        <v>2.2469049151190056E-4</v>
      </c>
      <c r="AZ338" s="8"/>
      <c r="BA338" s="35"/>
      <c r="BB338" s="12">
        <f t="shared" si="214"/>
        <v>1.0000134230085023</v>
      </c>
      <c r="BC338" s="12">
        <f t="shared" si="215"/>
        <v>0.9654598571428572</v>
      </c>
      <c r="BD338" s="12">
        <f t="shared" si="216"/>
        <v>0</v>
      </c>
      <c r="BE338" s="39">
        <f t="shared" si="217"/>
        <v>0</v>
      </c>
    </row>
    <row r="339" spans="1:57">
      <c r="A339" s="168" t="s">
        <v>405</v>
      </c>
      <c r="B339" s="3" t="s">
        <v>215</v>
      </c>
      <c r="C339" s="3">
        <v>-37.114285714285714</v>
      </c>
      <c r="D339" s="3">
        <v>0.37367918280816953</v>
      </c>
      <c r="E339" s="3">
        <v>6</v>
      </c>
      <c r="F339" s="3">
        <v>1.3423008502203413E-2</v>
      </c>
      <c r="G339" s="3">
        <v>0.17086378734417915</v>
      </c>
      <c r="L339" s="3">
        <v>1</v>
      </c>
      <c r="Q339" s="44">
        <f t="shared" si="183"/>
        <v>-37.101360891156205</v>
      </c>
      <c r="R339" s="45">
        <f t="shared" si="184"/>
        <v>0.22436777969588445</v>
      </c>
      <c r="S339" s="45" t="str">
        <f t="shared" si="185"/>
        <v>n/a</v>
      </c>
      <c r="T339" s="45" t="str">
        <f t="shared" si="186"/>
        <v>n/a</v>
      </c>
      <c r="U339" s="45" t="str">
        <f t="shared" si="187"/>
        <v>n/a</v>
      </c>
      <c r="V339" s="45" t="str">
        <f t="shared" si="188"/>
        <v>n/a</v>
      </c>
      <c r="W339" s="41">
        <f t="shared" si="189"/>
        <v>-37.101360891156205</v>
      </c>
      <c r="X339" s="42">
        <f t="shared" si="190"/>
        <v>0.22436777969588445</v>
      </c>
      <c r="Y339" s="3">
        <v>6</v>
      </c>
      <c r="Z339" s="166">
        <v>-19.100000000000001</v>
      </c>
      <c r="AA339" s="43">
        <f t="shared" si="191"/>
        <v>-37.101360891156233</v>
      </c>
      <c r="AB339" s="42">
        <f t="shared" si="192"/>
        <v>0.22436777969588445</v>
      </c>
      <c r="AC339" s="8"/>
      <c r="AD339" s="35">
        <f t="shared" si="193"/>
        <v>-3.7114285714285711E-2</v>
      </c>
      <c r="AE339" s="12">
        <f t="shared" si="194"/>
        <v>3.7367918280816951E-4</v>
      </c>
      <c r="AF339" s="12">
        <f t="shared" si="195"/>
        <v>3.9271285076072736E-4</v>
      </c>
      <c r="AG339" s="12">
        <f t="shared" si="196"/>
        <v>1.3423008502203412E-5</v>
      </c>
      <c r="AH339" s="12">
        <f t="shared" si="197"/>
        <v>1.7086378734417916E-4</v>
      </c>
      <c r="AI339" s="12">
        <f t="shared" si="198"/>
        <v>0</v>
      </c>
      <c r="AJ339" s="12">
        <f t="shared" si="199"/>
        <v>0</v>
      </c>
      <c r="AK339" s="12">
        <f t="shared" si="200"/>
        <v>0</v>
      </c>
      <c r="AL339" s="12">
        <f t="shared" si="201"/>
        <v>0</v>
      </c>
      <c r="AM339" s="12">
        <f t="shared" si="202"/>
        <v>0</v>
      </c>
      <c r="AN339" s="39">
        <f t="shared" si="203"/>
        <v>0</v>
      </c>
      <c r="AO339" s="8"/>
      <c r="AP339" s="35">
        <f t="shared" si="204"/>
        <v>-3.7101360891156204E-2</v>
      </c>
      <c r="AQ339" s="12">
        <f t="shared" si="205"/>
        <v>2.2436777969588446E-4</v>
      </c>
      <c r="AR339" s="12">
        <f t="shared" si="206"/>
        <v>1.3423008502203412E-5</v>
      </c>
      <c r="AS339" s="12">
        <f t="shared" si="207"/>
        <v>1.7086378734417916E-4</v>
      </c>
      <c r="AT339" s="12">
        <f t="shared" si="208"/>
        <v>1.3423008502203412E-5</v>
      </c>
      <c r="AU339" s="12">
        <f t="shared" si="209"/>
        <v>1.7086378734417916E-4</v>
      </c>
      <c r="AV339" s="12">
        <f t="shared" si="210"/>
        <v>-3.7101360891156204E-2</v>
      </c>
      <c r="AW339" s="12">
        <f t="shared" si="211"/>
        <v>2.2436777969588446E-4</v>
      </c>
      <c r="AX339" s="12">
        <f t="shared" si="212"/>
        <v>-3.7101360891156232E-2</v>
      </c>
      <c r="AY339" s="39">
        <f t="shared" si="213"/>
        <v>2.2436777969588446E-4</v>
      </c>
      <c r="AZ339" s="8"/>
      <c r="BA339" s="35"/>
      <c r="BB339" s="12">
        <f t="shared" si="214"/>
        <v>1.0000134230085023</v>
      </c>
      <c r="BC339" s="12">
        <f t="shared" si="215"/>
        <v>0.96288571428571434</v>
      </c>
      <c r="BD339" s="12">
        <f t="shared" si="216"/>
        <v>0</v>
      </c>
      <c r="BE339" s="39">
        <f t="shared" si="217"/>
        <v>0</v>
      </c>
    </row>
    <row r="340" spans="1:57">
      <c r="A340" s="168" t="s">
        <v>405</v>
      </c>
      <c r="B340" s="3" t="s">
        <v>216</v>
      </c>
      <c r="C340" s="3">
        <v>-36.688571428571429</v>
      </c>
      <c r="D340" s="3">
        <v>0.37367918280816953</v>
      </c>
      <c r="E340" s="3">
        <v>6</v>
      </c>
      <c r="F340" s="3">
        <v>1.3423008502203413E-2</v>
      </c>
      <c r="G340" s="3">
        <v>0.17086378734417915</v>
      </c>
      <c r="L340" s="3">
        <v>1</v>
      </c>
      <c r="Q340" s="44">
        <f t="shared" si="183"/>
        <v>-36.675640891075446</v>
      </c>
      <c r="R340" s="45">
        <f t="shared" si="184"/>
        <v>0.22442112263077221</v>
      </c>
      <c r="S340" s="45" t="str">
        <f t="shared" si="185"/>
        <v>n/a</v>
      </c>
      <c r="T340" s="45" t="str">
        <f t="shared" si="186"/>
        <v>n/a</v>
      </c>
      <c r="U340" s="45" t="str">
        <f t="shared" si="187"/>
        <v>n/a</v>
      </c>
      <c r="V340" s="45" t="str">
        <f t="shared" si="188"/>
        <v>n/a</v>
      </c>
      <c r="W340" s="41">
        <f t="shared" si="189"/>
        <v>-36.675640891075446</v>
      </c>
      <c r="X340" s="42">
        <f t="shared" si="190"/>
        <v>0.22442112263077221</v>
      </c>
      <c r="Y340" s="3">
        <v>6</v>
      </c>
      <c r="Z340" s="166">
        <v>-18.600000000000001</v>
      </c>
      <c r="AA340" s="43">
        <f t="shared" si="191"/>
        <v>-36.675640891075446</v>
      </c>
      <c r="AB340" s="42">
        <f t="shared" si="192"/>
        <v>0.22442112263077221</v>
      </c>
      <c r="AC340" s="8"/>
      <c r="AD340" s="35">
        <f t="shared" si="193"/>
        <v>-3.6688571428571431E-2</v>
      </c>
      <c r="AE340" s="12">
        <f t="shared" si="194"/>
        <v>3.7367918280816951E-4</v>
      </c>
      <c r="AF340" s="12">
        <f t="shared" si="195"/>
        <v>3.9271285076072736E-4</v>
      </c>
      <c r="AG340" s="12">
        <f t="shared" si="196"/>
        <v>1.3423008502203412E-5</v>
      </c>
      <c r="AH340" s="12">
        <f t="shared" si="197"/>
        <v>1.7086378734417916E-4</v>
      </c>
      <c r="AI340" s="12">
        <f t="shared" si="198"/>
        <v>0</v>
      </c>
      <c r="AJ340" s="12">
        <f t="shared" si="199"/>
        <v>0</v>
      </c>
      <c r="AK340" s="12">
        <f t="shared" si="200"/>
        <v>0</v>
      </c>
      <c r="AL340" s="12">
        <f t="shared" si="201"/>
        <v>0</v>
      </c>
      <c r="AM340" s="12">
        <f t="shared" si="202"/>
        <v>0</v>
      </c>
      <c r="AN340" s="39">
        <f t="shared" si="203"/>
        <v>0</v>
      </c>
      <c r="AO340" s="8"/>
      <c r="AP340" s="35">
        <f t="shared" si="204"/>
        <v>-3.6675640891075445E-2</v>
      </c>
      <c r="AQ340" s="12">
        <f t="shared" si="205"/>
        <v>2.2442112263077222E-4</v>
      </c>
      <c r="AR340" s="12">
        <f t="shared" si="206"/>
        <v>1.3423008502203412E-5</v>
      </c>
      <c r="AS340" s="12">
        <f t="shared" si="207"/>
        <v>1.7086378734417916E-4</v>
      </c>
      <c r="AT340" s="12">
        <f t="shared" si="208"/>
        <v>1.3423008502203412E-5</v>
      </c>
      <c r="AU340" s="12">
        <f t="shared" si="209"/>
        <v>1.7086378734417916E-4</v>
      </c>
      <c r="AV340" s="12">
        <f t="shared" si="210"/>
        <v>-3.6675640891075445E-2</v>
      </c>
      <c r="AW340" s="12">
        <f t="shared" si="211"/>
        <v>2.2442112263077222E-4</v>
      </c>
      <c r="AX340" s="12">
        <f t="shared" si="212"/>
        <v>-3.6675640891075445E-2</v>
      </c>
      <c r="AY340" s="39">
        <f t="shared" si="213"/>
        <v>2.2442112263077222E-4</v>
      </c>
      <c r="AZ340" s="8"/>
      <c r="BA340" s="35"/>
      <c r="BB340" s="12">
        <f t="shared" si="214"/>
        <v>1.0000134230085023</v>
      </c>
      <c r="BC340" s="12">
        <f t="shared" si="215"/>
        <v>0.9633114285714286</v>
      </c>
      <c r="BD340" s="12">
        <f t="shared" si="216"/>
        <v>0</v>
      </c>
      <c r="BE340" s="39">
        <f t="shared" si="217"/>
        <v>0</v>
      </c>
    </row>
    <row r="341" spans="1:57">
      <c r="A341" s="168" t="s">
        <v>310</v>
      </c>
      <c r="B341" s="3" t="s">
        <v>399</v>
      </c>
      <c r="C341" s="3">
        <v>-34.847000000000001</v>
      </c>
      <c r="D341" s="3">
        <v>0.37367918280816953</v>
      </c>
      <c r="E341" s="3">
        <v>3</v>
      </c>
      <c r="F341" s="3">
        <v>1.3423008502203413E-2</v>
      </c>
      <c r="G341" s="3">
        <v>0.17086378734417915</v>
      </c>
      <c r="L341" s="3">
        <v>1</v>
      </c>
      <c r="Q341" s="44">
        <f t="shared" si="183"/>
        <v>-34.834044743075076</v>
      </c>
      <c r="R341" s="45">
        <f t="shared" si="184"/>
        <v>0.27155447876031596</v>
      </c>
      <c r="S341" s="45" t="str">
        <f t="shared" si="185"/>
        <v>n/a</v>
      </c>
      <c r="T341" s="45" t="str">
        <f t="shared" si="186"/>
        <v>n/a</v>
      </c>
      <c r="U341" s="45" t="str">
        <f t="shared" si="187"/>
        <v>n/a</v>
      </c>
      <c r="V341" s="45" t="str">
        <f t="shared" si="188"/>
        <v>n/a</v>
      </c>
      <c r="W341" s="41">
        <f t="shared" si="189"/>
        <v>-34.834044743075076</v>
      </c>
      <c r="X341" s="42">
        <f t="shared" si="190"/>
        <v>0.27155447876031596</v>
      </c>
      <c r="Y341" s="3">
        <v>3</v>
      </c>
      <c r="Z341" s="166">
        <v>-18.2</v>
      </c>
      <c r="AA341" s="43">
        <f t="shared" si="191"/>
        <v>-34.834044743075054</v>
      </c>
      <c r="AB341" s="42">
        <f t="shared" si="192"/>
        <v>0.27155447876031596</v>
      </c>
      <c r="AC341" s="8"/>
      <c r="AD341" s="35">
        <f t="shared" si="193"/>
        <v>-3.4847000000000003E-2</v>
      </c>
      <c r="AE341" s="12">
        <f t="shared" si="194"/>
        <v>3.7367918280816951E-4</v>
      </c>
      <c r="AF341" s="12">
        <f t="shared" si="195"/>
        <v>4.2165180505801406E-4</v>
      </c>
      <c r="AG341" s="12">
        <f t="shared" si="196"/>
        <v>1.3423008502203412E-5</v>
      </c>
      <c r="AH341" s="12">
        <f t="shared" si="197"/>
        <v>1.7086378734417916E-4</v>
      </c>
      <c r="AI341" s="12">
        <f t="shared" si="198"/>
        <v>0</v>
      </c>
      <c r="AJ341" s="12">
        <f t="shared" si="199"/>
        <v>0</v>
      </c>
      <c r="AK341" s="12">
        <f t="shared" si="200"/>
        <v>0</v>
      </c>
      <c r="AL341" s="12">
        <f t="shared" si="201"/>
        <v>0</v>
      </c>
      <c r="AM341" s="12">
        <f t="shared" si="202"/>
        <v>0</v>
      </c>
      <c r="AN341" s="39">
        <f t="shared" si="203"/>
        <v>0</v>
      </c>
      <c r="AO341" s="8"/>
      <c r="AP341" s="35">
        <f t="shared" si="204"/>
        <v>-3.4834044743075075E-2</v>
      </c>
      <c r="AQ341" s="12">
        <f t="shared" si="205"/>
        <v>2.7155447876031597E-4</v>
      </c>
      <c r="AR341" s="12">
        <f t="shared" si="206"/>
        <v>1.3423008502203412E-5</v>
      </c>
      <c r="AS341" s="12">
        <f t="shared" si="207"/>
        <v>1.7086378734417916E-4</v>
      </c>
      <c r="AT341" s="12">
        <f t="shared" si="208"/>
        <v>1.3423008502203412E-5</v>
      </c>
      <c r="AU341" s="12">
        <f t="shared" si="209"/>
        <v>1.7086378734417916E-4</v>
      </c>
      <c r="AV341" s="12">
        <f t="shared" si="210"/>
        <v>-3.4834044743075075E-2</v>
      </c>
      <c r="AW341" s="12">
        <f t="shared" si="211"/>
        <v>2.7155447876031597E-4</v>
      </c>
      <c r="AX341" s="12">
        <f t="shared" si="212"/>
        <v>-3.4834044743075054E-2</v>
      </c>
      <c r="AY341" s="39">
        <f t="shared" si="213"/>
        <v>2.7155447876031597E-4</v>
      </c>
      <c r="AZ341" s="8"/>
      <c r="BA341" s="35"/>
      <c r="BB341" s="12">
        <f t="shared" si="214"/>
        <v>1.0000134230085023</v>
      </c>
      <c r="BC341" s="12">
        <f t="shared" si="215"/>
        <v>0.96515300000000004</v>
      </c>
      <c r="BD341" s="12">
        <f t="shared" si="216"/>
        <v>0</v>
      </c>
      <c r="BE341" s="39">
        <f t="shared" si="217"/>
        <v>0</v>
      </c>
    </row>
    <row r="342" spans="1:57">
      <c r="A342" s="168" t="s">
        <v>310</v>
      </c>
      <c r="B342" s="3" t="s">
        <v>400</v>
      </c>
      <c r="C342" s="3">
        <v>-34.628999999999998</v>
      </c>
      <c r="D342" s="3">
        <v>0.37367918280816953</v>
      </c>
      <c r="E342" s="3">
        <v>3</v>
      </c>
      <c r="F342" s="3">
        <v>1.3423008502203413E-2</v>
      </c>
      <c r="G342" s="3">
        <v>0.17086378734417915</v>
      </c>
      <c r="L342" s="3">
        <v>1</v>
      </c>
      <c r="Q342" s="44">
        <f t="shared" si="183"/>
        <v>-34.616041816859216</v>
      </c>
      <c r="R342" s="45">
        <f t="shared" si="184"/>
        <v>0.27157710053650186</v>
      </c>
      <c r="S342" s="45" t="str">
        <f t="shared" si="185"/>
        <v>n/a</v>
      </c>
      <c r="T342" s="45" t="str">
        <f t="shared" si="186"/>
        <v>n/a</v>
      </c>
      <c r="U342" s="45" t="str">
        <f t="shared" si="187"/>
        <v>n/a</v>
      </c>
      <c r="V342" s="45" t="str">
        <f t="shared" si="188"/>
        <v>n/a</v>
      </c>
      <c r="W342" s="41">
        <f t="shared" si="189"/>
        <v>-34.616041816859216</v>
      </c>
      <c r="X342" s="42">
        <f t="shared" si="190"/>
        <v>0.27157710053650186</v>
      </c>
      <c r="Y342" s="3">
        <v>3</v>
      </c>
      <c r="Z342" s="166">
        <v>-18.5</v>
      </c>
      <c r="AA342" s="43">
        <f t="shared" si="191"/>
        <v>-34.61604181685918</v>
      </c>
      <c r="AB342" s="42">
        <f t="shared" si="192"/>
        <v>0.27157710053650186</v>
      </c>
      <c r="AC342" s="8"/>
      <c r="AD342" s="35">
        <f t="shared" si="193"/>
        <v>-3.4629E-2</v>
      </c>
      <c r="AE342" s="12">
        <f t="shared" si="194"/>
        <v>3.7367918280816951E-4</v>
      </c>
      <c r="AF342" s="12">
        <f t="shared" si="195"/>
        <v>4.2165180505801406E-4</v>
      </c>
      <c r="AG342" s="12">
        <f t="shared" si="196"/>
        <v>1.3423008502203412E-5</v>
      </c>
      <c r="AH342" s="12">
        <f t="shared" si="197"/>
        <v>1.7086378734417916E-4</v>
      </c>
      <c r="AI342" s="12">
        <f t="shared" si="198"/>
        <v>0</v>
      </c>
      <c r="AJ342" s="12">
        <f t="shared" si="199"/>
        <v>0</v>
      </c>
      <c r="AK342" s="12">
        <f t="shared" si="200"/>
        <v>0</v>
      </c>
      <c r="AL342" s="12">
        <f t="shared" si="201"/>
        <v>0</v>
      </c>
      <c r="AM342" s="12">
        <f t="shared" si="202"/>
        <v>0</v>
      </c>
      <c r="AN342" s="39">
        <f t="shared" si="203"/>
        <v>0</v>
      </c>
      <c r="AO342" s="8"/>
      <c r="AP342" s="35">
        <f t="shared" si="204"/>
        <v>-3.4616041816859219E-2</v>
      </c>
      <c r="AQ342" s="12">
        <f t="shared" si="205"/>
        <v>2.7157710053650187E-4</v>
      </c>
      <c r="AR342" s="12">
        <f t="shared" si="206"/>
        <v>1.3423008502203412E-5</v>
      </c>
      <c r="AS342" s="12">
        <f t="shared" si="207"/>
        <v>1.7086378734417916E-4</v>
      </c>
      <c r="AT342" s="12">
        <f t="shared" si="208"/>
        <v>1.3423008502203412E-5</v>
      </c>
      <c r="AU342" s="12">
        <f t="shared" si="209"/>
        <v>1.7086378734417916E-4</v>
      </c>
      <c r="AV342" s="12">
        <f t="shared" si="210"/>
        <v>-3.4616041816859219E-2</v>
      </c>
      <c r="AW342" s="12">
        <f t="shared" si="211"/>
        <v>2.7157710053650187E-4</v>
      </c>
      <c r="AX342" s="12">
        <f t="shared" si="212"/>
        <v>-3.4616041816859178E-2</v>
      </c>
      <c r="AY342" s="39">
        <f t="shared" si="213"/>
        <v>2.7157710053650187E-4</v>
      </c>
      <c r="AZ342" s="8"/>
      <c r="BA342" s="35"/>
      <c r="BB342" s="12">
        <f t="shared" si="214"/>
        <v>1.0000134230085023</v>
      </c>
      <c r="BC342" s="12">
        <f t="shared" si="215"/>
        <v>0.96537099999999998</v>
      </c>
      <c r="BD342" s="12">
        <f t="shared" si="216"/>
        <v>0</v>
      </c>
      <c r="BE342" s="39">
        <f t="shared" si="217"/>
        <v>0</v>
      </c>
    </row>
    <row r="343" spans="1:57">
      <c r="A343" s="168" t="s">
        <v>310</v>
      </c>
      <c r="B343" s="3" t="s">
        <v>215</v>
      </c>
      <c r="C343" s="3">
        <v>-37.332666666666661</v>
      </c>
      <c r="D343" s="3">
        <v>0.37367918280816953</v>
      </c>
      <c r="E343" s="3">
        <v>3</v>
      </c>
      <c r="F343" s="3">
        <v>1.3423008502203413E-2</v>
      </c>
      <c r="G343" s="3">
        <v>0.17086378734417915</v>
      </c>
      <c r="L343" s="3">
        <v>1</v>
      </c>
      <c r="Q343" s="44">
        <f t="shared" si="183"/>
        <v>-37.319744774866535</v>
      </c>
      <c r="R343" s="45">
        <f t="shared" si="184"/>
        <v>0.27129677030915639</v>
      </c>
      <c r="S343" s="45" t="str">
        <f t="shared" si="185"/>
        <v>n/a</v>
      </c>
      <c r="T343" s="45" t="str">
        <f t="shared" si="186"/>
        <v>n/a</v>
      </c>
      <c r="U343" s="45" t="str">
        <f t="shared" si="187"/>
        <v>n/a</v>
      </c>
      <c r="V343" s="45" t="str">
        <f t="shared" si="188"/>
        <v>n/a</v>
      </c>
      <c r="W343" s="41">
        <f t="shared" si="189"/>
        <v>-37.319744774866535</v>
      </c>
      <c r="X343" s="42">
        <f t="shared" si="190"/>
        <v>0.27129677030915639</v>
      </c>
      <c r="Y343" s="3">
        <v>3</v>
      </c>
      <c r="Z343" s="166">
        <v>-20</v>
      </c>
      <c r="AA343" s="43">
        <f t="shared" si="191"/>
        <v>-37.31974477486655</v>
      </c>
      <c r="AB343" s="42">
        <f t="shared" si="192"/>
        <v>0.27129677030915639</v>
      </c>
      <c r="AC343" s="8"/>
      <c r="AD343" s="35">
        <f t="shared" si="193"/>
        <v>-3.733266666666666E-2</v>
      </c>
      <c r="AE343" s="12">
        <f t="shared" si="194"/>
        <v>3.7367918280816951E-4</v>
      </c>
      <c r="AF343" s="12">
        <f t="shared" si="195"/>
        <v>4.2165180505801406E-4</v>
      </c>
      <c r="AG343" s="12">
        <f t="shared" si="196"/>
        <v>1.3423008502203412E-5</v>
      </c>
      <c r="AH343" s="12">
        <f t="shared" si="197"/>
        <v>1.7086378734417916E-4</v>
      </c>
      <c r="AI343" s="12">
        <f t="shared" si="198"/>
        <v>0</v>
      </c>
      <c r="AJ343" s="12">
        <f t="shared" si="199"/>
        <v>0</v>
      </c>
      <c r="AK343" s="12">
        <f t="shared" si="200"/>
        <v>0</v>
      </c>
      <c r="AL343" s="12">
        <f t="shared" si="201"/>
        <v>0</v>
      </c>
      <c r="AM343" s="12">
        <f t="shared" si="202"/>
        <v>0</v>
      </c>
      <c r="AN343" s="39">
        <f t="shared" si="203"/>
        <v>0</v>
      </c>
      <c r="AO343" s="8"/>
      <c r="AP343" s="35">
        <f t="shared" si="204"/>
        <v>-3.7319744774866534E-2</v>
      </c>
      <c r="AQ343" s="12">
        <f t="shared" si="205"/>
        <v>2.7129677030915639E-4</v>
      </c>
      <c r="AR343" s="12">
        <f t="shared" si="206"/>
        <v>1.3423008502203412E-5</v>
      </c>
      <c r="AS343" s="12">
        <f t="shared" si="207"/>
        <v>1.7086378734417916E-4</v>
      </c>
      <c r="AT343" s="12">
        <f t="shared" si="208"/>
        <v>1.3423008502203412E-5</v>
      </c>
      <c r="AU343" s="12">
        <f t="shared" si="209"/>
        <v>1.7086378734417916E-4</v>
      </c>
      <c r="AV343" s="12">
        <f t="shared" si="210"/>
        <v>-3.7319744774866534E-2</v>
      </c>
      <c r="AW343" s="12">
        <f t="shared" si="211"/>
        <v>2.7129677030915639E-4</v>
      </c>
      <c r="AX343" s="12">
        <f t="shared" si="212"/>
        <v>-3.7319744774866548E-2</v>
      </c>
      <c r="AY343" s="39">
        <f t="shared" si="213"/>
        <v>2.7129677030915639E-4</v>
      </c>
      <c r="AZ343" s="8"/>
      <c r="BA343" s="35"/>
      <c r="BB343" s="12">
        <f t="shared" si="214"/>
        <v>1.0000134230085023</v>
      </c>
      <c r="BC343" s="12">
        <f t="shared" si="215"/>
        <v>0.96266733333333332</v>
      </c>
      <c r="BD343" s="12">
        <f t="shared" si="216"/>
        <v>0</v>
      </c>
      <c r="BE343" s="39">
        <f t="shared" si="217"/>
        <v>0</v>
      </c>
    </row>
    <row r="344" spans="1:57">
      <c r="A344" s="168" t="s">
        <v>310</v>
      </c>
      <c r="B344" s="3" t="s">
        <v>216</v>
      </c>
      <c r="C344" s="3">
        <v>-36.686</v>
      </c>
      <c r="D344" s="3">
        <v>0.37367918280816953</v>
      </c>
      <c r="E344" s="3">
        <v>3</v>
      </c>
      <c r="F344" s="3">
        <v>1.3423008502203413E-2</v>
      </c>
      <c r="G344" s="3">
        <v>0.17086378734417915</v>
      </c>
      <c r="L344" s="3">
        <v>1</v>
      </c>
      <c r="Q344" s="44">
        <f t="shared" si="183"/>
        <v>-36.673069427987713</v>
      </c>
      <c r="R344" s="45">
        <f t="shared" si="184"/>
        <v>0.27136377486910634</v>
      </c>
      <c r="S344" s="45" t="str">
        <f t="shared" si="185"/>
        <v>n/a</v>
      </c>
      <c r="T344" s="45" t="str">
        <f t="shared" si="186"/>
        <v>n/a</v>
      </c>
      <c r="U344" s="45" t="str">
        <f t="shared" si="187"/>
        <v>n/a</v>
      </c>
      <c r="V344" s="45" t="str">
        <f t="shared" si="188"/>
        <v>n/a</v>
      </c>
      <c r="W344" s="41">
        <f t="shared" si="189"/>
        <v>-36.673069427987713</v>
      </c>
      <c r="X344" s="42">
        <f t="shared" si="190"/>
        <v>0.27136377486910634</v>
      </c>
      <c r="Y344" s="3">
        <v>3</v>
      </c>
      <c r="Z344" s="166">
        <v>-19.3</v>
      </c>
      <c r="AA344" s="43">
        <f t="shared" si="191"/>
        <v>-36.673069427987755</v>
      </c>
      <c r="AB344" s="42">
        <f t="shared" si="192"/>
        <v>0.27136377486910634</v>
      </c>
      <c r="AC344" s="8"/>
      <c r="AD344" s="35">
        <f t="shared" si="193"/>
        <v>-3.6686000000000003E-2</v>
      </c>
      <c r="AE344" s="12">
        <f t="shared" si="194"/>
        <v>3.7367918280816951E-4</v>
      </c>
      <c r="AF344" s="12">
        <f t="shared" si="195"/>
        <v>4.2165180505801406E-4</v>
      </c>
      <c r="AG344" s="12">
        <f t="shared" si="196"/>
        <v>1.3423008502203412E-5</v>
      </c>
      <c r="AH344" s="12">
        <f t="shared" si="197"/>
        <v>1.7086378734417916E-4</v>
      </c>
      <c r="AI344" s="12">
        <f t="shared" si="198"/>
        <v>0</v>
      </c>
      <c r="AJ344" s="12">
        <f t="shared" si="199"/>
        <v>0</v>
      </c>
      <c r="AK344" s="12">
        <f t="shared" si="200"/>
        <v>0</v>
      </c>
      <c r="AL344" s="12">
        <f t="shared" si="201"/>
        <v>0</v>
      </c>
      <c r="AM344" s="12">
        <f t="shared" si="202"/>
        <v>0</v>
      </c>
      <c r="AN344" s="39">
        <f t="shared" si="203"/>
        <v>0</v>
      </c>
      <c r="AO344" s="8"/>
      <c r="AP344" s="35">
        <f t="shared" si="204"/>
        <v>-3.667306942798771E-2</v>
      </c>
      <c r="AQ344" s="12">
        <f t="shared" si="205"/>
        <v>2.7136377486910632E-4</v>
      </c>
      <c r="AR344" s="12">
        <f t="shared" si="206"/>
        <v>1.3423008502203412E-5</v>
      </c>
      <c r="AS344" s="12">
        <f t="shared" si="207"/>
        <v>1.7086378734417916E-4</v>
      </c>
      <c r="AT344" s="12">
        <f t="shared" si="208"/>
        <v>1.3423008502203412E-5</v>
      </c>
      <c r="AU344" s="12">
        <f t="shared" si="209"/>
        <v>1.7086378734417916E-4</v>
      </c>
      <c r="AV344" s="12">
        <f t="shared" si="210"/>
        <v>-3.667306942798771E-2</v>
      </c>
      <c r="AW344" s="12">
        <f t="shared" si="211"/>
        <v>2.7136377486910632E-4</v>
      </c>
      <c r="AX344" s="12">
        <f t="shared" si="212"/>
        <v>-3.6673069427987759E-2</v>
      </c>
      <c r="AY344" s="39">
        <f t="shared" si="213"/>
        <v>2.7136377486910632E-4</v>
      </c>
      <c r="AZ344" s="8"/>
      <c r="BA344" s="35"/>
      <c r="BB344" s="12">
        <f t="shared" si="214"/>
        <v>1.0000134230085023</v>
      </c>
      <c r="BC344" s="12">
        <f t="shared" si="215"/>
        <v>0.963314</v>
      </c>
      <c r="BD344" s="12">
        <f t="shared" si="216"/>
        <v>0</v>
      </c>
      <c r="BE344" s="39">
        <f t="shared" si="217"/>
        <v>0</v>
      </c>
    </row>
    <row r="345" spans="1:57">
      <c r="A345" s="168" t="s">
        <v>245</v>
      </c>
      <c r="B345" s="3" t="s">
        <v>399</v>
      </c>
      <c r="C345" s="3">
        <v>-35.37533333333333</v>
      </c>
      <c r="D345" s="3">
        <v>0.37367918280816953</v>
      </c>
      <c r="E345" s="3">
        <v>3</v>
      </c>
      <c r="F345" s="3">
        <v>1.3423008502203413E-2</v>
      </c>
      <c r="G345" s="3">
        <v>0.17086378734417915</v>
      </c>
      <c r="L345" s="3">
        <v>1</v>
      </c>
      <c r="Q345" s="44">
        <f t="shared" si="183"/>
        <v>-35.362385168231221</v>
      </c>
      <c r="R345" s="45">
        <f t="shared" si="184"/>
        <v>0.27149966719417062</v>
      </c>
      <c r="S345" s="45" t="str">
        <f t="shared" si="185"/>
        <v>n/a</v>
      </c>
      <c r="T345" s="45" t="str">
        <f t="shared" si="186"/>
        <v>n/a</v>
      </c>
      <c r="U345" s="45" t="str">
        <f t="shared" si="187"/>
        <v>n/a</v>
      </c>
      <c r="V345" s="45" t="str">
        <f t="shared" si="188"/>
        <v>n/a</v>
      </c>
      <c r="W345" s="41">
        <f t="shared" si="189"/>
        <v>-35.362385168231221</v>
      </c>
      <c r="X345" s="42">
        <f t="shared" si="190"/>
        <v>0.27149966719417062</v>
      </c>
      <c r="Y345" s="3">
        <v>3</v>
      </c>
      <c r="Z345" s="166">
        <v>-17.5</v>
      </c>
      <c r="AA345" s="43">
        <f t="shared" si="191"/>
        <v>-35.362385168231199</v>
      </c>
      <c r="AB345" s="42">
        <f t="shared" si="192"/>
        <v>0.27149966719417062</v>
      </c>
      <c r="AC345" s="8"/>
      <c r="AD345" s="35">
        <f t="shared" si="193"/>
        <v>-3.5375333333333328E-2</v>
      </c>
      <c r="AE345" s="12">
        <f t="shared" si="194"/>
        <v>3.7367918280816951E-4</v>
      </c>
      <c r="AF345" s="12">
        <f t="shared" si="195"/>
        <v>4.2165180505801406E-4</v>
      </c>
      <c r="AG345" s="12">
        <f t="shared" si="196"/>
        <v>1.3423008502203412E-5</v>
      </c>
      <c r="AH345" s="12">
        <f t="shared" si="197"/>
        <v>1.7086378734417916E-4</v>
      </c>
      <c r="AI345" s="12">
        <f t="shared" si="198"/>
        <v>0</v>
      </c>
      <c r="AJ345" s="12">
        <f t="shared" si="199"/>
        <v>0</v>
      </c>
      <c r="AK345" s="12">
        <f t="shared" si="200"/>
        <v>0</v>
      </c>
      <c r="AL345" s="12">
        <f t="shared" si="201"/>
        <v>0</v>
      </c>
      <c r="AM345" s="12">
        <f t="shared" si="202"/>
        <v>0</v>
      </c>
      <c r="AN345" s="39">
        <f t="shared" si="203"/>
        <v>0</v>
      </c>
      <c r="AO345" s="8"/>
      <c r="AP345" s="35">
        <f t="shared" si="204"/>
        <v>-3.5362385168231224E-2</v>
      </c>
      <c r="AQ345" s="12">
        <f t="shared" si="205"/>
        <v>2.7149966719417065E-4</v>
      </c>
      <c r="AR345" s="12">
        <f t="shared" si="206"/>
        <v>1.3423008502203412E-5</v>
      </c>
      <c r="AS345" s="12">
        <f t="shared" si="207"/>
        <v>1.7086378734417916E-4</v>
      </c>
      <c r="AT345" s="12">
        <f t="shared" si="208"/>
        <v>1.3423008502203412E-5</v>
      </c>
      <c r="AU345" s="12">
        <f t="shared" si="209"/>
        <v>1.7086378734417916E-4</v>
      </c>
      <c r="AV345" s="12">
        <f t="shared" si="210"/>
        <v>-3.5362385168231224E-2</v>
      </c>
      <c r="AW345" s="12">
        <f t="shared" si="211"/>
        <v>2.7149966719417065E-4</v>
      </c>
      <c r="AX345" s="12">
        <f t="shared" si="212"/>
        <v>-3.5362385168231203E-2</v>
      </c>
      <c r="AY345" s="39">
        <f t="shared" si="213"/>
        <v>2.7149966719417065E-4</v>
      </c>
      <c r="AZ345" s="8"/>
      <c r="BA345" s="35"/>
      <c r="BB345" s="12">
        <f t="shared" si="214"/>
        <v>1.0000134230085023</v>
      </c>
      <c r="BC345" s="12">
        <f t="shared" si="215"/>
        <v>0.96462466666666669</v>
      </c>
      <c r="BD345" s="12">
        <f t="shared" si="216"/>
        <v>0</v>
      </c>
      <c r="BE345" s="39">
        <f t="shared" si="217"/>
        <v>0</v>
      </c>
    </row>
    <row r="346" spans="1:57">
      <c r="A346" s="168" t="s">
        <v>245</v>
      </c>
      <c r="B346" s="3" t="s">
        <v>400</v>
      </c>
      <c r="C346" s="3">
        <v>-33.004333333333335</v>
      </c>
      <c r="D346" s="3">
        <v>0.37367918280816953</v>
      </c>
      <c r="E346" s="3">
        <v>3</v>
      </c>
      <c r="F346" s="3">
        <v>1.3423008502203413E-2</v>
      </c>
      <c r="G346" s="3">
        <v>0.17086378734417915</v>
      </c>
      <c r="L346" s="3">
        <v>1</v>
      </c>
      <c r="Q346" s="44">
        <f t="shared" si="183"/>
        <v>-32.991353342278074</v>
      </c>
      <c r="R346" s="45">
        <f t="shared" si="184"/>
        <v>0.27174579306962954</v>
      </c>
      <c r="S346" s="45" t="str">
        <f t="shared" si="185"/>
        <v>n/a</v>
      </c>
      <c r="T346" s="45" t="str">
        <f t="shared" si="186"/>
        <v>n/a</v>
      </c>
      <c r="U346" s="45" t="str">
        <f t="shared" si="187"/>
        <v>n/a</v>
      </c>
      <c r="V346" s="45" t="str">
        <f t="shared" si="188"/>
        <v>n/a</v>
      </c>
      <c r="W346" s="41">
        <f t="shared" si="189"/>
        <v>-32.991353342278074</v>
      </c>
      <c r="X346" s="42">
        <f t="shared" si="190"/>
        <v>0.27174579306962954</v>
      </c>
      <c r="Y346" s="3">
        <v>3</v>
      </c>
      <c r="Z346" s="166">
        <v>-16.899999999999999</v>
      </c>
      <c r="AA346" s="43">
        <f t="shared" si="191"/>
        <v>-32.991353342278096</v>
      </c>
      <c r="AB346" s="42">
        <f t="shared" si="192"/>
        <v>0.27174579306962954</v>
      </c>
      <c r="AC346" s="8"/>
      <c r="AD346" s="35">
        <f t="shared" si="193"/>
        <v>-3.3004333333333337E-2</v>
      </c>
      <c r="AE346" s="12">
        <f t="shared" si="194"/>
        <v>3.7367918280816951E-4</v>
      </c>
      <c r="AF346" s="12">
        <f t="shared" si="195"/>
        <v>4.2165180505801406E-4</v>
      </c>
      <c r="AG346" s="12">
        <f t="shared" si="196"/>
        <v>1.3423008502203412E-5</v>
      </c>
      <c r="AH346" s="12">
        <f t="shared" si="197"/>
        <v>1.7086378734417916E-4</v>
      </c>
      <c r="AI346" s="12">
        <f t="shared" si="198"/>
        <v>0</v>
      </c>
      <c r="AJ346" s="12">
        <f t="shared" si="199"/>
        <v>0</v>
      </c>
      <c r="AK346" s="12">
        <f t="shared" si="200"/>
        <v>0</v>
      </c>
      <c r="AL346" s="12">
        <f t="shared" si="201"/>
        <v>0</v>
      </c>
      <c r="AM346" s="12">
        <f t="shared" si="202"/>
        <v>0</v>
      </c>
      <c r="AN346" s="39">
        <f t="shared" si="203"/>
        <v>0</v>
      </c>
      <c r="AO346" s="8"/>
      <c r="AP346" s="35">
        <f t="shared" si="204"/>
        <v>-3.2991353342278075E-2</v>
      </c>
      <c r="AQ346" s="12">
        <f t="shared" si="205"/>
        <v>2.7174579306962955E-4</v>
      </c>
      <c r="AR346" s="12">
        <f t="shared" si="206"/>
        <v>1.3423008502203412E-5</v>
      </c>
      <c r="AS346" s="12">
        <f t="shared" si="207"/>
        <v>1.7086378734417916E-4</v>
      </c>
      <c r="AT346" s="12">
        <f t="shared" si="208"/>
        <v>1.3423008502203412E-5</v>
      </c>
      <c r="AU346" s="12">
        <f t="shared" si="209"/>
        <v>1.7086378734417916E-4</v>
      </c>
      <c r="AV346" s="12">
        <f t="shared" si="210"/>
        <v>-3.2991353342278075E-2</v>
      </c>
      <c r="AW346" s="12">
        <f t="shared" si="211"/>
        <v>2.7174579306962955E-4</v>
      </c>
      <c r="AX346" s="12">
        <f t="shared" si="212"/>
        <v>-3.2991353342278096E-2</v>
      </c>
      <c r="AY346" s="39">
        <f t="shared" si="213"/>
        <v>2.7174579306962955E-4</v>
      </c>
      <c r="AZ346" s="8"/>
      <c r="BA346" s="35"/>
      <c r="BB346" s="12">
        <f t="shared" si="214"/>
        <v>1.0000134230085023</v>
      </c>
      <c r="BC346" s="12">
        <f t="shared" si="215"/>
        <v>0.9669956666666667</v>
      </c>
      <c r="BD346" s="12">
        <f t="shared" si="216"/>
        <v>0</v>
      </c>
      <c r="BE346" s="39">
        <f t="shared" si="217"/>
        <v>0</v>
      </c>
    </row>
    <row r="347" spans="1:57">
      <c r="A347" s="168" t="s">
        <v>245</v>
      </c>
      <c r="B347" s="3" t="s">
        <v>215</v>
      </c>
      <c r="C347" s="3">
        <v>-36.363666666666667</v>
      </c>
      <c r="D347" s="3">
        <v>0.37367918280816953</v>
      </c>
      <c r="E347" s="3">
        <v>3</v>
      </c>
      <c r="F347" s="3">
        <v>1.3423008502203413E-2</v>
      </c>
      <c r="G347" s="3">
        <v>0.17086378734417915</v>
      </c>
      <c r="L347" s="3">
        <v>1</v>
      </c>
      <c r="Q347" s="44">
        <f t="shared" si="183"/>
        <v>-36.350731767971304</v>
      </c>
      <c r="R347" s="45">
        <f t="shared" si="184"/>
        <v>0.27139718415527275</v>
      </c>
      <c r="S347" s="45" t="str">
        <f t="shared" si="185"/>
        <v>n/a</v>
      </c>
      <c r="T347" s="45" t="str">
        <f t="shared" si="186"/>
        <v>n/a</v>
      </c>
      <c r="U347" s="45" t="str">
        <f t="shared" si="187"/>
        <v>n/a</v>
      </c>
      <c r="V347" s="45" t="str">
        <f t="shared" si="188"/>
        <v>n/a</v>
      </c>
      <c r="W347" s="41">
        <f t="shared" si="189"/>
        <v>-36.350731767971304</v>
      </c>
      <c r="X347" s="42">
        <f t="shared" si="190"/>
        <v>0.27139718415527275</v>
      </c>
      <c r="Y347" s="3">
        <v>3</v>
      </c>
      <c r="Z347" s="166">
        <v>-19.2</v>
      </c>
      <c r="AA347" s="43">
        <f t="shared" si="191"/>
        <v>-36.350731767971325</v>
      </c>
      <c r="AB347" s="42">
        <f t="shared" si="192"/>
        <v>0.27139718415527275</v>
      </c>
      <c r="AC347" s="8"/>
      <c r="AD347" s="35">
        <f t="shared" si="193"/>
        <v>-3.6363666666666669E-2</v>
      </c>
      <c r="AE347" s="12">
        <f t="shared" si="194"/>
        <v>3.7367918280816951E-4</v>
      </c>
      <c r="AF347" s="12">
        <f t="shared" si="195"/>
        <v>4.2165180505801406E-4</v>
      </c>
      <c r="AG347" s="12">
        <f t="shared" si="196"/>
        <v>1.3423008502203412E-5</v>
      </c>
      <c r="AH347" s="12">
        <f t="shared" si="197"/>
        <v>1.7086378734417916E-4</v>
      </c>
      <c r="AI347" s="12">
        <f t="shared" si="198"/>
        <v>0</v>
      </c>
      <c r="AJ347" s="12">
        <f t="shared" si="199"/>
        <v>0</v>
      </c>
      <c r="AK347" s="12">
        <f t="shared" si="200"/>
        <v>0</v>
      </c>
      <c r="AL347" s="12">
        <f t="shared" si="201"/>
        <v>0</v>
      </c>
      <c r="AM347" s="12">
        <f t="shared" si="202"/>
        <v>0</v>
      </c>
      <c r="AN347" s="39">
        <f t="shared" si="203"/>
        <v>0</v>
      </c>
      <c r="AO347" s="8"/>
      <c r="AP347" s="35">
        <f t="shared" si="204"/>
        <v>-3.6350731767971302E-2</v>
      </c>
      <c r="AQ347" s="12">
        <f t="shared" si="205"/>
        <v>2.7139718415527273E-4</v>
      </c>
      <c r="AR347" s="12">
        <f t="shared" si="206"/>
        <v>1.3423008502203412E-5</v>
      </c>
      <c r="AS347" s="12">
        <f t="shared" si="207"/>
        <v>1.7086378734417916E-4</v>
      </c>
      <c r="AT347" s="12">
        <f t="shared" si="208"/>
        <v>1.3423008502203412E-5</v>
      </c>
      <c r="AU347" s="12">
        <f t="shared" si="209"/>
        <v>1.7086378734417916E-4</v>
      </c>
      <c r="AV347" s="12">
        <f t="shared" si="210"/>
        <v>-3.6350731767971302E-2</v>
      </c>
      <c r="AW347" s="12">
        <f t="shared" si="211"/>
        <v>2.7139718415527273E-4</v>
      </c>
      <c r="AX347" s="12">
        <f t="shared" si="212"/>
        <v>-3.6350731767971323E-2</v>
      </c>
      <c r="AY347" s="39">
        <f t="shared" si="213"/>
        <v>2.7139718415527273E-4</v>
      </c>
      <c r="AZ347" s="8"/>
      <c r="BA347" s="35"/>
      <c r="BB347" s="12">
        <f t="shared" si="214"/>
        <v>1.0000134230085023</v>
      </c>
      <c r="BC347" s="12">
        <f t="shared" si="215"/>
        <v>0.96363633333333332</v>
      </c>
      <c r="BD347" s="12">
        <f t="shared" si="216"/>
        <v>0</v>
      </c>
      <c r="BE347" s="39">
        <f t="shared" si="217"/>
        <v>0</v>
      </c>
    </row>
    <row r="348" spans="1:57">
      <c r="A348" s="168" t="s">
        <v>245</v>
      </c>
      <c r="B348" s="3" t="s">
        <v>216</v>
      </c>
      <c r="C348" s="3">
        <v>-35.507666666666665</v>
      </c>
      <c r="D348" s="3">
        <v>0.37367918280816953</v>
      </c>
      <c r="E348" s="3">
        <v>3</v>
      </c>
      <c r="F348" s="3">
        <v>1.3423008502203413E-2</v>
      </c>
      <c r="G348" s="3">
        <v>0.17086378734417915</v>
      </c>
      <c r="L348" s="3">
        <v>1</v>
      </c>
      <c r="Q348" s="44">
        <f t="shared" si="183"/>
        <v>-35.49472027787602</v>
      </c>
      <c r="R348" s="45">
        <f t="shared" si="184"/>
        <v>0.27148594133437354</v>
      </c>
      <c r="S348" s="45" t="str">
        <f t="shared" si="185"/>
        <v>n/a</v>
      </c>
      <c r="T348" s="45" t="str">
        <f t="shared" si="186"/>
        <v>n/a</v>
      </c>
      <c r="U348" s="45" t="str">
        <f t="shared" si="187"/>
        <v>n/a</v>
      </c>
      <c r="V348" s="45" t="str">
        <f t="shared" si="188"/>
        <v>n/a</v>
      </c>
      <c r="W348" s="41">
        <f t="shared" si="189"/>
        <v>-35.49472027787602</v>
      </c>
      <c r="X348" s="42">
        <f t="shared" si="190"/>
        <v>0.27148594133437354</v>
      </c>
      <c r="Y348" s="3">
        <v>3</v>
      </c>
      <c r="Z348" s="166">
        <v>-18.7</v>
      </c>
      <c r="AA348" s="43">
        <f t="shared" si="191"/>
        <v>-35.494720277876034</v>
      </c>
      <c r="AB348" s="42">
        <f t="shared" si="192"/>
        <v>0.27148594133437354</v>
      </c>
      <c r="AC348" s="8"/>
      <c r="AD348" s="35">
        <f t="shared" si="193"/>
        <v>-3.5507666666666667E-2</v>
      </c>
      <c r="AE348" s="12">
        <f t="shared" si="194"/>
        <v>3.7367918280816951E-4</v>
      </c>
      <c r="AF348" s="12">
        <f t="shared" si="195"/>
        <v>4.2165180505801406E-4</v>
      </c>
      <c r="AG348" s="12">
        <f t="shared" si="196"/>
        <v>1.3423008502203412E-5</v>
      </c>
      <c r="AH348" s="12">
        <f t="shared" si="197"/>
        <v>1.7086378734417916E-4</v>
      </c>
      <c r="AI348" s="12">
        <f t="shared" si="198"/>
        <v>0</v>
      </c>
      <c r="AJ348" s="12">
        <f t="shared" si="199"/>
        <v>0</v>
      </c>
      <c r="AK348" s="12">
        <f t="shared" si="200"/>
        <v>0</v>
      </c>
      <c r="AL348" s="12">
        <f t="shared" si="201"/>
        <v>0</v>
      </c>
      <c r="AM348" s="12">
        <f t="shared" si="202"/>
        <v>0</v>
      </c>
      <c r="AN348" s="39">
        <f t="shared" si="203"/>
        <v>0</v>
      </c>
      <c r="AO348" s="8"/>
      <c r="AP348" s="35">
        <f t="shared" si="204"/>
        <v>-3.5494720277876021E-2</v>
      </c>
      <c r="AQ348" s="12">
        <f t="shared" si="205"/>
        <v>2.7148594133437353E-4</v>
      </c>
      <c r="AR348" s="12">
        <f t="shared" si="206"/>
        <v>1.3423008502203412E-5</v>
      </c>
      <c r="AS348" s="12">
        <f t="shared" si="207"/>
        <v>1.7086378734417916E-4</v>
      </c>
      <c r="AT348" s="12">
        <f t="shared" si="208"/>
        <v>1.3423008502203412E-5</v>
      </c>
      <c r="AU348" s="12">
        <f t="shared" si="209"/>
        <v>1.7086378734417916E-4</v>
      </c>
      <c r="AV348" s="12">
        <f t="shared" si="210"/>
        <v>-3.5494720277876021E-2</v>
      </c>
      <c r="AW348" s="12">
        <f t="shared" si="211"/>
        <v>2.7148594133437353E-4</v>
      </c>
      <c r="AX348" s="12">
        <f t="shared" si="212"/>
        <v>-3.5494720277876035E-2</v>
      </c>
      <c r="AY348" s="39">
        <f t="shared" si="213"/>
        <v>2.7148594133437353E-4</v>
      </c>
      <c r="AZ348" s="8"/>
      <c r="BA348" s="35"/>
      <c r="BB348" s="12">
        <f t="shared" si="214"/>
        <v>1.0000134230085023</v>
      </c>
      <c r="BC348" s="12">
        <f t="shared" si="215"/>
        <v>0.96449233333333328</v>
      </c>
      <c r="BD348" s="12">
        <f t="shared" si="216"/>
        <v>0</v>
      </c>
      <c r="BE348" s="39">
        <f t="shared" si="217"/>
        <v>0</v>
      </c>
    </row>
    <row r="349" spans="1:57">
      <c r="A349" s="168" t="s">
        <v>368</v>
      </c>
      <c r="B349" s="3" t="s">
        <v>399</v>
      </c>
      <c r="C349" s="3">
        <v>-34.201666666666661</v>
      </c>
      <c r="D349" s="3">
        <v>0.37367918280816953</v>
      </c>
      <c r="E349" s="3">
        <v>3</v>
      </c>
      <c r="F349" s="3">
        <v>1.3423008502203413E-2</v>
      </c>
      <c r="G349" s="3">
        <v>0.17086378734417915</v>
      </c>
      <c r="L349" s="3">
        <v>1</v>
      </c>
      <c r="Q349" s="44">
        <f t="shared" si="183"/>
        <v>-34.188702747426909</v>
      </c>
      <c r="R349" s="45">
        <f t="shared" si="184"/>
        <v>0.27162145410615401</v>
      </c>
      <c r="S349" s="45" t="str">
        <f t="shared" si="185"/>
        <v>n/a</v>
      </c>
      <c r="T349" s="45" t="str">
        <f t="shared" si="186"/>
        <v>n/a</v>
      </c>
      <c r="U349" s="45" t="str">
        <f t="shared" si="187"/>
        <v>n/a</v>
      </c>
      <c r="V349" s="45" t="str">
        <f t="shared" si="188"/>
        <v>n/a</v>
      </c>
      <c r="W349" s="41">
        <f t="shared" si="189"/>
        <v>-34.188702747426909</v>
      </c>
      <c r="X349" s="42">
        <f t="shared" si="190"/>
        <v>0.27162145410615401</v>
      </c>
      <c r="Y349" s="3">
        <v>3</v>
      </c>
      <c r="Z349" s="166">
        <v>-17.7</v>
      </c>
      <c r="AA349" s="43">
        <f t="shared" si="191"/>
        <v>-34.188702747426916</v>
      </c>
      <c r="AB349" s="42">
        <f t="shared" si="192"/>
        <v>0.27162145410615401</v>
      </c>
      <c r="AC349" s="8"/>
      <c r="AD349" s="35">
        <f t="shared" si="193"/>
        <v>-3.4201666666666658E-2</v>
      </c>
      <c r="AE349" s="12">
        <f t="shared" si="194"/>
        <v>3.7367918280816951E-4</v>
      </c>
      <c r="AF349" s="12">
        <f t="shared" si="195"/>
        <v>4.2165180505801406E-4</v>
      </c>
      <c r="AG349" s="12">
        <f t="shared" si="196"/>
        <v>1.3423008502203412E-5</v>
      </c>
      <c r="AH349" s="12">
        <f t="shared" si="197"/>
        <v>1.7086378734417916E-4</v>
      </c>
      <c r="AI349" s="12">
        <f t="shared" si="198"/>
        <v>0</v>
      </c>
      <c r="AJ349" s="12">
        <f t="shared" si="199"/>
        <v>0</v>
      </c>
      <c r="AK349" s="12">
        <f t="shared" si="200"/>
        <v>0</v>
      </c>
      <c r="AL349" s="12">
        <f t="shared" si="201"/>
        <v>0</v>
      </c>
      <c r="AM349" s="12">
        <f t="shared" si="202"/>
        <v>0</v>
      </c>
      <c r="AN349" s="39">
        <f t="shared" si="203"/>
        <v>0</v>
      </c>
      <c r="AO349" s="8"/>
      <c r="AP349" s="35">
        <f t="shared" si="204"/>
        <v>-3.4188702747426906E-2</v>
      </c>
      <c r="AQ349" s="12">
        <f t="shared" si="205"/>
        <v>2.7162145410615404E-4</v>
      </c>
      <c r="AR349" s="12">
        <f t="shared" si="206"/>
        <v>1.3423008502203412E-5</v>
      </c>
      <c r="AS349" s="12">
        <f t="shared" si="207"/>
        <v>1.7086378734417916E-4</v>
      </c>
      <c r="AT349" s="12">
        <f t="shared" si="208"/>
        <v>1.3423008502203412E-5</v>
      </c>
      <c r="AU349" s="12">
        <f t="shared" si="209"/>
        <v>1.7086378734417916E-4</v>
      </c>
      <c r="AV349" s="12">
        <f t="shared" si="210"/>
        <v>-3.4188702747426906E-2</v>
      </c>
      <c r="AW349" s="12">
        <f t="shared" si="211"/>
        <v>2.7162145410615404E-4</v>
      </c>
      <c r="AX349" s="12">
        <f t="shared" si="212"/>
        <v>-3.4188702747426913E-2</v>
      </c>
      <c r="AY349" s="39">
        <f t="shared" si="213"/>
        <v>2.7162145410615404E-4</v>
      </c>
      <c r="AZ349" s="8"/>
      <c r="BA349" s="35"/>
      <c r="BB349" s="12">
        <f t="shared" si="214"/>
        <v>1.0000134230085023</v>
      </c>
      <c r="BC349" s="12">
        <f t="shared" si="215"/>
        <v>0.96579833333333331</v>
      </c>
      <c r="BD349" s="12">
        <f t="shared" si="216"/>
        <v>0</v>
      </c>
      <c r="BE349" s="39">
        <f t="shared" si="217"/>
        <v>0</v>
      </c>
    </row>
    <row r="350" spans="1:57">
      <c r="A350" s="168" t="s">
        <v>368</v>
      </c>
      <c r="B350" s="3" t="s">
        <v>400</v>
      </c>
      <c r="C350" s="3">
        <v>-33.973666666666666</v>
      </c>
      <c r="D350" s="3">
        <v>0.37367918280816953</v>
      </c>
      <c r="E350" s="3">
        <v>3</v>
      </c>
      <c r="F350" s="3">
        <v>1.3423008502203413E-2</v>
      </c>
      <c r="G350" s="3">
        <v>0.17086378734417915</v>
      </c>
      <c r="L350" s="3">
        <v>1</v>
      </c>
      <c r="Q350" s="44">
        <f t="shared" si="183"/>
        <v>-33.960699686980973</v>
      </c>
      <c r="R350" s="45">
        <f t="shared" si="184"/>
        <v>0.27164512363557586</v>
      </c>
      <c r="S350" s="45" t="str">
        <f t="shared" si="185"/>
        <v>n/a</v>
      </c>
      <c r="T350" s="45" t="str">
        <f t="shared" si="186"/>
        <v>n/a</v>
      </c>
      <c r="U350" s="45" t="str">
        <f t="shared" si="187"/>
        <v>n/a</v>
      </c>
      <c r="V350" s="45" t="str">
        <f t="shared" si="188"/>
        <v>n/a</v>
      </c>
      <c r="W350" s="41">
        <f t="shared" si="189"/>
        <v>-33.960699686980973</v>
      </c>
      <c r="X350" s="42">
        <f t="shared" si="190"/>
        <v>0.27164512363557586</v>
      </c>
      <c r="Y350" s="3">
        <v>3</v>
      </c>
      <c r="Z350" s="166">
        <v>-17.600000000000001</v>
      </c>
      <c r="AA350" s="43">
        <f t="shared" si="191"/>
        <v>-33.960699686981009</v>
      </c>
      <c r="AB350" s="42">
        <f t="shared" si="192"/>
        <v>0.27164512363557586</v>
      </c>
      <c r="AC350" s="8"/>
      <c r="AD350" s="35">
        <f t="shared" si="193"/>
        <v>-3.3973666666666666E-2</v>
      </c>
      <c r="AE350" s="12">
        <f t="shared" si="194"/>
        <v>3.7367918280816951E-4</v>
      </c>
      <c r="AF350" s="12">
        <f t="shared" si="195"/>
        <v>4.2165180505801406E-4</v>
      </c>
      <c r="AG350" s="12">
        <f t="shared" si="196"/>
        <v>1.3423008502203412E-5</v>
      </c>
      <c r="AH350" s="12">
        <f t="shared" si="197"/>
        <v>1.7086378734417916E-4</v>
      </c>
      <c r="AI350" s="12">
        <f t="shared" si="198"/>
        <v>0</v>
      </c>
      <c r="AJ350" s="12">
        <f t="shared" si="199"/>
        <v>0</v>
      </c>
      <c r="AK350" s="12">
        <f t="shared" si="200"/>
        <v>0</v>
      </c>
      <c r="AL350" s="12">
        <f t="shared" si="201"/>
        <v>0</v>
      </c>
      <c r="AM350" s="12">
        <f t="shared" si="202"/>
        <v>0</v>
      </c>
      <c r="AN350" s="39">
        <f t="shared" si="203"/>
        <v>0</v>
      </c>
      <c r="AO350" s="8"/>
      <c r="AP350" s="35">
        <f t="shared" si="204"/>
        <v>-3.3960699686980976E-2</v>
      </c>
      <c r="AQ350" s="12">
        <f t="shared" si="205"/>
        <v>2.7164512363557584E-4</v>
      </c>
      <c r="AR350" s="12">
        <f t="shared" si="206"/>
        <v>1.3423008502203412E-5</v>
      </c>
      <c r="AS350" s="12">
        <f t="shared" si="207"/>
        <v>1.7086378734417916E-4</v>
      </c>
      <c r="AT350" s="12">
        <f t="shared" si="208"/>
        <v>1.3423008502203412E-5</v>
      </c>
      <c r="AU350" s="12">
        <f t="shared" si="209"/>
        <v>1.7086378734417916E-4</v>
      </c>
      <c r="AV350" s="12">
        <f t="shared" si="210"/>
        <v>-3.3960699686980976E-2</v>
      </c>
      <c r="AW350" s="12">
        <f t="shared" si="211"/>
        <v>2.7164512363557584E-4</v>
      </c>
      <c r="AX350" s="12">
        <f t="shared" si="212"/>
        <v>-3.3960699686981011E-2</v>
      </c>
      <c r="AY350" s="39">
        <f t="shared" si="213"/>
        <v>2.7164512363557584E-4</v>
      </c>
      <c r="AZ350" s="8"/>
      <c r="BA350" s="35"/>
      <c r="BB350" s="12">
        <f t="shared" si="214"/>
        <v>1.0000134230085023</v>
      </c>
      <c r="BC350" s="12">
        <f t="shared" si="215"/>
        <v>0.96602633333333332</v>
      </c>
      <c r="BD350" s="12">
        <f t="shared" si="216"/>
        <v>0</v>
      </c>
      <c r="BE350" s="39">
        <f t="shared" si="217"/>
        <v>0</v>
      </c>
    </row>
    <row r="351" spans="1:57">
      <c r="A351" s="168" t="s">
        <v>368</v>
      </c>
      <c r="B351" s="3" t="s">
        <v>215</v>
      </c>
      <c r="C351" s="3">
        <v>-36.18866666666667</v>
      </c>
      <c r="D351" s="3">
        <v>0.37367918280816953</v>
      </c>
      <c r="E351" s="3">
        <v>3</v>
      </c>
      <c r="F351" s="3">
        <v>1.3423008502203413E-2</v>
      </c>
      <c r="G351" s="3">
        <v>0.17086378734417915</v>
      </c>
      <c r="L351" s="3">
        <v>1</v>
      </c>
      <c r="Q351" s="44">
        <f t="shared" si="183"/>
        <v>-36.175729418944812</v>
      </c>
      <c r="R351" s="45">
        <f t="shared" si="184"/>
        <v>0.27141532555752718</v>
      </c>
      <c r="S351" s="45" t="str">
        <f t="shared" si="185"/>
        <v>n/a</v>
      </c>
      <c r="T351" s="45" t="str">
        <f t="shared" si="186"/>
        <v>n/a</v>
      </c>
      <c r="U351" s="45" t="str">
        <f t="shared" si="187"/>
        <v>n/a</v>
      </c>
      <c r="V351" s="45" t="str">
        <f t="shared" si="188"/>
        <v>n/a</v>
      </c>
      <c r="W351" s="41">
        <f t="shared" si="189"/>
        <v>-36.175729418944812</v>
      </c>
      <c r="X351" s="42">
        <f t="shared" si="190"/>
        <v>0.27141532555752718</v>
      </c>
      <c r="Y351" s="3">
        <v>3</v>
      </c>
      <c r="Z351" s="166">
        <v>-20.2</v>
      </c>
      <c r="AA351" s="43">
        <f t="shared" si="191"/>
        <v>-36.175729418944869</v>
      </c>
      <c r="AB351" s="42">
        <f t="shared" si="192"/>
        <v>0.27141532555752718</v>
      </c>
      <c r="AC351" s="8"/>
      <c r="AD351" s="35">
        <f t="shared" si="193"/>
        <v>-3.6188666666666668E-2</v>
      </c>
      <c r="AE351" s="12">
        <f t="shared" si="194"/>
        <v>3.7367918280816951E-4</v>
      </c>
      <c r="AF351" s="12">
        <f t="shared" si="195"/>
        <v>4.2165180505801406E-4</v>
      </c>
      <c r="AG351" s="12">
        <f t="shared" si="196"/>
        <v>1.3423008502203412E-5</v>
      </c>
      <c r="AH351" s="12">
        <f t="shared" si="197"/>
        <v>1.7086378734417916E-4</v>
      </c>
      <c r="AI351" s="12">
        <f t="shared" si="198"/>
        <v>0</v>
      </c>
      <c r="AJ351" s="12">
        <f t="shared" si="199"/>
        <v>0</v>
      </c>
      <c r="AK351" s="12">
        <f t="shared" si="200"/>
        <v>0</v>
      </c>
      <c r="AL351" s="12">
        <f t="shared" si="201"/>
        <v>0</v>
      </c>
      <c r="AM351" s="12">
        <f t="shared" si="202"/>
        <v>0</v>
      </c>
      <c r="AN351" s="39">
        <f t="shared" si="203"/>
        <v>0</v>
      </c>
      <c r="AO351" s="8"/>
      <c r="AP351" s="35">
        <f t="shared" si="204"/>
        <v>-3.6175729418944813E-2</v>
      </c>
      <c r="AQ351" s="12">
        <f t="shared" si="205"/>
        <v>2.7141532555752717E-4</v>
      </c>
      <c r="AR351" s="12">
        <f t="shared" si="206"/>
        <v>1.3423008502203412E-5</v>
      </c>
      <c r="AS351" s="12">
        <f t="shared" si="207"/>
        <v>1.7086378734417916E-4</v>
      </c>
      <c r="AT351" s="12">
        <f t="shared" si="208"/>
        <v>1.3423008502203412E-5</v>
      </c>
      <c r="AU351" s="12">
        <f t="shared" si="209"/>
        <v>1.7086378734417916E-4</v>
      </c>
      <c r="AV351" s="12">
        <f t="shared" si="210"/>
        <v>-3.6175729418944813E-2</v>
      </c>
      <c r="AW351" s="12">
        <f t="shared" si="211"/>
        <v>2.7141532555752717E-4</v>
      </c>
      <c r="AX351" s="12">
        <f t="shared" si="212"/>
        <v>-3.6175729418944869E-2</v>
      </c>
      <c r="AY351" s="39">
        <f t="shared" si="213"/>
        <v>2.7141532555752717E-4</v>
      </c>
      <c r="AZ351" s="8"/>
      <c r="BA351" s="35"/>
      <c r="BB351" s="12">
        <f t="shared" si="214"/>
        <v>1.0000134230085023</v>
      </c>
      <c r="BC351" s="12">
        <f t="shared" si="215"/>
        <v>0.96381133333333335</v>
      </c>
      <c r="BD351" s="12">
        <f t="shared" si="216"/>
        <v>0</v>
      </c>
      <c r="BE351" s="39">
        <f t="shared" si="217"/>
        <v>0</v>
      </c>
    </row>
    <row r="352" spans="1:57">
      <c r="A352" s="168" t="s">
        <v>368</v>
      </c>
      <c r="B352" s="3" t="s">
        <v>216</v>
      </c>
      <c r="C352" s="3">
        <v>-35.576000000000001</v>
      </c>
      <c r="D352" s="3">
        <v>0.37367918280816953</v>
      </c>
      <c r="E352" s="3">
        <v>3</v>
      </c>
      <c r="F352" s="3">
        <v>1.3423008502203413E-2</v>
      </c>
      <c r="G352" s="3">
        <v>0.17086378734417915</v>
      </c>
      <c r="L352" s="3">
        <v>1</v>
      </c>
      <c r="Q352" s="44">
        <f t="shared" si="183"/>
        <v>-35.563054528448276</v>
      </c>
      <c r="R352" s="45">
        <f t="shared" si="184"/>
        <v>0.27147885413937356</v>
      </c>
      <c r="S352" s="45" t="str">
        <f t="shared" si="185"/>
        <v>n/a</v>
      </c>
      <c r="T352" s="45" t="str">
        <f t="shared" si="186"/>
        <v>n/a</v>
      </c>
      <c r="U352" s="45" t="str">
        <f t="shared" si="187"/>
        <v>n/a</v>
      </c>
      <c r="V352" s="45" t="str">
        <f t="shared" si="188"/>
        <v>n/a</v>
      </c>
      <c r="W352" s="41">
        <f t="shared" si="189"/>
        <v>-35.563054528448276</v>
      </c>
      <c r="X352" s="42">
        <f t="shared" si="190"/>
        <v>0.27147885413937356</v>
      </c>
      <c r="Y352" s="3">
        <v>3</v>
      </c>
      <c r="Z352" s="166">
        <v>-19.600000000000001</v>
      </c>
      <c r="AA352" s="43">
        <f t="shared" si="191"/>
        <v>-35.563054528448326</v>
      </c>
      <c r="AB352" s="42">
        <f t="shared" si="192"/>
        <v>0.27147885413937356</v>
      </c>
      <c r="AC352" s="8"/>
      <c r="AD352" s="35">
        <f t="shared" si="193"/>
        <v>-3.5576000000000003E-2</v>
      </c>
      <c r="AE352" s="12">
        <f t="shared" si="194"/>
        <v>3.7367918280816951E-4</v>
      </c>
      <c r="AF352" s="12">
        <f t="shared" si="195"/>
        <v>4.2165180505801406E-4</v>
      </c>
      <c r="AG352" s="12">
        <f t="shared" si="196"/>
        <v>1.3423008502203412E-5</v>
      </c>
      <c r="AH352" s="12">
        <f t="shared" si="197"/>
        <v>1.7086378734417916E-4</v>
      </c>
      <c r="AI352" s="12">
        <f t="shared" si="198"/>
        <v>0</v>
      </c>
      <c r="AJ352" s="12">
        <f t="shared" si="199"/>
        <v>0</v>
      </c>
      <c r="AK352" s="12">
        <f t="shared" si="200"/>
        <v>0</v>
      </c>
      <c r="AL352" s="12">
        <f t="shared" si="201"/>
        <v>0</v>
      </c>
      <c r="AM352" s="12">
        <f t="shared" si="202"/>
        <v>0</v>
      </c>
      <c r="AN352" s="39">
        <f t="shared" si="203"/>
        <v>0</v>
      </c>
      <c r="AO352" s="8"/>
      <c r="AP352" s="35">
        <f t="shared" si="204"/>
        <v>-3.5563054528448275E-2</v>
      </c>
      <c r="AQ352" s="12">
        <f t="shared" si="205"/>
        <v>2.7147885413937356E-4</v>
      </c>
      <c r="AR352" s="12">
        <f t="shared" si="206"/>
        <v>1.3423008502203412E-5</v>
      </c>
      <c r="AS352" s="12">
        <f t="shared" si="207"/>
        <v>1.7086378734417916E-4</v>
      </c>
      <c r="AT352" s="12">
        <f t="shared" si="208"/>
        <v>1.3423008502203412E-5</v>
      </c>
      <c r="AU352" s="12">
        <f t="shared" si="209"/>
        <v>1.7086378734417916E-4</v>
      </c>
      <c r="AV352" s="12">
        <f t="shared" si="210"/>
        <v>-3.5563054528448275E-2</v>
      </c>
      <c r="AW352" s="12">
        <f t="shared" si="211"/>
        <v>2.7147885413937356E-4</v>
      </c>
      <c r="AX352" s="12">
        <f t="shared" si="212"/>
        <v>-3.5563054528448323E-2</v>
      </c>
      <c r="AY352" s="39">
        <f t="shared" si="213"/>
        <v>2.7147885413937356E-4</v>
      </c>
      <c r="AZ352" s="8"/>
      <c r="BA352" s="35"/>
      <c r="BB352" s="12">
        <f t="shared" si="214"/>
        <v>1.0000134230085023</v>
      </c>
      <c r="BC352" s="12">
        <f t="shared" si="215"/>
        <v>0.96442399999999995</v>
      </c>
      <c r="BD352" s="12">
        <f t="shared" si="216"/>
        <v>0</v>
      </c>
      <c r="BE352" s="39">
        <f t="shared" si="217"/>
        <v>0</v>
      </c>
    </row>
    <row r="353" spans="1:57">
      <c r="A353" s="168" t="s">
        <v>311</v>
      </c>
      <c r="B353" s="3" t="s">
        <v>399</v>
      </c>
      <c r="C353" s="3">
        <v>-34.934666666666665</v>
      </c>
      <c r="D353" s="3">
        <v>0.37367918280816953</v>
      </c>
      <c r="E353" s="3">
        <v>3</v>
      </c>
      <c r="F353" s="3">
        <v>1.3423008502203413E-2</v>
      </c>
      <c r="G353" s="3">
        <v>0.17086378734417915</v>
      </c>
      <c r="L353" s="3">
        <v>1</v>
      </c>
      <c r="Q353" s="44">
        <f t="shared" si="183"/>
        <v>-34.921712586492148</v>
      </c>
      <c r="R353" s="45">
        <f t="shared" si="184"/>
        <v>0.27154538253319777</v>
      </c>
      <c r="S353" s="45" t="str">
        <f t="shared" si="185"/>
        <v>n/a</v>
      </c>
      <c r="T353" s="45" t="str">
        <f t="shared" si="186"/>
        <v>n/a</v>
      </c>
      <c r="U353" s="45" t="str">
        <f t="shared" si="187"/>
        <v>n/a</v>
      </c>
      <c r="V353" s="45" t="str">
        <f t="shared" si="188"/>
        <v>n/a</v>
      </c>
      <c r="W353" s="41">
        <f t="shared" si="189"/>
        <v>-34.921712586492148</v>
      </c>
      <c r="X353" s="42">
        <f t="shared" si="190"/>
        <v>0.27154538253319777</v>
      </c>
      <c r="Y353" s="3">
        <v>3</v>
      </c>
      <c r="Z353" s="166">
        <v>-17.7</v>
      </c>
      <c r="AA353" s="43">
        <f t="shared" si="191"/>
        <v>-34.921712586492127</v>
      </c>
      <c r="AB353" s="42">
        <f t="shared" si="192"/>
        <v>0.27154538253319777</v>
      </c>
      <c r="AC353" s="8"/>
      <c r="AD353" s="35">
        <f t="shared" si="193"/>
        <v>-3.4934666666666662E-2</v>
      </c>
      <c r="AE353" s="12">
        <f t="shared" si="194"/>
        <v>3.7367918280816951E-4</v>
      </c>
      <c r="AF353" s="12">
        <f t="shared" si="195"/>
        <v>4.2165180505801406E-4</v>
      </c>
      <c r="AG353" s="12">
        <f t="shared" si="196"/>
        <v>1.3423008502203412E-5</v>
      </c>
      <c r="AH353" s="12">
        <f t="shared" si="197"/>
        <v>1.7086378734417916E-4</v>
      </c>
      <c r="AI353" s="12">
        <f t="shared" si="198"/>
        <v>0</v>
      </c>
      <c r="AJ353" s="12">
        <f t="shared" si="199"/>
        <v>0</v>
      </c>
      <c r="AK353" s="12">
        <f t="shared" si="200"/>
        <v>0</v>
      </c>
      <c r="AL353" s="12">
        <f t="shared" si="201"/>
        <v>0</v>
      </c>
      <c r="AM353" s="12">
        <f t="shared" si="202"/>
        <v>0</v>
      </c>
      <c r="AN353" s="39">
        <f t="shared" si="203"/>
        <v>0</v>
      </c>
      <c r="AO353" s="8"/>
      <c r="AP353" s="35">
        <f t="shared" si="204"/>
        <v>-3.4921712586492147E-2</v>
      </c>
      <c r="AQ353" s="12">
        <f t="shared" si="205"/>
        <v>2.7154538253319776E-4</v>
      </c>
      <c r="AR353" s="12">
        <f t="shared" si="206"/>
        <v>1.3423008502203412E-5</v>
      </c>
      <c r="AS353" s="12">
        <f t="shared" si="207"/>
        <v>1.7086378734417916E-4</v>
      </c>
      <c r="AT353" s="12">
        <f t="shared" si="208"/>
        <v>1.3423008502203412E-5</v>
      </c>
      <c r="AU353" s="12">
        <f t="shared" si="209"/>
        <v>1.7086378734417916E-4</v>
      </c>
      <c r="AV353" s="12">
        <f t="shared" si="210"/>
        <v>-3.4921712586492147E-2</v>
      </c>
      <c r="AW353" s="12">
        <f t="shared" si="211"/>
        <v>2.7154538253319776E-4</v>
      </c>
      <c r="AX353" s="12">
        <f t="shared" si="212"/>
        <v>-3.4921712586492126E-2</v>
      </c>
      <c r="AY353" s="39">
        <f t="shared" si="213"/>
        <v>2.7154538253319776E-4</v>
      </c>
      <c r="AZ353" s="8"/>
      <c r="BA353" s="35"/>
      <c r="BB353" s="12">
        <f t="shared" si="214"/>
        <v>1.0000134230085023</v>
      </c>
      <c r="BC353" s="12">
        <f t="shared" si="215"/>
        <v>0.96506533333333333</v>
      </c>
      <c r="BD353" s="12">
        <f t="shared" si="216"/>
        <v>0</v>
      </c>
      <c r="BE353" s="39">
        <f t="shared" si="217"/>
        <v>0</v>
      </c>
    </row>
    <row r="354" spans="1:57">
      <c r="A354" s="168" t="s">
        <v>311</v>
      </c>
      <c r="B354" s="3" t="s">
        <v>400</v>
      </c>
      <c r="C354" s="3">
        <v>-35.052999999999997</v>
      </c>
      <c r="D354" s="3">
        <v>0.37367918280816953</v>
      </c>
      <c r="E354" s="3">
        <v>3</v>
      </c>
      <c r="F354" s="3">
        <v>1.3423008502203413E-2</v>
      </c>
      <c r="G354" s="3">
        <v>0.17086378734417915</v>
      </c>
      <c r="L354" s="3">
        <v>1</v>
      </c>
      <c r="Q354" s="44">
        <f t="shared" si="183"/>
        <v>-35.040047508214812</v>
      </c>
      <c r="R354" s="45">
        <f t="shared" si="184"/>
        <v>0.27153310518310869</v>
      </c>
      <c r="S354" s="45" t="str">
        <f t="shared" si="185"/>
        <v>n/a</v>
      </c>
      <c r="T354" s="45" t="str">
        <f t="shared" si="186"/>
        <v>n/a</v>
      </c>
      <c r="U354" s="45" t="str">
        <f t="shared" si="187"/>
        <v>n/a</v>
      </c>
      <c r="V354" s="45" t="str">
        <f t="shared" si="188"/>
        <v>n/a</v>
      </c>
      <c r="W354" s="41">
        <f t="shared" si="189"/>
        <v>-35.040047508214812</v>
      </c>
      <c r="X354" s="42">
        <f t="shared" si="190"/>
        <v>0.27153310518310869</v>
      </c>
      <c r="Y354" s="3">
        <v>3</v>
      </c>
      <c r="Z354" s="166">
        <v>-17.899999999999999</v>
      </c>
      <c r="AA354" s="43">
        <f t="shared" si="191"/>
        <v>-35.040047508214769</v>
      </c>
      <c r="AB354" s="42">
        <f t="shared" si="192"/>
        <v>0.27153310518310869</v>
      </c>
      <c r="AC354" s="8"/>
      <c r="AD354" s="35">
        <f t="shared" si="193"/>
        <v>-3.5052999999999994E-2</v>
      </c>
      <c r="AE354" s="12">
        <f t="shared" si="194"/>
        <v>3.7367918280816951E-4</v>
      </c>
      <c r="AF354" s="12">
        <f t="shared" si="195"/>
        <v>4.2165180505801406E-4</v>
      </c>
      <c r="AG354" s="12">
        <f t="shared" si="196"/>
        <v>1.3423008502203412E-5</v>
      </c>
      <c r="AH354" s="12">
        <f t="shared" si="197"/>
        <v>1.7086378734417916E-4</v>
      </c>
      <c r="AI354" s="12">
        <f t="shared" si="198"/>
        <v>0</v>
      </c>
      <c r="AJ354" s="12">
        <f t="shared" si="199"/>
        <v>0</v>
      </c>
      <c r="AK354" s="12">
        <f t="shared" si="200"/>
        <v>0</v>
      </c>
      <c r="AL354" s="12">
        <f t="shared" si="201"/>
        <v>0</v>
      </c>
      <c r="AM354" s="12">
        <f t="shared" si="202"/>
        <v>0</v>
      </c>
      <c r="AN354" s="39">
        <f t="shared" si="203"/>
        <v>0</v>
      </c>
      <c r="AO354" s="8"/>
      <c r="AP354" s="35">
        <f t="shared" si="204"/>
        <v>-3.5040047508214815E-2</v>
      </c>
      <c r="AQ354" s="12">
        <f t="shared" si="205"/>
        <v>2.7153310518310871E-4</v>
      </c>
      <c r="AR354" s="12">
        <f t="shared" si="206"/>
        <v>1.3423008502203412E-5</v>
      </c>
      <c r="AS354" s="12">
        <f t="shared" si="207"/>
        <v>1.7086378734417916E-4</v>
      </c>
      <c r="AT354" s="12">
        <f t="shared" si="208"/>
        <v>1.3423008502203412E-5</v>
      </c>
      <c r="AU354" s="12">
        <f t="shared" si="209"/>
        <v>1.7086378734417916E-4</v>
      </c>
      <c r="AV354" s="12">
        <f t="shared" si="210"/>
        <v>-3.5040047508214815E-2</v>
      </c>
      <c r="AW354" s="12">
        <f t="shared" si="211"/>
        <v>2.7153310518310871E-4</v>
      </c>
      <c r="AX354" s="12">
        <f t="shared" si="212"/>
        <v>-3.5040047508214767E-2</v>
      </c>
      <c r="AY354" s="39">
        <f t="shared" si="213"/>
        <v>2.7153310518310871E-4</v>
      </c>
      <c r="AZ354" s="8"/>
      <c r="BA354" s="35"/>
      <c r="BB354" s="12">
        <f t="shared" si="214"/>
        <v>1.0000134230085023</v>
      </c>
      <c r="BC354" s="12">
        <f t="shared" si="215"/>
        <v>0.964947</v>
      </c>
      <c r="BD354" s="12">
        <f t="shared" si="216"/>
        <v>0</v>
      </c>
      <c r="BE354" s="39">
        <f t="shared" si="217"/>
        <v>0</v>
      </c>
    </row>
    <row r="355" spans="1:57">
      <c r="A355" s="168" t="s">
        <v>311</v>
      </c>
      <c r="B355" s="3" t="s">
        <v>215</v>
      </c>
      <c r="C355" s="3">
        <v>-37.343333333333334</v>
      </c>
      <c r="D355" s="3">
        <v>0.37367918280816953</v>
      </c>
      <c r="E355" s="3">
        <v>3</v>
      </c>
      <c r="F355" s="3">
        <v>1.3423008502203413E-2</v>
      </c>
      <c r="G355" s="3">
        <v>0.17086378734417915</v>
      </c>
      <c r="L355" s="3">
        <v>1</v>
      </c>
      <c r="Q355" s="44">
        <f t="shared" si="183"/>
        <v>-37.33041158471196</v>
      </c>
      <c r="R355" s="45">
        <f t="shared" si="184"/>
        <v>0.27129566531782628</v>
      </c>
      <c r="S355" s="45" t="str">
        <f t="shared" si="185"/>
        <v>n/a</v>
      </c>
      <c r="T355" s="45" t="str">
        <f t="shared" si="186"/>
        <v>n/a</v>
      </c>
      <c r="U355" s="45" t="str">
        <f t="shared" si="187"/>
        <v>n/a</v>
      </c>
      <c r="V355" s="45" t="str">
        <f t="shared" si="188"/>
        <v>n/a</v>
      </c>
      <c r="W355" s="41">
        <f t="shared" si="189"/>
        <v>-37.33041158471196</v>
      </c>
      <c r="X355" s="42">
        <f t="shared" si="190"/>
        <v>0.27129566531782628</v>
      </c>
      <c r="Y355" s="3">
        <v>3</v>
      </c>
      <c r="Z355" s="166">
        <v>-19.399999999999999</v>
      </c>
      <c r="AA355" s="43">
        <f t="shared" si="191"/>
        <v>-37.330411584711953</v>
      </c>
      <c r="AB355" s="42">
        <f t="shared" si="192"/>
        <v>0.27129566531782628</v>
      </c>
      <c r="AC355" s="8"/>
      <c r="AD355" s="35">
        <f t="shared" si="193"/>
        <v>-3.7343333333333333E-2</v>
      </c>
      <c r="AE355" s="12">
        <f t="shared" si="194"/>
        <v>3.7367918280816951E-4</v>
      </c>
      <c r="AF355" s="12">
        <f t="shared" si="195"/>
        <v>4.2165180505801406E-4</v>
      </c>
      <c r="AG355" s="12">
        <f t="shared" si="196"/>
        <v>1.3423008502203412E-5</v>
      </c>
      <c r="AH355" s="12">
        <f t="shared" si="197"/>
        <v>1.7086378734417916E-4</v>
      </c>
      <c r="AI355" s="12">
        <f t="shared" si="198"/>
        <v>0</v>
      </c>
      <c r="AJ355" s="12">
        <f t="shared" si="199"/>
        <v>0</v>
      </c>
      <c r="AK355" s="12">
        <f t="shared" si="200"/>
        <v>0</v>
      </c>
      <c r="AL355" s="12">
        <f t="shared" si="201"/>
        <v>0</v>
      </c>
      <c r="AM355" s="12">
        <f t="shared" si="202"/>
        <v>0</v>
      </c>
      <c r="AN355" s="39">
        <f t="shared" si="203"/>
        <v>0</v>
      </c>
      <c r="AO355" s="8"/>
      <c r="AP355" s="35">
        <f t="shared" si="204"/>
        <v>-3.733041158471196E-2</v>
      </c>
      <c r="AQ355" s="12">
        <f t="shared" si="205"/>
        <v>2.7129566531782629E-4</v>
      </c>
      <c r="AR355" s="12">
        <f t="shared" si="206"/>
        <v>1.3423008502203412E-5</v>
      </c>
      <c r="AS355" s="12">
        <f t="shared" si="207"/>
        <v>1.7086378734417916E-4</v>
      </c>
      <c r="AT355" s="12">
        <f t="shared" si="208"/>
        <v>1.3423008502203412E-5</v>
      </c>
      <c r="AU355" s="12">
        <f t="shared" si="209"/>
        <v>1.7086378734417916E-4</v>
      </c>
      <c r="AV355" s="12">
        <f t="shared" si="210"/>
        <v>-3.733041158471196E-2</v>
      </c>
      <c r="AW355" s="12">
        <f t="shared" si="211"/>
        <v>2.7129566531782629E-4</v>
      </c>
      <c r="AX355" s="12">
        <f t="shared" si="212"/>
        <v>-3.7330411584711953E-2</v>
      </c>
      <c r="AY355" s="39">
        <f t="shared" si="213"/>
        <v>2.7129566531782629E-4</v>
      </c>
      <c r="AZ355" s="8"/>
      <c r="BA355" s="35"/>
      <c r="BB355" s="12">
        <f t="shared" si="214"/>
        <v>1.0000134230085023</v>
      </c>
      <c r="BC355" s="12">
        <f t="shared" si="215"/>
        <v>0.96265666666666672</v>
      </c>
      <c r="BD355" s="12">
        <f t="shared" si="216"/>
        <v>0</v>
      </c>
      <c r="BE355" s="39">
        <f t="shared" si="217"/>
        <v>0</v>
      </c>
    </row>
    <row r="356" spans="1:57">
      <c r="A356" s="168" t="s">
        <v>311</v>
      </c>
      <c r="B356" s="3" t="s">
        <v>216</v>
      </c>
      <c r="C356" s="3">
        <v>-37.115333333333332</v>
      </c>
      <c r="D356" s="3">
        <v>0.37367918280816953</v>
      </c>
      <c r="E356" s="3">
        <v>3</v>
      </c>
      <c r="F356" s="3">
        <v>1.3423008502203413E-2</v>
      </c>
      <c r="G356" s="3">
        <v>0.17086378734417915</v>
      </c>
      <c r="L356" s="3">
        <v>1</v>
      </c>
      <c r="Q356" s="44">
        <f t="shared" si="183"/>
        <v>-37.102408524266025</v>
      </c>
      <c r="R356" s="45">
        <f t="shared" si="184"/>
        <v>0.27131928619348428</v>
      </c>
      <c r="S356" s="45" t="str">
        <f t="shared" si="185"/>
        <v>n/a</v>
      </c>
      <c r="T356" s="45" t="str">
        <f t="shared" si="186"/>
        <v>n/a</v>
      </c>
      <c r="U356" s="45" t="str">
        <f t="shared" si="187"/>
        <v>n/a</v>
      </c>
      <c r="V356" s="45" t="str">
        <f t="shared" si="188"/>
        <v>n/a</v>
      </c>
      <c r="W356" s="41">
        <f t="shared" si="189"/>
        <v>-37.102408524266025</v>
      </c>
      <c r="X356" s="42">
        <f t="shared" si="190"/>
        <v>0.27131928619348428</v>
      </c>
      <c r="Y356" s="3">
        <v>3</v>
      </c>
      <c r="Z356" s="166">
        <v>-18.5</v>
      </c>
      <c r="AA356" s="43">
        <f t="shared" si="191"/>
        <v>-37.102408524266053</v>
      </c>
      <c r="AB356" s="42">
        <f t="shared" si="192"/>
        <v>0.27131928619348428</v>
      </c>
      <c r="AC356" s="8"/>
      <c r="AD356" s="35">
        <f t="shared" si="193"/>
        <v>-3.7115333333333334E-2</v>
      </c>
      <c r="AE356" s="12">
        <f t="shared" si="194"/>
        <v>3.7367918280816951E-4</v>
      </c>
      <c r="AF356" s="12">
        <f t="shared" si="195"/>
        <v>4.2165180505801406E-4</v>
      </c>
      <c r="AG356" s="12">
        <f t="shared" si="196"/>
        <v>1.3423008502203412E-5</v>
      </c>
      <c r="AH356" s="12">
        <f t="shared" si="197"/>
        <v>1.7086378734417916E-4</v>
      </c>
      <c r="AI356" s="12">
        <f t="shared" si="198"/>
        <v>0</v>
      </c>
      <c r="AJ356" s="12">
        <f t="shared" si="199"/>
        <v>0</v>
      </c>
      <c r="AK356" s="12">
        <f t="shared" si="200"/>
        <v>0</v>
      </c>
      <c r="AL356" s="12">
        <f t="shared" si="201"/>
        <v>0</v>
      </c>
      <c r="AM356" s="12">
        <f t="shared" si="202"/>
        <v>0</v>
      </c>
      <c r="AN356" s="39">
        <f t="shared" si="203"/>
        <v>0</v>
      </c>
      <c r="AO356" s="8"/>
      <c r="AP356" s="35">
        <f t="shared" si="204"/>
        <v>-3.7102408524266023E-2</v>
      </c>
      <c r="AQ356" s="12">
        <f t="shared" si="205"/>
        <v>2.7131928619348428E-4</v>
      </c>
      <c r="AR356" s="12">
        <f t="shared" si="206"/>
        <v>1.3423008502203412E-5</v>
      </c>
      <c r="AS356" s="12">
        <f t="shared" si="207"/>
        <v>1.7086378734417916E-4</v>
      </c>
      <c r="AT356" s="12">
        <f t="shared" si="208"/>
        <v>1.3423008502203412E-5</v>
      </c>
      <c r="AU356" s="12">
        <f t="shared" si="209"/>
        <v>1.7086378734417916E-4</v>
      </c>
      <c r="AV356" s="12">
        <f t="shared" si="210"/>
        <v>-3.7102408524266023E-2</v>
      </c>
      <c r="AW356" s="12">
        <f t="shared" si="211"/>
        <v>2.7131928619348428E-4</v>
      </c>
      <c r="AX356" s="12">
        <f t="shared" si="212"/>
        <v>-3.7102408524266051E-2</v>
      </c>
      <c r="AY356" s="39">
        <f t="shared" si="213"/>
        <v>2.7131928619348428E-4</v>
      </c>
      <c r="AZ356" s="8"/>
      <c r="BA356" s="35"/>
      <c r="BB356" s="12">
        <f t="shared" si="214"/>
        <v>1.0000134230085023</v>
      </c>
      <c r="BC356" s="12">
        <f t="shared" si="215"/>
        <v>0.96288466666666661</v>
      </c>
      <c r="BD356" s="12">
        <f t="shared" si="216"/>
        <v>0</v>
      </c>
      <c r="BE356" s="39">
        <f t="shared" si="217"/>
        <v>0</v>
      </c>
    </row>
    <row r="357" spans="1:57">
      <c r="A357" s="168" t="s">
        <v>246</v>
      </c>
      <c r="B357" s="3" t="s">
        <v>399</v>
      </c>
      <c r="C357" s="3">
        <v>-34.21</v>
      </c>
      <c r="D357" s="3">
        <v>0.37367918280816953</v>
      </c>
      <c r="E357" s="3">
        <v>3</v>
      </c>
      <c r="F357" s="3">
        <v>1.3423008502203413E-2</v>
      </c>
      <c r="G357" s="3">
        <v>0.17086378734417915</v>
      </c>
      <c r="L357" s="3">
        <v>1</v>
      </c>
      <c r="Q357" s="44">
        <f t="shared" si="183"/>
        <v>-34.197036192618654</v>
      </c>
      <c r="R357" s="45">
        <f t="shared" si="184"/>
        <v>0.27162058905854336</v>
      </c>
      <c r="S357" s="45" t="str">
        <f t="shared" si="185"/>
        <v>n/a</v>
      </c>
      <c r="T357" s="45" t="str">
        <f t="shared" si="186"/>
        <v>n/a</v>
      </c>
      <c r="U357" s="45" t="str">
        <f t="shared" si="187"/>
        <v>n/a</v>
      </c>
      <c r="V357" s="45" t="str">
        <f t="shared" si="188"/>
        <v>n/a</v>
      </c>
      <c r="W357" s="41">
        <f t="shared" si="189"/>
        <v>-34.197036192618654</v>
      </c>
      <c r="X357" s="42">
        <f t="shared" si="190"/>
        <v>0.27162058905854336</v>
      </c>
      <c r="Y357" s="3">
        <v>3</v>
      </c>
      <c r="Z357" s="166">
        <v>-17.5</v>
      </c>
      <c r="AA357" s="43">
        <f t="shared" si="191"/>
        <v>-34.197036192618711</v>
      </c>
      <c r="AB357" s="42">
        <f t="shared" si="192"/>
        <v>0.27162058905854336</v>
      </c>
      <c r="AC357" s="8"/>
      <c r="AD357" s="35">
        <f t="shared" si="193"/>
        <v>-3.4210000000000004E-2</v>
      </c>
      <c r="AE357" s="12">
        <f t="shared" si="194"/>
        <v>3.7367918280816951E-4</v>
      </c>
      <c r="AF357" s="12">
        <f t="shared" si="195"/>
        <v>4.2165180505801406E-4</v>
      </c>
      <c r="AG357" s="12">
        <f t="shared" si="196"/>
        <v>1.3423008502203412E-5</v>
      </c>
      <c r="AH357" s="12">
        <f t="shared" si="197"/>
        <v>1.7086378734417916E-4</v>
      </c>
      <c r="AI357" s="12">
        <f t="shared" si="198"/>
        <v>0</v>
      </c>
      <c r="AJ357" s="12">
        <f t="shared" si="199"/>
        <v>0</v>
      </c>
      <c r="AK357" s="12">
        <f t="shared" si="200"/>
        <v>0</v>
      </c>
      <c r="AL357" s="12">
        <f t="shared" si="201"/>
        <v>0</v>
      </c>
      <c r="AM357" s="12">
        <f t="shared" si="202"/>
        <v>0</v>
      </c>
      <c r="AN357" s="39">
        <f t="shared" si="203"/>
        <v>0</v>
      </c>
      <c r="AO357" s="8"/>
      <c r="AP357" s="35">
        <f t="shared" si="204"/>
        <v>-3.4197036192618657E-2</v>
      </c>
      <c r="AQ357" s="12">
        <f t="shared" si="205"/>
        <v>2.7162058905854335E-4</v>
      </c>
      <c r="AR357" s="12">
        <f t="shared" si="206"/>
        <v>1.3423008502203412E-5</v>
      </c>
      <c r="AS357" s="12">
        <f t="shared" si="207"/>
        <v>1.7086378734417916E-4</v>
      </c>
      <c r="AT357" s="12">
        <f t="shared" si="208"/>
        <v>1.3423008502203412E-5</v>
      </c>
      <c r="AU357" s="12">
        <f t="shared" si="209"/>
        <v>1.7086378734417916E-4</v>
      </c>
      <c r="AV357" s="12">
        <f t="shared" si="210"/>
        <v>-3.4197036192618657E-2</v>
      </c>
      <c r="AW357" s="12">
        <f t="shared" si="211"/>
        <v>2.7162058905854335E-4</v>
      </c>
      <c r="AX357" s="12">
        <f t="shared" si="212"/>
        <v>-3.4197036192618713E-2</v>
      </c>
      <c r="AY357" s="39">
        <f t="shared" si="213"/>
        <v>2.7162058905854335E-4</v>
      </c>
      <c r="AZ357" s="8"/>
      <c r="BA357" s="35"/>
      <c r="BB357" s="12">
        <f t="shared" si="214"/>
        <v>1.0000134230085023</v>
      </c>
      <c r="BC357" s="12">
        <f t="shared" si="215"/>
        <v>0.96579000000000004</v>
      </c>
      <c r="BD357" s="12">
        <f t="shared" si="216"/>
        <v>0</v>
      </c>
      <c r="BE357" s="39">
        <f t="shared" si="217"/>
        <v>0</v>
      </c>
    </row>
    <row r="358" spans="1:57">
      <c r="A358" s="168" t="s">
        <v>246</v>
      </c>
      <c r="B358" s="3" t="s">
        <v>400</v>
      </c>
      <c r="C358" s="3">
        <v>-34.403666666666673</v>
      </c>
      <c r="D358" s="3">
        <v>0.37367918280816953</v>
      </c>
      <c r="E358" s="3">
        <v>3</v>
      </c>
      <c r="F358" s="3">
        <v>1.3423008502203413E-2</v>
      </c>
      <c r="G358" s="3">
        <v>0.17086378734417915</v>
      </c>
      <c r="L358" s="3">
        <v>1</v>
      </c>
      <c r="Q358" s="44">
        <f t="shared" si="183"/>
        <v>-34.390705458874642</v>
      </c>
      <c r="R358" s="45">
        <f t="shared" si="184"/>
        <v>0.27160048667857078</v>
      </c>
      <c r="S358" s="45" t="str">
        <f t="shared" si="185"/>
        <v>n/a</v>
      </c>
      <c r="T358" s="45" t="str">
        <f t="shared" si="186"/>
        <v>n/a</v>
      </c>
      <c r="U358" s="45" t="str">
        <f t="shared" si="187"/>
        <v>n/a</v>
      </c>
      <c r="V358" s="45" t="str">
        <f t="shared" si="188"/>
        <v>n/a</v>
      </c>
      <c r="W358" s="41">
        <f t="shared" si="189"/>
        <v>-34.390705458874642</v>
      </c>
      <c r="X358" s="42">
        <f t="shared" si="190"/>
        <v>0.27160048667857078</v>
      </c>
      <c r="Y358" s="3">
        <v>3</v>
      </c>
      <c r="Z358" s="166">
        <v>-17.2</v>
      </c>
      <c r="AA358" s="43">
        <f t="shared" si="191"/>
        <v>-34.390705458874685</v>
      </c>
      <c r="AB358" s="42">
        <f t="shared" si="192"/>
        <v>0.27160048667857078</v>
      </c>
      <c r="AC358" s="8"/>
      <c r="AD358" s="35">
        <f t="shared" si="193"/>
        <v>-3.4403666666666673E-2</v>
      </c>
      <c r="AE358" s="12">
        <f t="shared" si="194"/>
        <v>3.7367918280816951E-4</v>
      </c>
      <c r="AF358" s="12">
        <f t="shared" si="195"/>
        <v>4.2165180505801406E-4</v>
      </c>
      <c r="AG358" s="12">
        <f t="shared" si="196"/>
        <v>1.3423008502203412E-5</v>
      </c>
      <c r="AH358" s="12">
        <f t="shared" si="197"/>
        <v>1.7086378734417916E-4</v>
      </c>
      <c r="AI358" s="12">
        <f t="shared" si="198"/>
        <v>0</v>
      </c>
      <c r="AJ358" s="12">
        <f t="shared" si="199"/>
        <v>0</v>
      </c>
      <c r="AK358" s="12">
        <f t="shared" si="200"/>
        <v>0</v>
      </c>
      <c r="AL358" s="12">
        <f t="shared" si="201"/>
        <v>0</v>
      </c>
      <c r="AM358" s="12">
        <f t="shared" si="202"/>
        <v>0</v>
      </c>
      <c r="AN358" s="39">
        <f t="shared" si="203"/>
        <v>0</v>
      </c>
      <c r="AO358" s="8"/>
      <c r="AP358" s="35">
        <f t="shared" si="204"/>
        <v>-3.439070545887464E-2</v>
      </c>
      <c r="AQ358" s="12">
        <f t="shared" si="205"/>
        <v>2.716004866785708E-4</v>
      </c>
      <c r="AR358" s="12">
        <f t="shared" si="206"/>
        <v>1.3423008502203412E-5</v>
      </c>
      <c r="AS358" s="12">
        <f t="shared" si="207"/>
        <v>1.7086378734417916E-4</v>
      </c>
      <c r="AT358" s="12">
        <f t="shared" si="208"/>
        <v>1.3423008502203412E-5</v>
      </c>
      <c r="AU358" s="12">
        <f t="shared" si="209"/>
        <v>1.7086378734417916E-4</v>
      </c>
      <c r="AV358" s="12">
        <f t="shared" si="210"/>
        <v>-3.439070545887464E-2</v>
      </c>
      <c r="AW358" s="12">
        <f t="shared" si="211"/>
        <v>2.716004866785708E-4</v>
      </c>
      <c r="AX358" s="12">
        <f t="shared" si="212"/>
        <v>-3.4390705458874682E-2</v>
      </c>
      <c r="AY358" s="39">
        <f t="shared" si="213"/>
        <v>2.716004866785708E-4</v>
      </c>
      <c r="AZ358" s="8"/>
      <c r="BA358" s="35"/>
      <c r="BB358" s="12">
        <f t="shared" si="214"/>
        <v>1.0000134230085023</v>
      </c>
      <c r="BC358" s="12">
        <f t="shared" si="215"/>
        <v>0.96559633333333328</v>
      </c>
      <c r="BD358" s="12">
        <f t="shared" si="216"/>
        <v>0</v>
      </c>
      <c r="BE358" s="39">
        <f t="shared" si="217"/>
        <v>0</v>
      </c>
    </row>
    <row r="359" spans="1:57">
      <c r="A359" s="168" t="s">
        <v>246</v>
      </c>
      <c r="B359" s="3" t="s">
        <v>215</v>
      </c>
      <c r="C359" s="3">
        <v>-36.591666666666669</v>
      </c>
      <c r="D359" s="3">
        <v>0.37367918280816953</v>
      </c>
      <c r="E359" s="3">
        <v>3</v>
      </c>
      <c r="F359" s="3">
        <v>1.3423008502203413E-2</v>
      </c>
      <c r="G359" s="3">
        <v>0.17086378734417915</v>
      </c>
      <c r="L359" s="3">
        <v>1</v>
      </c>
      <c r="Q359" s="44">
        <f t="shared" si="183"/>
        <v>-36.57873482841724</v>
      </c>
      <c r="R359" s="45">
        <f t="shared" si="184"/>
        <v>0.2713735516229005</v>
      </c>
      <c r="S359" s="45" t="str">
        <f t="shared" si="185"/>
        <v>n/a</v>
      </c>
      <c r="T359" s="45" t="str">
        <f t="shared" si="186"/>
        <v>n/a</v>
      </c>
      <c r="U359" s="45" t="str">
        <f t="shared" si="187"/>
        <v>n/a</v>
      </c>
      <c r="V359" s="45" t="str">
        <f t="shared" si="188"/>
        <v>n/a</v>
      </c>
      <c r="W359" s="41">
        <f t="shared" si="189"/>
        <v>-36.57873482841724</v>
      </c>
      <c r="X359" s="42">
        <f t="shared" si="190"/>
        <v>0.2713735516229005</v>
      </c>
      <c r="Y359" s="3">
        <v>3</v>
      </c>
      <c r="Z359" s="166">
        <v>-19.7</v>
      </c>
      <c r="AA359" s="43">
        <f t="shared" si="191"/>
        <v>-36.578734828417225</v>
      </c>
      <c r="AB359" s="42">
        <f t="shared" si="192"/>
        <v>0.2713735516229005</v>
      </c>
      <c r="AC359" s="8"/>
      <c r="AD359" s="35">
        <f t="shared" si="193"/>
        <v>-3.6591666666666668E-2</v>
      </c>
      <c r="AE359" s="12">
        <f t="shared" si="194"/>
        <v>3.7367918280816951E-4</v>
      </c>
      <c r="AF359" s="12">
        <f t="shared" si="195"/>
        <v>4.2165180505801406E-4</v>
      </c>
      <c r="AG359" s="12">
        <f t="shared" si="196"/>
        <v>1.3423008502203412E-5</v>
      </c>
      <c r="AH359" s="12">
        <f t="shared" si="197"/>
        <v>1.7086378734417916E-4</v>
      </c>
      <c r="AI359" s="12">
        <f t="shared" si="198"/>
        <v>0</v>
      </c>
      <c r="AJ359" s="12">
        <f t="shared" si="199"/>
        <v>0</v>
      </c>
      <c r="AK359" s="12">
        <f t="shared" si="200"/>
        <v>0</v>
      </c>
      <c r="AL359" s="12">
        <f t="shared" si="201"/>
        <v>0</v>
      </c>
      <c r="AM359" s="12">
        <f t="shared" si="202"/>
        <v>0</v>
      </c>
      <c r="AN359" s="39">
        <f t="shared" si="203"/>
        <v>0</v>
      </c>
      <c r="AO359" s="8"/>
      <c r="AP359" s="35">
        <f t="shared" si="204"/>
        <v>-3.6578734828417239E-2</v>
      </c>
      <c r="AQ359" s="12">
        <f t="shared" si="205"/>
        <v>2.7137355162290051E-4</v>
      </c>
      <c r="AR359" s="12">
        <f t="shared" si="206"/>
        <v>1.3423008502203412E-5</v>
      </c>
      <c r="AS359" s="12">
        <f t="shared" si="207"/>
        <v>1.7086378734417916E-4</v>
      </c>
      <c r="AT359" s="12">
        <f t="shared" si="208"/>
        <v>1.3423008502203412E-5</v>
      </c>
      <c r="AU359" s="12">
        <f t="shared" si="209"/>
        <v>1.7086378734417916E-4</v>
      </c>
      <c r="AV359" s="12">
        <f t="shared" si="210"/>
        <v>-3.6578734828417239E-2</v>
      </c>
      <c r="AW359" s="12">
        <f t="shared" si="211"/>
        <v>2.7137355162290051E-4</v>
      </c>
      <c r="AX359" s="12">
        <f t="shared" si="212"/>
        <v>-3.6578734828417225E-2</v>
      </c>
      <c r="AY359" s="39">
        <f t="shared" si="213"/>
        <v>2.7137355162290051E-4</v>
      </c>
      <c r="AZ359" s="8"/>
      <c r="BA359" s="35"/>
      <c r="BB359" s="12">
        <f t="shared" si="214"/>
        <v>1.0000134230085023</v>
      </c>
      <c r="BC359" s="12">
        <f t="shared" si="215"/>
        <v>0.96340833333333331</v>
      </c>
      <c r="BD359" s="12">
        <f t="shared" si="216"/>
        <v>0</v>
      </c>
      <c r="BE359" s="39">
        <f t="shared" si="217"/>
        <v>0</v>
      </c>
    </row>
    <row r="360" spans="1:57">
      <c r="A360" s="168" t="s">
        <v>246</v>
      </c>
      <c r="B360" s="3" t="s">
        <v>216</v>
      </c>
      <c r="C360" s="3">
        <v>-36.074666666666666</v>
      </c>
      <c r="D360" s="3">
        <v>0.37367918280816953</v>
      </c>
      <c r="E360" s="3">
        <v>3</v>
      </c>
      <c r="F360" s="3">
        <v>1.3423008502203413E-2</v>
      </c>
      <c r="G360" s="3">
        <v>0.17086378734417915</v>
      </c>
      <c r="L360" s="3">
        <v>1</v>
      </c>
      <c r="Q360" s="44">
        <f t="shared" si="183"/>
        <v>-36.06172788872184</v>
      </c>
      <c r="R360" s="45">
        <f t="shared" si="184"/>
        <v>0.27142714450489464</v>
      </c>
      <c r="S360" s="45" t="str">
        <f t="shared" si="185"/>
        <v>n/a</v>
      </c>
      <c r="T360" s="45" t="str">
        <f t="shared" si="186"/>
        <v>n/a</v>
      </c>
      <c r="U360" s="45" t="str">
        <f t="shared" si="187"/>
        <v>n/a</v>
      </c>
      <c r="V360" s="45" t="str">
        <f t="shared" si="188"/>
        <v>n/a</v>
      </c>
      <c r="W360" s="41">
        <f t="shared" si="189"/>
        <v>-36.06172788872184</v>
      </c>
      <c r="X360" s="42">
        <f t="shared" si="190"/>
        <v>0.27142714450489464</v>
      </c>
      <c r="Y360" s="3">
        <v>3</v>
      </c>
      <c r="Z360" s="166">
        <v>-19</v>
      </c>
      <c r="AA360" s="43">
        <f t="shared" si="191"/>
        <v>-36.061727888721862</v>
      </c>
      <c r="AB360" s="42">
        <f t="shared" si="192"/>
        <v>0.27142714450489464</v>
      </c>
      <c r="AC360" s="8"/>
      <c r="AD360" s="35">
        <f t="shared" si="193"/>
        <v>-3.6074666666666665E-2</v>
      </c>
      <c r="AE360" s="12">
        <f t="shared" si="194"/>
        <v>3.7367918280816951E-4</v>
      </c>
      <c r="AF360" s="12">
        <f t="shared" si="195"/>
        <v>4.2165180505801406E-4</v>
      </c>
      <c r="AG360" s="12">
        <f t="shared" si="196"/>
        <v>1.3423008502203412E-5</v>
      </c>
      <c r="AH360" s="12">
        <f t="shared" si="197"/>
        <v>1.7086378734417916E-4</v>
      </c>
      <c r="AI360" s="12">
        <f t="shared" si="198"/>
        <v>0</v>
      </c>
      <c r="AJ360" s="12">
        <f t="shared" si="199"/>
        <v>0</v>
      </c>
      <c r="AK360" s="12">
        <f t="shared" si="200"/>
        <v>0</v>
      </c>
      <c r="AL360" s="12">
        <f t="shared" si="201"/>
        <v>0</v>
      </c>
      <c r="AM360" s="12">
        <f t="shared" si="202"/>
        <v>0</v>
      </c>
      <c r="AN360" s="39">
        <f t="shared" si="203"/>
        <v>0</v>
      </c>
      <c r="AO360" s="8"/>
      <c r="AP360" s="35">
        <f t="shared" si="204"/>
        <v>-3.6061727888721841E-2</v>
      </c>
      <c r="AQ360" s="12">
        <f t="shared" si="205"/>
        <v>2.7142714450489462E-4</v>
      </c>
      <c r="AR360" s="12">
        <f t="shared" si="206"/>
        <v>1.3423008502203412E-5</v>
      </c>
      <c r="AS360" s="12">
        <f t="shared" si="207"/>
        <v>1.7086378734417916E-4</v>
      </c>
      <c r="AT360" s="12">
        <f t="shared" si="208"/>
        <v>1.3423008502203412E-5</v>
      </c>
      <c r="AU360" s="12">
        <f t="shared" si="209"/>
        <v>1.7086378734417916E-4</v>
      </c>
      <c r="AV360" s="12">
        <f t="shared" si="210"/>
        <v>-3.6061727888721841E-2</v>
      </c>
      <c r="AW360" s="12">
        <f t="shared" si="211"/>
        <v>2.7142714450489462E-4</v>
      </c>
      <c r="AX360" s="12">
        <f t="shared" si="212"/>
        <v>-3.6061727888721862E-2</v>
      </c>
      <c r="AY360" s="39">
        <f t="shared" si="213"/>
        <v>2.7142714450489462E-4</v>
      </c>
      <c r="AZ360" s="8"/>
      <c r="BA360" s="35"/>
      <c r="BB360" s="12">
        <f t="shared" si="214"/>
        <v>1.0000134230085023</v>
      </c>
      <c r="BC360" s="12">
        <f t="shared" si="215"/>
        <v>0.9639253333333333</v>
      </c>
      <c r="BD360" s="12">
        <f t="shared" si="216"/>
        <v>0</v>
      </c>
      <c r="BE360" s="39">
        <f t="shared" si="217"/>
        <v>0</v>
      </c>
    </row>
    <row r="361" spans="1:57">
      <c r="A361" s="168" t="s">
        <v>406</v>
      </c>
      <c r="B361" s="3" t="s">
        <v>399</v>
      </c>
      <c r="C361" s="3">
        <v>-34.463000000000001</v>
      </c>
      <c r="D361" s="3">
        <v>0.37367918280816953</v>
      </c>
      <c r="E361" s="3">
        <v>3</v>
      </c>
      <c r="F361" s="3">
        <v>1.3423008502203413E-2</v>
      </c>
      <c r="G361" s="3">
        <v>0.17086378734417915</v>
      </c>
      <c r="L361" s="3">
        <v>1</v>
      </c>
      <c r="Q361" s="44">
        <f t="shared" si="183"/>
        <v>-34.450039588639804</v>
      </c>
      <c r="R361" s="45">
        <f t="shared" si="184"/>
        <v>0.27159432845503401</v>
      </c>
      <c r="S361" s="45" t="str">
        <f t="shared" si="185"/>
        <v>n/a</v>
      </c>
      <c r="T361" s="45" t="str">
        <f t="shared" si="186"/>
        <v>n/a</v>
      </c>
      <c r="U361" s="45" t="str">
        <f t="shared" si="187"/>
        <v>n/a</v>
      </c>
      <c r="V361" s="45" t="str">
        <f t="shared" si="188"/>
        <v>n/a</v>
      </c>
      <c r="W361" s="41">
        <f t="shared" si="189"/>
        <v>-34.450039588639804</v>
      </c>
      <c r="X361" s="42">
        <f t="shared" si="190"/>
        <v>0.27159432845503401</v>
      </c>
      <c r="Y361" s="3">
        <v>3</v>
      </c>
      <c r="Z361" s="166">
        <v>-19.8</v>
      </c>
      <c r="AA361" s="43">
        <f t="shared" si="191"/>
        <v>-34.45003958863979</v>
      </c>
      <c r="AB361" s="42">
        <f t="shared" si="192"/>
        <v>0.27159432845503401</v>
      </c>
      <c r="AC361" s="8"/>
      <c r="AD361" s="35">
        <f t="shared" si="193"/>
        <v>-3.4463000000000001E-2</v>
      </c>
      <c r="AE361" s="12">
        <f t="shared" si="194"/>
        <v>3.7367918280816951E-4</v>
      </c>
      <c r="AF361" s="12">
        <f t="shared" si="195"/>
        <v>4.2165180505801406E-4</v>
      </c>
      <c r="AG361" s="12">
        <f t="shared" si="196"/>
        <v>1.3423008502203412E-5</v>
      </c>
      <c r="AH361" s="12">
        <f t="shared" si="197"/>
        <v>1.7086378734417916E-4</v>
      </c>
      <c r="AI361" s="12">
        <f t="shared" si="198"/>
        <v>0</v>
      </c>
      <c r="AJ361" s="12">
        <f t="shared" si="199"/>
        <v>0</v>
      </c>
      <c r="AK361" s="12">
        <f t="shared" si="200"/>
        <v>0</v>
      </c>
      <c r="AL361" s="12">
        <f t="shared" si="201"/>
        <v>0</v>
      </c>
      <c r="AM361" s="12">
        <f t="shared" si="202"/>
        <v>0</v>
      </c>
      <c r="AN361" s="39">
        <f t="shared" si="203"/>
        <v>0</v>
      </c>
      <c r="AO361" s="8"/>
      <c r="AP361" s="35">
        <f t="shared" si="204"/>
        <v>-3.4450039588639805E-2</v>
      </c>
      <c r="AQ361" s="12">
        <f t="shared" si="205"/>
        <v>2.7159432845503401E-4</v>
      </c>
      <c r="AR361" s="12">
        <f t="shared" si="206"/>
        <v>1.3423008502203412E-5</v>
      </c>
      <c r="AS361" s="12">
        <f t="shared" si="207"/>
        <v>1.7086378734417916E-4</v>
      </c>
      <c r="AT361" s="12">
        <f t="shared" si="208"/>
        <v>1.3423008502203412E-5</v>
      </c>
      <c r="AU361" s="12">
        <f t="shared" si="209"/>
        <v>1.7086378734417916E-4</v>
      </c>
      <c r="AV361" s="12">
        <f t="shared" si="210"/>
        <v>-3.4450039588639805E-2</v>
      </c>
      <c r="AW361" s="12">
        <f t="shared" si="211"/>
        <v>2.7159432845503401E-4</v>
      </c>
      <c r="AX361" s="12">
        <f t="shared" si="212"/>
        <v>-3.4450039588639791E-2</v>
      </c>
      <c r="AY361" s="39">
        <f t="shared" si="213"/>
        <v>2.7159432845503401E-4</v>
      </c>
      <c r="AZ361" s="8"/>
      <c r="BA361" s="35"/>
      <c r="BB361" s="12">
        <f t="shared" si="214"/>
        <v>1.0000134230085023</v>
      </c>
      <c r="BC361" s="12">
        <f t="shared" si="215"/>
        <v>0.96553699999999998</v>
      </c>
      <c r="BD361" s="12">
        <f t="shared" si="216"/>
        <v>0</v>
      </c>
      <c r="BE361" s="39">
        <f t="shared" si="217"/>
        <v>0</v>
      </c>
    </row>
    <row r="362" spans="1:57">
      <c r="A362" s="168" t="s">
        <v>406</v>
      </c>
      <c r="B362" s="3" t="s">
        <v>400</v>
      </c>
      <c r="C362" s="3">
        <v>-34.163666666666664</v>
      </c>
      <c r="D362" s="3">
        <v>0.37367918280816953</v>
      </c>
      <c r="E362" s="3">
        <v>3</v>
      </c>
      <c r="F362" s="3">
        <v>1.3423008502203413E-2</v>
      </c>
      <c r="G362" s="3">
        <v>0.17086378734417915</v>
      </c>
      <c r="L362" s="3">
        <v>1</v>
      </c>
      <c r="Q362" s="44">
        <f t="shared" si="183"/>
        <v>-34.15070223735259</v>
      </c>
      <c r="R362" s="45">
        <f t="shared" si="184"/>
        <v>0.27162539878295383</v>
      </c>
      <c r="S362" s="45" t="str">
        <f t="shared" si="185"/>
        <v>n/a</v>
      </c>
      <c r="T362" s="45" t="str">
        <f t="shared" si="186"/>
        <v>n/a</v>
      </c>
      <c r="U362" s="45" t="str">
        <f t="shared" si="187"/>
        <v>n/a</v>
      </c>
      <c r="V362" s="45" t="str">
        <f t="shared" si="188"/>
        <v>n/a</v>
      </c>
      <c r="W362" s="41">
        <f t="shared" si="189"/>
        <v>-34.15070223735259</v>
      </c>
      <c r="X362" s="42">
        <f t="shared" si="190"/>
        <v>0.27162539878295383</v>
      </c>
      <c r="Y362" s="3">
        <v>3</v>
      </c>
      <c r="Z362" s="166">
        <v>-18.3</v>
      </c>
      <c r="AA362" s="43">
        <f t="shared" si="191"/>
        <v>-34.150702237352618</v>
      </c>
      <c r="AB362" s="42">
        <f t="shared" si="192"/>
        <v>0.27162539878295383</v>
      </c>
      <c r="AC362" s="8"/>
      <c r="AD362" s="35">
        <f t="shared" si="193"/>
        <v>-3.4163666666666662E-2</v>
      </c>
      <c r="AE362" s="12">
        <f t="shared" si="194"/>
        <v>3.7367918280816951E-4</v>
      </c>
      <c r="AF362" s="12">
        <f t="shared" si="195"/>
        <v>4.2165180505801406E-4</v>
      </c>
      <c r="AG362" s="12">
        <f t="shared" si="196"/>
        <v>1.3423008502203412E-5</v>
      </c>
      <c r="AH362" s="12">
        <f t="shared" si="197"/>
        <v>1.7086378734417916E-4</v>
      </c>
      <c r="AI362" s="12">
        <f t="shared" si="198"/>
        <v>0</v>
      </c>
      <c r="AJ362" s="12">
        <f t="shared" si="199"/>
        <v>0</v>
      </c>
      <c r="AK362" s="12">
        <f t="shared" si="200"/>
        <v>0</v>
      </c>
      <c r="AL362" s="12">
        <f t="shared" si="201"/>
        <v>0</v>
      </c>
      <c r="AM362" s="12">
        <f t="shared" si="202"/>
        <v>0</v>
      </c>
      <c r="AN362" s="39">
        <f t="shared" si="203"/>
        <v>0</v>
      </c>
      <c r="AO362" s="8"/>
      <c r="AP362" s="35">
        <f t="shared" si="204"/>
        <v>-3.4150702237352587E-2</v>
      </c>
      <c r="AQ362" s="12">
        <f t="shared" si="205"/>
        <v>2.7162539878295382E-4</v>
      </c>
      <c r="AR362" s="12">
        <f t="shared" si="206"/>
        <v>1.3423008502203412E-5</v>
      </c>
      <c r="AS362" s="12">
        <f t="shared" si="207"/>
        <v>1.7086378734417916E-4</v>
      </c>
      <c r="AT362" s="12">
        <f t="shared" si="208"/>
        <v>1.3423008502203412E-5</v>
      </c>
      <c r="AU362" s="12">
        <f t="shared" si="209"/>
        <v>1.7086378734417916E-4</v>
      </c>
      <c r="AV362" s="12">
        <f t="shared" si="210"/>
        <v>-3.4150702237352587E-2</v>
      </c>
      <c r="AW362" s="12">
        <f t="shared" si="211"/>
        <v>2.7162539878295382E-4</v>
      </c>
      <c r="AX362" s="12">
        <f t="shared" si="212"/>
        <v>-3.4150702237352615E-2</v>
      </c>
      <c r="AY362" s="39">
        <f t="shared" si="213"/>
        <v>2.7162539878295382E-4</v>
      </c>
      <c r="AZ362" s="8"/>
      <c r="BA362" s="35"/>
      <c r="BB362" s="12">
        <f t="shared" si="214"/>
        <v>1.0000134230085023</v>
      </c>
      <c r="BC362" s="12">
        <f t="shared" si="215"/>
        <v>0.9658363333333333</v>
      </c>
      <c r="BD362" s="12">
        <f t="shared" si="216"/>
        <v>0</v>
      </c>
      <c r="BE362" s="39">
        <f t="shared" si="217"/>
        <v>0</v>
      </c>
    </row>
    <row r="363" spans="1:57">
      <c r="A363" s="168" t="s">
        <v>406</v>
      </c>
      <c r="B363" s="3" t="s">
        <v>215</v>
      </c>
      <c r="C363" s="3">
        <v>-36.862000000000002</v>
      </c>
      <c r="D363" s="3">
        <v>0.37367918280816953</v>
      </c>
      <c r="E363" s="3">
        <v>3</v>
      </c>
      <c r="F363" s="3">
        <v>1.3423008502203413E-2</v>
      </c>
      <c r="G363" s="3">
        <v>0.17086378734417915</v>
      </c>
      <c r="L363" s="3">
        <v>1</v>
      </c>
      <c r="Q363" s="44">
        <f t="shared" si="183"/>
        <v>-36.849071790437208</v>
      </c>
      <c r="R363" s="45">
        <f t="shared" si="184"/>
        <v>0.27134553575899306</v>
      </c>
      <c r="S363" s="45" t="str">
        <f t="shared" si="185"/>
        <v>n/a</v>
      </c>
      <c r="T363" s="45" t="str">
        <f t="shared" si="186"/>
        <v>n/a</v>
      </c>
      <c r="U363" s="45" t="str">
        <f t="shared" si="187"/>
        <v>n/a</v>
      </c>
      <c r="V363" s="45" t="str">
        <f t="shared" si="188"/>
        <v>n/a</v>
      </c>
      <c r="W363" s="41">
        <f t="shared" si="189"/>
        <v>-36.849071790437208</v>
      </c>
      <c r="X363" s="42">
        <f t="shared" si="190"/>
        <v>0.27134553575899306</v>
      </c>
      <c r="Y363" s="3">
        <v>3</v>
      </c>
      <c r="Z363" s="166">
        <v>-18.100000000000001</v>
      </c>
      <c r="AA363" s="43">
        <f t="shared" si="191"/>
        <v>-36.849071790437172</v>
      </c>
      <c r="AB363" s="42">
        <f t="shared" si="192"/>
        <v>0.27134553575899306</v>
      </c>
      <c r="AC363" s="8"/>
      <c r="AD363" s="35">
        <f t="shared" si="193"/>
        <v>-3.6861999999999999E-2</v>
      </c>
      <c r="AE363" s="12">
        <f t="shared" si="194"/>
        <v>3.7367918280816951E-4</v>
      </c>
      <c r="AF363" s="12">
        <f t="shared" si="195"/>
        <v>4.2165180505801406E-4</v>
      </c>
      <c r="AG363" s="12">
        <f t="shared" si="196"/>
        <v>1.3423008502203412E-5</v>
      </c>
      <c r="AH363" s="12">
        <f t="shared" si="197"/>
        <v>1.7086378734417916E-4</v>
      </c>
      <c r="AI363" s="12">
        <f t="shared" si="198"/>
        <v>0</v>
      </c>
      <c r="AJ363" s="12">
        <f t="shared" si="199"/>
        <v>0</v>
      </c>
      <c r="AK363" s="12">
        <f t="shared" si="200"/>
        <v>0</v>
      </c>
      <c r="AL363" s="12">
        <f t="shared" si="201"/>
        <v>0</v>
      </c>
      <c r="AM363" s="12">
        <f t="shared" si="202"/>
        <v>0</v>
      </c>
      <c r="AN363" s="39">
        <f t="shared" si="203"/>
        <v>0</v>
      </c>
      <c r="AO363" s="8"/>
      <c r="AP363" s="35">
        <f t="shared" si="204"/>
        <v>-3.6849071790437206E-2</v>
      </c>
      <c r="AQ363" s="12">
        <f t="shared" si="205"/>
        <v>2.7134553575899304E-4</v>
      </c>
      <c r="AR363" s="12">
        <f t="shared" si="206"/>
        <v>1.3423008502203412E-5</v>
      </c>
      <c r="AS363" s="12">
        <f t="shared" si="207"/>
        <v>1.7086378734417916E-4</v>
      </c>
      <c r="AT363" s="12">
        <f t="shared" si="208"/>
        <v>1.3423008502203412E-5</v>
      </c>
      <c r="AU363" s="12">
        <f t="shared" si="209"/>
        <v>1.7086378734417916E-4</v>
      </c>
      <c r="AV363" s="12">
        <f t="shared" si="210"/>
        <v>-3.6849071790437206E-2</v>
      </c>
      <c r="AW363" s="12">
        <f t="shared" si="211"/>
        <v>2.7134553575899304E-4</v>
      </c>
      <c r="AX363" s="12">
        <f t="shared" si="212"/>
        <v>-3.6849071790437171E-2</v>
      </c>
      <c r="AY363" s="39">
        <f t="shared" si="213"/>
        <v>2.7134553575899304E-4</v>
      </c>
      <c r="AZ363" s="8"/>
      <c r="BA363" s="35"/>
      <c r="BB363" s="12">
        <f t="shared" si="214"/>
        <v>1.0000134230085023</v>
      </c>
      <c r="BC363" s="12">
        <f t="shared" si="215"/>
        <v>0.96313800000000005</v>
      </c>
      <c r="BD363" s="12">
        <f t="shared" si="216"/>
        <v>0</v>
      </c>
      <c r="BE363" s="39">
        <f t="shared" si="217"/>
        <v>0</v>
      </c>
    </row>
    <row r="364" spans="1:57">
      <c r="A364" s="168" t="s">
        <v>406</v>
      </c>
      <c r="B364" s="3" t="s">
        <v>216</v>
      </c>
      <c r="C364" s="3">
        <v>-35.908333333333331</v>
      </c>
      <c r="D364" s="3">
        <v>0.37367918280816953</v>
      </c>
      <c r="E364" s="3">
        <v>3</v>
      </c>
      <c r="F364" s="3">
        <v>1.3423008502203413E-2</v>
      </c>
      <c r="G364" s="3">
        <v>0.17086378734417915</v>
      </c>
      <c r="L364" s="3">
        <v>1</v>
      </c>
      <c r="Q364" s="44">
        <f t="shared" si="183"/>
        <v>-35.895392322694768</v>
      </c>
      <c r="R364" s="45">
        <f t="shared" si="184"/>
        <v>0.27144439069371018</v>
      </c>
      <c r="S364" s="45" t="str">
        <f t="shared" si="185"/>
        <v>n/a</v>
      </c>
      <c r="T364" s="45" t="str">
        <f t="shared" si="186"/>
        <v>n/a</v>
      </c>
      <c r="U364" s="45" t="str">
        <f t="shared" si="187"/>
        <v>n/a</v>
      </c>
      <c r="V364" s="45" t="str">
        <f t="shared" si="188"/>
        <v>n/a</v>
      </c>
      <c r="W364" s="41">
        <f t="shared" si="189"/>
        <v>-35.895392322694768</v>
      </c>
      <c r="X364" s="42">
        <f t="shared" si="190"/>
        <v>0.27144439069371018</v>
      </c>
      <c r="Y364" s="3">
        <v>3</v>
      </c>
      <c r="Z364" s="166">
        <v>-20.3</v>
      </c>
      <c r="AA364" s="43">
        <f t="shared" si="191"/>
        <v>-35.895392322694789</v>
      </c>
      <c r="AB364" s="42">
        <f t="shared" si="192"/>
        <v>0.27144439069371018</v>
      </c>
      <c r="AC364" s="8"/>
      <c r="AD364" s="35">
        <f t="shared" si="193"/>
        <v>-3.5908333333333334E-2</v>
      </c>
      <c r="AE364" s="12">
        <f t="shared" si="194"/>
        <v>3.7367918280816951E-4</v>
      </c>
      <c r="AF364" s="12">
        <f t="shared" si="195"/>
        <v>4.2165180505801406E-4</v>
      </c>
      <c r="AG364" s="12">
        <f t="shared" si="196"/>
        <v>1.3423008502203412E-5</v>
      </c>
      <c r="AH364" s="12">
        <f t="shared" si="197"/>
        <v>1.7086378734417916E-4</v>
      </c>
      <c r="AI364" s="12">
        <f t="shared" si="198"/>
        <v>0</v>
      </c>
      <c r="AJ364" s="12">
        <f t="shared" si="199"/>
        <v>0</v>
      </c>
      <c r="AK364" s="12">
        <f t="shared" si="200"/>
        <v>0</v>
      </c>
      <c r="AL364" s="12">
        <f t="shared" si="201"/>
        <v>0</v>
      </c>
      <c r="AM364" s="12">
        <f t="shared" si="202"/>
        <v>0</v>
      </c>
      <c r="AN364" s="39">
        <f t="shared" si="203"/>
        <v>0</v>
      </c>
      <c r="AO364" s="8"/>
      <c r="AP364" s="35">
        <f t="shared" si="204"/>
        <v>-3.5895392322694765E-2</v>
      </c>
      <c r="AQ364" s="12">
        <f t="shared" si="205"/>
        <v>2.7144439069371016E-4</v>
      </c>
      <c r="AR364" s="12">
        <f t="shared" si="206"/>
        <v>1.3423008502203412E-5</v>
      </c>
      <c r="AS364" s="12">
        <f t="shared" si="207"/>
        <v>1.7086378734417916E-4</v>
      </c>
      <c r="AT364" s="12">
        <f t="shared" si="208"/>
        <v>1.3423008502203412E-5</v>
      </c>
      <c r="AU364" s="12">
        <f t="shared" si="209"/>
        <v>1.7086378734417916E-4</v>
      </c>
      <c r="AV364" s="12">
        <f t="shared" si="210"/>
        <v>-3.5895392322694765E-2</v>
      </c>
      <c r="AW364" s="12">
        <f t="shared" si="211"/>
        <v>2.7144439069371016E-4</v>
      </c>
      <c r="AX364" s="12">
        <f t="shared" si="212"/>
        <v>-3.5895392322694786E-2</v>
      </c>
      <c r="AY364" s="39">
        <f t="shared" si="213"/>
        <v>2.7144439069371016E-4</v>
      </c>
      <c r="AZ364" s="8"/>
      <c r="BA364" s="35"/>
      <c r="BB364" s="12">
        <f t="shared" si="214"/>
        <v>1.0000134230085023</v>
      </c>
      <c r="BC364" s="12">
        <f t="shared" si="215"/>
        <v>0.96409166666666668</v>
      </c>
      <c r="BD364" s="12">
        <f t="shared" si="216"/>
        <v>0</v>
      </c>
      <c r="BE364" s="39">
        <f t="shared" si="217"/>
        <v>0</v>
      </c>
    </row>
    <row r="365" spans="1:57">
      <c r="A365" s="168" t="s">
        <v>312</v>
      </c>
      <c r="B365" s="3" t="s">
        <v>399</v>
      </c>
      <c r="C365" s="3">
        <v>-34.101666666666667</v>
      </c>
      <c r="D365" s="3">
        <v>0.37367918280816953</v>
      </c>
      <c r="E365" s="3">
        <v>3</v>
      </c>
      <c r="F365" s="3">
        <v>1.3423008502203413E-2</v>
      </c>
      <c r="G365" s="3">
        <v>0.17086378734417915</v>
      </c>
      <c r="L365" s="3">
        <v>1</v>
      </c>
      <c r="Q365" s="44">
        <f t="shared" si="183"/>
        <v>-34.088701405126073</v>
      </c>
      <c r="R365" s="45">
        <f t="shared" si="184"/>
        <v>0.2716318350447755</v>
      </c>
      <c r="S365" s="45" t="str">
        <f t="shared" si="185"/>
        <v>n/a</v>
      </c>
      <c r="T365" s="45" t="str">
        <f t="shared" si="186"/>
        <v>n/a</v>
      </c>
      <c r="U365" s="45" t="str">
        <f t="shared" si="187"/>
        <v>n/a</v>
      </c>
      <c r="V365" s="45" t="str">
        <f t="shared" si="188"/>
        <v>n/a</v>
      </c>
      <c r="W365" s="41">
        <f t="shared" si="189"/>
        <v>-34.088701405126073</v>
      </c>
      <c r="X365" s="42">
        <f t="shared" si="190"/>
        <v>0.2716318350447755</v>
      </c>
      <c r="Y365" s="3">
        <v>3</v>
      </c>
      <c r="Z365" s="166">
        <v>-19.899999999999999</v>
      </c>
      <c r="AA365" s="43">
        <f t="shared" si="191"/>
        <v>-34.088701405126102</v>
      </c>
      <c r="AB365" s="42">
        <f t="shared" si="192"/>
        <v>0.2716318350447755</v>
      </c>
      <c r="AC365" s="8"/>
      <c r="AD365" s="35">
        <f t="shared" si="193"/>
        <v>-3.4101666666666669E-2</v>
      </c>
      <c r="AE365" s="12">
        <f t="shared" si="194"/>
        <v>3.7367918280816951E-4</v>
      </c>
      <c r="AF365" s="12">
        <f t="shared" si="195"/>
        <v>4.2165180505801406E-4</v>
      </c>
      <c r="AG365" s="12">
        <f t="shared" si="196"/>
        <v>1.3423008502203412E-5</v>
      </c>
      <c r="AH365" s="12">
        <f t="shared" si="197"/>
        <v>1.7086378734417916E-4</v>
      </c>
      <c r="AI365" s="12">
        <f t="shared" si="198"/>
        <v>0</v>
      </c>
      <c r="AJ365" s="12">
        <f t="shared" si="199"/>
        <v>0</v>
      </c>
      <c r="AK365" s="12">
        <f t="shared" si="200"/>
        <v>0</v>
      </c>
      <c r="AL365" s="12">
        <f t="shared" si="201"/>
        <v>0</v>
      </c>
      <c r="AM365" s="12">
        <f t="shared" si="202"/>
        <v>0</v>
      </c>
      <c r="AN365" s="39">
        <f t="shared" si="203"/>
        <v>0</v>
      </c>
      <c r="AO365" s="8"/>
      <c r="AP365" s="35">
        <f t="shared" si="204"/>
        <v>-3.4088701405126071E-2</v>
      </c>
      <c r="AQ365" s="12">
        <f t="shared" si="205"/>
        <v>2.716318350447755E-4</v>
      </c>
      <c r="AR365" s="12">
        <f t="shared" si="206"/>
        <v>1.3423008502203412E-5</v>
      </c>
      <c r="AS365" s="12">
        <f t="shared" si="207"/>
        <v>1.7086378734417916E-4</v>
      </c>
      <c r="AT365" s="12">
        <f t="shared" si="208"/>
        <v>1.3423008502203412E-5</v>
      </c>
      <c r="AU365" s="12">
        <f t="shared" si="209"/>
        <v>1.7086378734417916E-4</v>
      </c>
      <c r="AV365" s="12">
        <f t="shared" si="210"/>
        <v>-3.4088701405126071E-2</v>
      </c>
      <c r="AW365" s="12">
        <f t="shared" si="211"/>
        <v>2.716318350447755E-4</v>
      </c>
      <c r="AX365" s="12">
        <f t="shared" si="212"/>
        <v>-3.4088701405126098E-2</v>
      </c>
      <c r="AY365" s="39">
        <f t="shared" si="213"/>
        <v>2.716318350447755E-4</v>
      </c>
      <c r="AZ365" s="8"/>
      <c r="BA365" s="35"/>
      <c r="BB365" s="12">
        <f t="shared" si="214"/>
        <v>1.0000134230085023</v>
      </c>
      <c r="BC365" s="12">
        <f t="shared" si="215"/>
        <v>0.9658983333333333</v>
      </c>
      <c r="BD365" s="12">
        <f t="shared" si="216"/>
        <v>0</v>
      </c>
      <c r="BE365" s="39">
        <f t="shared" si="217"/>
        <v>0</v>
      </c>
    </row>
    <row r="366" spans="1:57">
      <c r="A366" s="168" t="s">
        <v>312</v>
      </c>
      <c r="B366" s="3" t="s">
        <v>400</v>
      </c>
      <c r="C366" s="3">
        <v>-34.125333333333337</v>
      </c>
      <c r="D366" s="3">
        <v>0.37367918280816953</v>
      </c>
      <c r="E366" s="3">
        <v>3</v>
      </c>
      <c r="F366" s="3">
        <v>1.3423008502203413E-2</v>
      </c>
      <c r="G366" s="3">
        <v>0.17086378734417915</v>
      </c>
      <c r="L366" s="3">
        <v>1</v>
      </c>
      <c r="Q366" s="44">
        <f t="shared" si="183"/>
        <v>-34.112368389470603</v>
      </c>
      <c r="R366" s="45">
        <f t="shared" si="184"/>
        <v>0.27162937816138766</v>
      </c>
      <c r="S366" s="45" t="str">
        <f t="shared" si="185"/>
        <v>n/a</v>
      </c>
      <c r="T366" s="45" t="str">
        <f t="shared" si="186"/>
        <v>n/a</v>
      </c>
      <c r="U366" s="45" t="str">
        <f t="shared" si="187"/>
        <v>n/a</v>
      </c>
      <c r="V366" s="45" t="str">
        <f t="shared" si="188"/>
        <v>n/a</v>
      </c>
      <c r="W366" s="41">
        <f t="shared" si="189"/>
        <v>-34.112368389470603</v>
      </c>
      <c r="X366" s="42">
        <f t="shared" si="190"/>
        <v>0.27162937816138766</v>
      </c>
      <c r="Y366" s="3">
        <v>3</v>
      </c>
      <c r="Z366" s="166">
        <v>-19.899999999999999</v>
      </c>
      <c r="AA366" s="43">
        <f t="shared" si="191"/>
        <v>-34.112368389470625</v>
      </c>
      <c r="AB366" s="42">
        <f t="shared" si="192"/>
        <v>0.27162937816138766</v>
      </c>
      <c r="AC366" s="8"/>
      <c r="AD366" s="35">
        <f t="shared" si="193"/>
        <v>-3.4125333333333334E-2</v>
      </c>
      <c r="AE366" s="12">
        <f t="shared" si="194"/>
        <v>3.7367918280816951E-4</v>
      </c>
      <c r="AF366" s="12">
        <f t="shared" si="195"/>
        <v>4.2165180505801406E-4</v>
      </c>
      <c r="AG366" s="12">
        <f t="shared" si="196"/>
        <v>1.3423008502203412E-5</v>
      </c>
      <c r="AH366" s="12">
        <f t="shared" si="197"/>
        <v>1.7086378734417916E-4</v>
      </c>
      <c r="AI366" s="12">
        <f t="shared" si="198"/>
        <v>0</v>
      </c>
      <c r="AJ366" s="12">
        <f t="shared" si="199"/>
        <v>0</v>
      </c>
      <c r="AK366" s="12">
        <f t="shared" si="200"/>
        <v>0</v>
      </c>
      <c r="AL366" s="12">
        <f t="shared" si="201"/>
        <v>0</v>
      </c>
      <c r="AM366" s="12">
        <f t="shared" si="202"/>
        <v>0</v>
      </c>
      <c r="AN366" s="39">
        <f t="shared" si="203"/>
        <v>0</v>
      </c>
      <c r="AO366" s="8"/>
      <c r="AP366" s="35">
        <f t="shared" si="204"/>
        <v>-3.4112368389470606E-2</v>
      </c>
      <c r="AQ366" s="12">
        <f t="shared" si="205"/>
        <v>2.7162937816138763E-4</v>
      </c>
      <c r="AR366" s="12">
        <f t="shared" si="206"/>
        <v>1.3423008502203412E-5</v>
      </c>
      <c r="AS366" s="12">
        <f t="shared" si="207"/>
        <v>1.7086378734417916E-4</v>
      </c>
      <c r="AT366" s="12">
        <f t="shared" si="208"/>
        <v>1.3423008502203412E-5</v>
      </c>
      <c r="AU366" s="12">
        <f t="shared" si="209"/>
        <v>1.7086378734417916E-4</v>
      </c>
      <c r="AV366" s="12">
        <f t="shared" si="210"/>
        <v>-3.4112368389470606E-2</v>
      </c>
      <c r="AW366" s="12">
        <f t="shared" si="211"/>
        <v>2.7162937816138763E-4</v>
      </c>
      <c r="AX366" s="12">
        <f t="shared" si="212"/>
        <v>-3.4112368389470626E-2</v>
      </c>
      <c r="AY366" s="39">
        <f t="shared" si="213"/>
        <v>2.7162937816138763E-4</v>
      </c>
      <c r="AZ366" s="8"/>
      <c r="BA366" s="35"/>
      <c r="BB366" s="12">
        <f t="shared" si="214"/>
        <v>1.0000134230085023</v>
      </c>
      <c r="BC366" s="12">
        <f t="shared" si="215"/>
        <v>0.96587466666666666</v>
      </c>
      <c r="BD366" s="12">
        <f t="shared" si="216"/>
        <v>0</v>
      </c>
      <c r="BE366" s="39">
        <f t="shared" si="217"/>
        <v>0</v>
      </c>
    </row>
    <row r="367" spans="1:57">
      <c r="A367" s="168" t="s">
        <v>312</v>
      </c>
      <c r="B367" s="3" t="s">
        <v>215</v>
      </c>
      <c r="C367" s="3">
        <v>-35.585000000000001</v>
      </c>
      <c r="D367" s="3">
        <v>0.37367918280816953</v>
      </c>
      <c r="E367" s="3">
        <v>3</v>
      </c>
      <c r="F367" s="3">
        <v>1.3423008502203413E-2</v>
      </c>
      <c r="G367" s="3">
        <v>0.17086378734417915</v>
      </c>
      <c r="L367" s="3">
        <v>1</v>
      </c>
      <c r="Q367" s="44">
        <f t="shared" si="183"/>
        <v>-35.572054649255342</v>
      </c>
      <c r="R367" s="45">
        <f t="shared" si="184"/>
        <v>0.27147792072756921</v>
      </c>
      <c r="S367" s="45" t="str">
        <f t="shared" si="185"/>
        <v>n/a</v>
      </c>
      <c r="T367" s="45" t="str">
        <f t="shared" si="186"/>
        <v>n/a</v>
      </c>
      <c r="U367" s="45" t="str">
        <f t="shared" si="187"/>
        <v>n/a</v>
      </c>
      <c r="V367" s="45" t="str">
        <f t="shared" si="188"/>
        <v>n/a</v>
      </c>
      <c r="W367" s="41">
        <f t="shared" si="189"/>
        <v>-35.572054649255342</v>
      </c>
      <c r="X367" s="42">
        <f t="shared" si="190"/>
        <v>0.27147792072756921</v>
      </c>
      <c r="Y367" s="3">
        <v>3</v>
      </c>
      <c r="Z367" s="166">
        <v>-20.100000000000001</v>
      </c>
      <c r="AA367" s="43">
        <f t="shared" si="191"/>
        <v>-35.572054649255392</v>
      </c>
      <c r="AB367" s="42">
        <f t="shared" si="192"/>
        <v>0.27147792072756921</v>
      </c>
      <c r="AC367" s="8"/>
      <c r="AD367" s="35">
        <f t="shared" si="193"/>
        <v>-3.5584999999999999E-2</v>
      </c>
      <c r="AE367" s="12">
        <f t="shared" si="194"/>
        <v>3.7367918280816951E-4</v>
      </c>
      <c r="AF367" s="12">
        <f t="shared" si="195"/>
        <v>4.2165180505801406E-4</v>
      </c>
      <c r="AG367" s="12">
        <f t="shared" si="196"/>
        <v>1.3423008502203412E-5</v>
      </c>
      <c r="AH367" s="12">
        <f t="shared" si="197"/>
        <v>1.7086378734417916E-4</v>
      </c>
      <c r="AI367" s="12">
        <f t="shared" si="198"/>
        <v>0</v>
      </c>
      <c r="AJ367" s="12">
        <f t="shared" si="199"/>
        <v>0</v>
      </c>
      <c r="AK367" s="12">
        <f t="shared" si="200"/>
        <v>0</v>
      </c>
      <c r="AL367" s="12">
        <f t="shared" si="201"/>
        <v>0</v>
      </c>
      <c r="AM367" s="12">
        <f t="shared" si="202"/>
        <v>0</v>
      </c>
      <c r="AN367" s="39">
        <f t="shared" si="203"/>
        <v>0</v>
      </c>
      <c r="AO367" s="8"/>
      <c r="AP367" s="35">
        <f t="shared" si="204"/>
        <v>-3.5572054649255343E-2</v>
      </c>
      <c r="AQ367" s="12">
        <f t="shared" si="205"/>
        <v>2.7147792072756922E-4</v>
      </c>
      <c r="AR367" s="12">
        <f t="shared" si="206"/>
        <v>1.3423008502203412E-5</v>
      </c>
      <c r="AS367" s="12">
        <f t="shared" si="207"/>
        <v>1.7086378734417916E-4</v>
      </c>
      <c r="AT367" s="12">
        <f t="shared" si="208"/>
        <v>1.3423008502203412E-5</v>
      </c>
      <c r="AU367" s="12">
        <f t="shared" si="209"/>
        <v>1.7086378734417916E-4</v>
      </c>
      <c r="AV367" s="12">
        <f t="shared" si="210"/>
        <v>-3.5572054649255343E-2</v>
      </c>
      <c r="AW367" s="12">
        <f t="shared" si="211"/>
        <v>2.7147792072756922E-4</v>
      </c>
      <c r="AX367" s="12">
        <f t="shared" si="212"/>
        <v>-3.5572054649255391E-2</v>
      </c>
      <c r="AY367" s="39">
        <f t="shared" si="213"/>
        <v>2.7147792072756922E-4</v>
      </c>
      <c r="AZ367" s="8"/>
      <c r="BA367" s="35"/>
      <c r="BB367" s="12">
        <f t="shared" si="214"/>
        <v>1.0000134230085023</v>
      </c>
      <c r="BC367" s="12">
        <f t="shared" si="215"/>
        <v>0.96441500000000002</v>
      </c>
      <c r="BD367" s="12">
        <f t="shared" si="216"/>
        <v>0</v>
      </c>
      <c r="BE367" s="39">
        <f t="shared" si="217"/>
        <v>0</v>
      </c>
    </row>
    <row r="368" spans="1:57">
      <c r="A368" s="168" t="s">
        <v>312</v>
      </c>
      <c r="B368" s="3" t="s">
        <v>216</v>
      </c>
      <c r="C368" s="3">
        <v>-35.254666666666672</v>
      </c>
      <c r="D368" s="3">
        <v>0.37367918280816953</v>
      </c>
      <c r="E368" s="3">
        <v>3</v>
      </c>
      <c r="F368" s="3">
        <v>1.3423008502203413E-2</v>
      </c>
      <c r="G368" s="3">
        <v>0.17086378734417915</v>
      </c>
      <c r="L368" s="3">
        <v>1</v>
      </c>
      <c r="Q368" s="44">
        <f t="shared" si="183"/>
        <v>-35.24171688185487</v>
      </c>
      <c r="R368" s="45">
        <f t="shared" si="184"/>
        <v>0.27151218400205068</v>
      </c>
      <c r="S368" s="45" t="str">
        <f t="shared" si="185"/>
        <v>n/a</v>
      </c>
      <c r="T368" s="45" t="str">
        <f t="shared" si="186"/>
        <v>n/a</v>
      </c>
      <c r="U368" s="45" t="str">
        <f t="shared" si="187"/>
        <v>n/a</v>
      </c>
      <c r="V368" s="45" t="str">
        <f t="shared" si="188"/>
        <v>n/a</v>
      </c>
      <c r="W368" s="41">
        <f t="shared" si="189"/>
        <v>-35.24171688185487</v>
      </c>
      <c r="X368" s="42">
        <f t="shared" si="190"/>
        <v>0.27151218400205068</v>
      </c>
      <c r="Y368" s="3">
        <v>3</v>
      </c>
      <c r="Z368" s="166">
        <v>-22.2</v>
      </c>
      <c r="AA368" s="43">
        <f t="shared" si="191"/>
        <v>-35.241716881854842</v>
      </c>
      <c r="AB368" s="42">
        <f t="shared" si="192"/>
        <v>0.27151218400205068</v>
      </c>
      <c r="AC368" s="8"/>
      <c r="AD368" s="35">
        <f t="shared" si="193"/>
        <v>-3.525466666666667E-2</v>
      </c>
      <c r="AE368" s="12">
        <f t="shared" si="194"/>
        <v>3.7367918280816951E-4</v>
      </c>
      <c r="AF368" s="12">
        <f t="shared" si="195"/>
        <v>4.2165180505801406E-4</v>
      </c>
      <c r="AG368" s="12">
        <f t="shared" si="196"/>
        <v>1.3423008502203412E-5</v>
      </c>
      <c r="AH368" s="12">
        <f t="shared" si="197"/>
        <v>1.7086378734417916E-4</v>
      </c>
      <c r="AI368" s="12">
        <f t="shared" si="198"/>
        <v>0</v>
      </c>
      <c r="AJ368" s="12">
        <f t="shared" si="199"/>
        <v>0</v>
      </c>
      <c r="AK368" s="12">
        <f t="shared" si="200"/>
        <v>0</v>
      </c>
      <c r="AL368" s="12">
        <f t="shared" si="201"/>
        <v>0</v>
      </c>
      <c r="AM368" s="12">
        <f t="shared" si="202"/>
        <v>0</v>
      </c>
      <c r="AN368" s="39">
        <f t="shared" si="203"/>
        <v>0</v>
      </c>
      <c r="AO368" s="8"/>
      <c r="AP368" s="35">
        <f t="shared" si="204"/>
        <v>-3.5241716881854873E-2</v>
      </c>
      <c r="AQ368" s="12">
        <f t="shared" si="205"/>
        <v>2.715121840020507E-4</v>
      </c>
      <c r="AR368" s="12">
        <f t="shared" si="206"/>
        <v>1.3423008502203412E-5</v>
      </c>
      <c r="AS368" s="12">
        <f t="shared" si="207"/>
        <v>1.7086378734417916E-4</v>
      </c>
      <c r="AT368" s="12">
        <f t="shared" si="208"/>
        <v>1.3423008502203412E-5</v>
      </c>
      <c r="AU368" s="12">
        <f t="shared" si="209"/>
        <v>1.7086378734417916E-4</v>
      </c>
      <c r="AV368" s="12">
        <f t="shared" si="210"/>
        <v>-3.5241716881854873E-2</v>
      </c>
      <c r="AW368" s="12">
        <f t="shared" si="211"/>
        <v>2.715121840020507E-4</v>
      </c>
      <c r="AX368" s="12">
        <f t="shared" si="212"/>
        <v>-3.5241716881854845E-2</v>
      </c>
      <c r="AY368" s="39">
        <f t="shared" si="213"/>
        <v>2.715121840020507E-4</v>
      </c>
      <c r="AZ368" s="8"/>
      <c r="BA368" s="35"/>
      <c r="BB368" s="12">
        <f t="shared" si="214"/>
        <v>1.0000134230085023</v>
      </c>
      <c r="BC368" s="12">
        <f t="shared" si="215"/>
        <v>0.96474533333333334</v>
      </c>
      <c r="BD368" s="12">
        <f t="shared" si="216"/>
        <v>0</v>
      </c>
      <c r="BE368" s="39">
        <f t="shared" si="217"/>
        <v>0</v>
      </c>
    </row>
    <row r="369" spans="1:57">
      <c r="A369" s="168" t="s">
        <v>407</v>
      </c>
      <c r="B369" s="3" t="s">
        <v>399</v>
      </c>
      <c r="C369" s="3">
        <v>-34.264333333333333</v>
      </c>
      <c r="D369" s="3">
        <v>0.37367918280816953</v>
      </c>
      <c r="E369" s="3">
        <v>3</v>
      </c>
      <c r="F369" s="3">
        <v>1.3423008502203413E-2</v>
      </c>
      <c r="G369" s="3">
        <v>0.17086378734417915</v>
      </c>
      <c r="L369" s="3">
        <v>1</v>
      </c>
      <c r="Q369" s="44">
        <f t="shared" si="183"/>
        <v>-34.251370255268789</v>
      </c>
      <c r="R369" s="45">
        <f t="shared" si="184"/>
        <v>0.27161494906356815</v>
      </c>
      <c r="S369" s="45" t="str">
        <f t="shared" si="185"/>
        <v>n/a</v>
      </c>
      <c r="T369" s="45" t="str">
        <f t="shared" si="186"/>
        <v>n/a</v>
      </c>
      <c r="U369" s="45" t="str">
        <f t="shared" si="187"/>
        <v>n/a</v>
      </c>
      <c r="V369" s="45" t="str">
        <f t="shared" si="188"/>
        <v>n/a</v>
      </c>
      <c r="W369" s="41">
        <f t="shared" si="189"/>
        <v>-34.251370255268789</v>
      </c>
      <c r="X369" s="42">
        <f t="shared" si="190"/>
        <v>0.27161494906356815</v>
      </c>
      <c r="Y369" s="3">
        <v>3</v>
      </c>
      <c r="Z369" s="166">
        <v>-21.7</v>
      </c>
      <c r="AA369" s="43">
        <f t="shared" si="191"/>
        <v>-34.25137025526881</v>
      </c>
      <c r="AB369" s="42">
        <f t="shared" si="192"/>
        <v>0.27161494906356815</v>
      </c>
      <c r="AC369" s="8"/>
      <c r="AD369" s="35">
        <f t="shared" si="193"/>
        <v>-3.4264333333333334E-2</v>
      </c>
      <c r="AE369" s="12">
        <f t="shared" si="194"/>
        <v>3.7367918280816951E-4</v>
      </c>
      <c r="AF369" s="12">
        <f t="shared" si="195"/>
        <v>4.2165180505801406E-4</v>
      </c>
      <c r="AG369" s="12">
        <f t="shared" si="196"/>
        <v>1.3423008502203412E-5</v>
      </c>
      <c r="AH369" s="12">
        <f t="shared" si="197"/>
        <v>1.7086378734417916E-4</v>
      </c>
      <c r="AI369" s="12">
        <f t="shared" si="198"/>
        <v>0</v>
      </c>
      <c r="AJ369" s="12">
        <f t="shared" si="199"/>
        <v>0</v>
      </c>
      <c r="AK369" s="12">
        <f t="shared" si="200"/>
        <v>0</v>
      </c>
      <c r="AL369" s="12">
        <f t="shared" si="201"/>
        <v>0</v>
      </c>
      <c r="AM369" s="12">
        <f t="shared" si="202"/>
        <v>0</v>
      </c>
      <c r="AN369" s="39">
        <f t="shared" si="203"/>
        <v>0</v>
      </c>
      <c r="AO369" s="8"/>
      <c r="AP369" s="35">
        <f t="shared" si="204"/>
        <v>-3.4251370255268788E-2</v>
      </c>
      <c r="AQ369" s="12">
        <f t="shared" si="205"/>
        <v>2.7161494906356812E-4</v>
      </c>
      <c r="AR369" s="12">
        <f t="shared" si="206"/>
        <v>1.3423008502203412E-5</v>
      </c>
      <c r="AS369" s="12">
        <f t="shared" si="207"/>
        <v>1.7086378734417916E-4</v>
      </c>
      <c r="AT369" s="12">
        <f t="shared" si="208"/>
        <v>1.3423008502203412E-5</v>
      </c>
      <c r="AU369" s="12">
        <f t="shared" si="209"/>
        <v>1.7086378734417916E-4</v>
      </c>
      <c r="AV369" s="12">
        <f t="shared" si="210"/>
        <v>-3.4251370255268788E-2</v>
      </c>
      <c r="AW369" s="12">
        <f t="shared" si="211"/>
        <v>2.7161494906356812E-4</v>
      </c>
      <c r="AX369" s="12">
        <f t="shared" si="212"/>
        <v>-3.4251370255268809E-2</v>
      </c>
      <c r="AY369" s="39">
        <f t="shared" si="213"/>
        <v>2.7161494906356812E-4</v>
      </c>
      <c r="AZ369" s="8"/>
      <c r="BA369" s="35"/>
      <c r="BB369" s="12">
        <f t="shared" si="214"/>
        <v>1.0000134230085023</v>
      </c>
      <c r="BC369" s="12">
        <f t="shared" si="215"/>
        <v>0.96573566666666666</v>
      </c>
      <c r="BD369" s="12">
        <f t="shared" si="216"/>
        <v>0</v>
      </c>
      <c r="BE369" s="39">
        <f t="shared" si="217"/>
        <v>0</v>
      </c>
    </row>
    <row r="370" spans="1:57">
      <c r="A370" s="168" t="s">
        <v>407</v>
      </c>
      <c r="B370" s="3" t="s">
        <v>400</v>
      </c>
      <c r="C370" s="3">
        <v>-33.937999999999995</v>
      </c>
      <c r="D370" s="3">
        <v>0.37367918280816953</v>
      </c>
      <c r="E370" s="3">
        <v>3</v>
      </c>
      <c r="F370" s="3">
        <v>1.3423008502203413E-2</v>
      </c>
      <c r="G370" s="3">
        <v>0.17086378734417915</v>
      </c>
      <c r="L370" s="3">
        <v>1</v>
      </c>
      <c r="Q370" s="44">
        <f t="shared" si="183"/>
        <v>-33.925032541560341</v>
      </c>
      <c r="R370" s="45">
        <f t="shared" si="184"/>
        <v>0.27164882664390805</v>
      </c>
      <c r="S370" s="45" t="str">
        <f t="shared" si="185"/>
        <v>n/a</v>
      </c>
      <c r="T370" s="45" t="str">
        <f t="shared" si="186"/>
        <v>n/a</v>
      </c>
      <c r="U370" s="45" t="str">
        <f t="shared" si="187"/>
        <v>n/a</v>
      </c>
      <c r="V370" s="45" t="str">
        <f t="shared" si="188"/>
        <v>n/a</v>
      </c>
      <c r="W370" s="41">
        <f t="shared" si="189"/>
        <v>-33.925032541560341</v>
      </c>
      <c r="X370" s="42">
        <f t="shared" si="190"/>
        <v>0.27164882664390805</v>
      </c>
      <c r="Y370" s="3">
        <v>3</v>
      </c>
      <c r="Z370" s="166">
        <v>-17.899999999999999</v>
      </c>
      <c r="AA370" s="43">
        <f t="shared" si="191"/>
        <v>-33.92503254156032</v>
      </c>
      <c r="AB370" s="42">
        <f t="shared" si="192"/>
        <v>0.27164882664390805</v>
      </c>
      <c r="AC370" s="8"/>
      <c r="AD370" s="35">
        <f t="shared" si="193"/>
        <v>-3.3937999999999996E-2</v>
      </c>
      <c r="AE370" s="12">
        <f t="shared" si="194"/>
        <v>3.7367918280816951E-4</v>
      </c>
      <c r="AF370" s="12">
        <f t="shared" si="195"/>
        <v>4.2165180505801406E-4</v>
      </c>
      <c r="AG370" s="12">
        <f t="shared" si="196"/>
        <v>1.3423008502203412E-5</v>
      </c>
      <c r="AH370" s="12">
        <f t="shared" si="197"/>
        <v>1.7086378734417916E-4</v>
      </c>
      <c r="AI370" s="12">
        <f t="shared" si="198"/>
        <v>0</v>
      </c>
      <c r="AJ370" s="12">
        <f t="shared" si="199"/>
        <v>0</v>
      </c>
      <c r="AK370" s="12">
        <f t="shared" si="200"/>
        <v>0</v>
      </c>
      <c r="AL370" s="12">
        <f t="shared" si="201"/>
        <v>0</v>
      </c>
      <c r="AM370" s="12">
        <f t="shared" si="202"/>
        <v>0</v>
      </c>
      <c r="AN370" s="39">
        <f t="shared" si="203"/>
        <v>0</v>
      </c>
      <c r="AO370" s="8"/>
      <c r="AP370" s="35">
        <f t="shared" si="204"/>
        <v>-3.3925032541560339E-2</v>
      </c>
      <c r="AQ370" s="12">
        <f t="shared" si="205"/>
        <v>2.7164882664390804E-4</v>
      </c>
      <c r="AR370" s="12">
        <f t="shared" si="206"/>
        <v>1.3423008502203412E-5</v>
      </c>
      <c r="AS370" s="12">
        <f t="shared" si="207"/>
        <v>1.7086378734417916E-4</v>
      </c>
      <c r="AT370" s="12">
        <f t="shared" si="208"/>
        <v>1.3423008502203412E-5</v>
      </c>
      <c r="AU370" s="12">
        <f t="shared" si="209"/>
        <v>1.7086378734417916E-4</v>
      </c>
      <c r="AV370" s="12">
        <f t="shared" si="210"/>
        <v>-3.3925032541560339E-2</v>
      </c>
      <c r="AW370" s="12">
        <f t="shared" si="211"/>
        <v>2.7164882664390804E-4</v>
      </c>
      <c r="AX370" s="12">
        <f t="shared" si="212"/>
        <v>-3.3925032541560318E-2</v>
      </c>
      <c r="AY370" s="39">
        <f t="shared" si="213"/>
        <v>2.7164882664390804E-4</v>
      </c>
      <c r="AZ370" s="8"/>
      <c r="BA370" s="35"/>
      <c r="BB370" s="12">
        <f t="shared" si="214"/>
        <v>1.0000134230085023</v>
      </c>
      <c r="BC370" s="12">
        <f t="shared" si="215"/>
        <v>0.96606199999999998</v>
      </c>
      <c r="BD370" s="12">
        <f t="shared" si="216"/>
        <v>0</v>
      </c>
      <c r="BE370" s="39">
        <f t="shared" si="217"/>
        <v>0</v>
      </c>
    </row>
    <row r="371" spans="1:57">
      <c r="A371" s="168" t="s">
        <v>407</v>
      </c>
      <c r="B371" s="3" t="s">
        <v>215</v>
      </c>
      <c r="C371" s="3">
        <v>-36.141333333333336</v>
      </c>
      <c r="D371" s="3">
        <v>0.37367918280816953</v>
      </c>
      <c r="E371" s="3">
        <v>3</v>
      </c>
      <c r="F371" s="3">
        <v>1.3423008502203413E-2</v>
      </c>
      <c r="G371" s="3">
        <v>0.17086378734417915</v>
      </c>
      <c r="L371" s="3">
        <v>1</v>
      </c>
      <c r="Q371" s="44">
        <f t="shared" si="183"/>
        <v>-36.128395450255752</v>
      </c>
      <c r="R371" s="45">
        <f t="shared" si="184"/>
        <v>0.2714202327325404</v>
      </c>
      <c r="S371" s="45" t="str">
        <f t="shared" si="185"/>
        <v>n/a</v>
      </c>
      <c r="T371" s="45" t="str">
        <f t="shared" si="186"/>
        <v>n/a</v>
      </c>
      <c r="U371" s="45" t="str">
        <f t="shared" si="187"/>
        <v>n/a</v>
      </c>
      <c r="V371" s="45" t="str">
        <f t="shared" si="188"/>
        <v>n/a</v>
      </c>
      <c r="W371" s="41">
        <f t="shared" si="189"/>
        <v>-36.128395450255752</v>
      </c>
      <c r="X371" s="42">
        <f t="shared" si="190"/>
        <v>0.2714202327325404</v>
      </c>
      <c r="Y371" s="3">
        <v>3</v>
      </c>
      <c r="Z371" s="166">
        <v>-16.100000000000001</v>
      </c>
      <c r="AA371" s="43">
        <f t="shared" si="191"/>
        <v>-36.128395450255702</v>
      </c>
      <c r="AB371" s="42">
        <f t="shared" si="192"/>
        <v>0.2714202327325404</v>
      </c>
      <c r="AC371" s="8"/>
      <c r="AD371" s="35">
        <f t="shared" si="193"/>
        <v>-3.6141333333333338E-2</v>
      </c>
      <c r="AE371" s="12">
        <f t="shared" si="194"/>
        <v>3.7367918280816951E-4</v>
      </c>
      <c r="AF371" s="12">
        <f t="shared" si="195"/>
        <v>4.2165180505801406E-4</v>
      </c>
      <c r="AG371" s="12">
        <f t="shared" si="196"/>
        <v>1.3423008502203412E-5</v>
      </c>
      <c r="AH371" s="12">
        <f t="shared" si="197"/>
        <v>1.7086378734417916E-4</v>
      </c>
      <c r="AI371" s="12">
        <f t="shared" si="198"/>
        <v>0</v>
      </c>
      <c r="AJ371" s="12">
        <f t="shared" si="199"/>
        <v>0</v>
      </c>
      <c r="AK371" s="12">
        <f t="shared" si="200"/>
        <v>0</v>
      </c>
      <c r="AL371" s="12">
        <f t="shared" si="201"/>
        <v>0</v>
      </c>
      <c r="AM371" s="12">
        <f t="shared" si="202"/>
        <v>0</v>
      </c>
      <c r="AN371" s="39">
        <f t="shared" si="203"/>
        <v>0</v>
      </c>
      <c r="AO371" s="8"/>
      <c r="AP371" s="35">
        <f t="shared" si="204"/>
        <v>-3.612839545025575E-2</v>
      </c>
      <c r="AQ371" s="12">
        <f t="shared" si="205"/>
        <v>2.7142023273254041E-4</v>
      </c>
      <c r="AR371" s="12">
        <f t="shared" si="206"/>
        <v>1.3423008502203412E-5</v>
      </c>
      <c r="AS371" s="12">
        <f t="shared" si="207"/>
        <v>1.7086378734417916E-4</v>
      </c>
      <c r="AT371" s="12">
        <f t="shared" si="208"/>
        <v>1.3423008502203412E-5</v>
      </c>
      <c r="AU371" s="12">
        <f t="shared" si="209"/>
        <v>1.7086378734417916E-4</v>
      </c>
      <c r="AV371" s="12">
        <f t="shared" si="210"/>
        <v>-3.612839545025575E-2</v>
      </c>
      <c r="AW371" s="12">
        <f t="shared" si="211"/>
        <v>2.7142023273254041E-4</v>
      </c>
      <c r="AX371" s="12">
        <f t="shared" si="212"/>
        <v>-3.6128395450255701E-2</v>
      </c>
      <c r="AY371" s="39">
        <f t="shared" si="213"/>
        <v>2.7142023273254041E-4</v>
      </c>
      <c r="AZ371" s="8"/>
      <c r="BA371" s="35"/>
      <c r="BB371" s="12">
        <f t="shared" si="214"/>
        <v>1.0000134230085023</v>
      </c>
      <c r="BC371" s="12">
        <f t="shared" si="215"/>
        <v>0.96385866666666664</v>
      </c>
      <c r="BD371" s="12">
        <f t="shared" si="216"/>
        <v>0</v>
      </c>
      <c r="BE371" s="39">
        <f t="shared" si="217"/>
        <v>0</v>
      </c>
    </row>
    <row r="372" spans="1:57">
      <c r="A372" s="168" t="s">
        <v>407</v>
      </c>
      <c r="B372" s="3" t="s">
        <v>216</v>
      </c>
      <c r="C372" s="3">
        <v>-35.595333333333336</v>
      </c>
      <c r="D372" s="3">
        <v>0.37367918280816953</v>
      </c>
      <c r="E372" s="3">
        <v>3</v>
      </c>
      <c r="F372" s="3">
        <v>1.3423008502203413E-2</v>
      </c>
      <c r="G372" s="3">
        <v>0.17086378734417915</v>
      </c>
      <c r="L372" s="3">
        <v>1</v>
      </c>
      <c r="Q372" s="44">
        <f t="shared" si="183"/>
        <v>-35.5823881212931</v>
      </c>
      <c r="R372" s="45">
        <f t="shared" si="184"/>
        <v>0.27147684903931885</v>
      </c>
      <c r="S372" s="45" t="str">
        <f t="shared" si="185"/>
        <v>n/a</v>
      </c>
      <c r="T372" s="45" t="str">
        <f t="shared" si="186"/>
        <v>n/a</v>
      </c>
      <c r="U372" s="45" t="str">
        <f t="shared" si="187"/>
        <v>n/a</v>
      </c>
      <c r="V372" s="45" t="str">
        <f t="shared" si="188"/>
        <v>n/a</v>
      </c>
      <c r="W372" s="41">
        <f t="shared" si="189"/>
        <v>-35.5823881212931</v>
      </c>
      <c r="X372" s="42">
        <f t="shared" si="190"/>
        <v>0.27147684903931885</v>
      </c>
      <c r="Y372" s="3">
        <v>3</v>
      </c>
      <c r="Z372" s="166">
        <v>-20.5</v>
      </c>
      <c r="AA372" s="43">
        <f t="shared" si="191"/>
        <v>-35.582388121293107</v>
      </c>
      <c r="AB372" s="42">
        <f t="shared" si="192"/>
        <v>0.27147684903931885</v>
      </c>
      <c r="AC372" s="8"/>
      <c r="AD372" s="35">
        <f t="shared" si="193"/>
        <v>-3.5595333333333333E-2</v>
      </c>
      <c r="AE372" s="12">
        <f t="shared" si="194"/>
        <v>3.7367918280816951E-4</v>
      </c>
      <c r="AF372" s="12">
        <f t="shared" si="195"/>
        <v>4.2165180505801406E-4</v>
      </c>
      <c r="AG372" s="12">
        <f t="shared" si="196"/>
        <v>1.3423008502203412E-5</v>
      </c>
      <c r="AH372" s="12">
        <f t="shared" si="197"/>
        <v>1.7086378734417916E-4</v>
      </c>
      <c r="AI372" s="12">
        <f t="shared" si="198"/>
        <v>0</v>
      </c>
      <c r="AJ372" s="12">
        <f t="shared" si="199"/>
        <v>0</v>
      </c>
      <c r="AK372" s="12">
        <f t="shared" si="200"/>
        <v>0</v>
      </c>
      <c r="AL372" s="12">
        <f t="shared" si="201"/>
        <v>0</v>
      </c>
      <c r="AM372" s="12">
        <f t="shared" si="202"/>
        <v>0</v>
      </c>
      <c r="AN372" s="39">
        <f t="shared" si="203"/>
        <v>0</v>
      </c>
      <c r="AO372" s="8"/>
      <c r="AP372" s="35">
        <f t="shared" si="204"/>
        <v>-3.55823881212931E-2</v>
      </c>
      <c r="AQ372" s="12">
        <f t="shared" si="205"/>
        <v>2.7147684903931882E-4</v>
      </c>
      <c r="AR372" s="12">
        <f t="shared" si="206"/>
        <v>1.3423008502203412E-5</v>
      </c>
      <c r="AS372" s="12">
        <f t="shared" si="207"/>
        <v>1.7086378734417916E-4</v>
      </c>
      <c r="AT372" s="12">
        <f t="shared" si="208"/>
        <v>1.3423008502203412E-5</v>
      </c>
      <c r="AU372" s="12">
        <f t="shared" si="209"/>
        <v>1.7086378734417916E-4</v>
      </c>
      <c r="AV372" s="12">
        <f t="shared" si="210"/>
        <v>-3.55823881212931E-2</v>
      </c>
      <c r="AW372" s="12">
        <f t="shared" si="211"/>
        <v>2.7147684903931882E-4</v>
      </c>
      <c r="AX372" s="12">
        <f t="shared" si="212"/>
        <v>-3.5582388121293107E-2</v>
      </c>
      <c r="AY372" s="39">
        <f t="shared" si="213"/>
        <v>2.7147684903931882E-4</v>
      </c>
      <c r="AZ372" s="8"/>
      <c r="BA372" s="35"/>
      <c r="BB372" s="12">
        <f t="shared" si="214"/>
        <v>1.0000134230085023</v>
      </c>
      <c r="BC372" s="12">
        <f t="shared" si="215"/>
        <v>0.96440466666666669</v>
      </c>
      <c r="BD372" s="12">
        <f t="shared" si="216"/>
        <v>0</v>
      </c>
      <c r="BE372" s="39">
        <f t="shared" si="217"/>
        <v>0</v>
      </c>
    </row>
    <row r="373" spans="1:57">
      <c r="A373" s="168" t="s">
        <v>398</v>
      </c>
      <c r="B373" s="3" t="s">
        <v>399</v>
      </c>
      <c r="C373" s="3">
        <v>-32.128</v>
      </c>
      <c r="D373" s="3">
        <v>0.37367918280816953</v>
      </c>
      <c r="E373" s="3">
        <v>3</v>
      </c>
      <c r="F373" s="3">
        <v>1.3423008502203413E-2</v>
      </c>
      <c r="G373" s="3">
        <v>0.17086378734417915</v>
      </c>
      <c r="L373" s="3">
        <v>1</v>
      </c>
      <c r="Q373" s="44">
        <f t="shared" si="183"/>
        <v>-32.11500824591495</v>
      </c>
      <c r="R373" s="45">
        <f t="shared" si="184"/>
        <v>0.27183685881945596</v>
      </c>
      <c r="S373" s="45" t="str">
        <f t="shared" si="185"/>
        <v>n/a</v>
      </c>
      <c r="T373" s="45" t="str">
        <f t="shared" si="186"/>
        <v>n/a</v>
      </c>
      <c r="U373" s="45" t="str">
        <f t="shared" si="187"/>
        <v>n/a</v>
      </c>
      <c r="V373" s="45" t="str">
        <f t="shared" si="188"/>
        <v>n/a</v>
      </c>
      <c r="W373" s="41">
        <f t="shared" si="189"/>
        <v>-32.11500824591495</v>
      </c>
      <c r="X373" s="42">
        <f t="shared" si="190"/>
        <v>0.27183685881945596</v>
      </c>
      <c r="Y373" s="3">
        <v>3</v>
      </c>
      <c r="Z373" s="166">
        <v>-19.399999999999999</v>
      </c>
      <c r="AA373" s="43">
        <f t="shared" si="191"/>
        <v>-32.115008245914957</v>
      </c>
      <c r="AB373" s="42">
        <f t="shared" si="192"/>
        <v>0.27183685881945596</v>
      </c>
      <c r="AC373" s="8"/>
      <c r="AD373" s="35">
        <f t="shared" si="193"/>
        <v>-3.2127999999999997E-2</v>
      </c>
      <c r="AE373" s="12">
        <f t="shared" si="194"/>
        <v>3.7367918280816951E-4</v>
      </c>
      <c r="AF373" s="12">
        <f t="shared" si="195"/>
        <v>4.2165180505801406E-4</v>
      </c>
      <c r="AG373" s="12">
        <f t="shared" si="196"/>
        <v>1.3423008502203412E-5</v>
      </c>
      <c r="AH373" s="12">
        <f t="shared" si="197"/>
        <v>1.7086378734417916E-4</v>
      </c>
      <c r="AI373" s="12">
        <f t="shared" si="198"/>
        <v>0</v>
      </c>
      <c r="AJ373" s="12">
        <f t="shared" si="199"/>
        <v>0</v>
      </c>
      <c r="AK373" s="12">
        <f t="shared" si="200"/>
        <v>0</v>
      </c>
      <c r="AL373" s="12">
        <f t="shared" si="201"/>
        <v>0</v>
      </c>
      <c r="AM373" s="12">
        <f t="shared" si="202"/>
        <v>0</v>
      </c>
      <c r="AN373" s="39">
        <f t="shared" si="203"/>
        <v>0</v>
      </c>
      <c r="AO373" s="8"/>
      <c r="AP373" s="35">
        <f t="shared" si="204"/>
        <v>-3.2115008245914949E-2</v>
      </c>
      <c r="AQ373" s="12">
        <f t="shared" si="205"/>
        <v>2.7183685881945594E-4</v>
      </c>
      <c r="AR373" s="12">
        <f t="shared" si="206"/>
        <v>1.3423008502203412E-5</v>
      </c>
      <c r="AS373" s="12">
        <f t="shared" si="207"/>
        <v>1.7086378734417916E-4</v>
      </c>
      <c r="AT373" s="12">
        <f t="shared" si="208"/>
        <v>1.3423008502203412E-5</v>
      </c>
      <c r="AU373" s="12">
        <f t="shared" si="209"/>
        <v>1.7086378734417916E-4</v>
      </c>
      <c r="AV373" s="12">
        <f t="shared" si="210"/>
        <v>-3.2115008245914949E-2</v>
      </c>
      <c r="AW373" s="12">
        <f t="shared" si="211"/>
        <v>2.7183685881945594E-4</v>
      </c>
      <c r="AX373" s="12">
        <f t="shared" si="212"/>
        <v>-3.2115008245914956E-2</v>
      </c>
      <c r="AY373" s="39">
        <f t="shared" si="213"/>
        <v>2.7183685881945594E-4</v>
      </c>
      <c r="AZ373" s="8"/>
      <c r="BA373" s="35"/>
      <c r="BB373" s="12">
        <f t="shared" si="214"/>
        <v>1.0000134230085023</v>
      </c>
      <c r="BC373" s="12">
        <f t="shared" si="215"/>
        <v>0.96787199999999995</v>
      </c>
      <c r="BD373" s="12">
        <f t="shared" si="216"/>
        <v>0</v>
      </c>
      <c r="BE373" s="39">
        <f t="shared" si="217"/>
        <v>0</v>
      </c>
    </row>
    <row r="374" spans="1:57">
      <c r="A374" s="168" t="s">
        <v>398</v>
      </c>
      <c r="B374" s="3" t="s">
        <v>400</v>
      </c>
      <c r="C374" s="3">
        <v>-31.908333333333331</v>
      </c>
      <c r="D374" s="3">
        <v>0.37367918280816953</v>
      </c>
      <c r="E374" s="3">
        <v>3</v>
      </c>
      <c r="F374" s="3">
        <v>1.3423008502203413E-2</v>
      </c>
      <c r="G374" s="3">
        <v>0.17086378734417915</v>
      </c>
      <c r="L374" s="3">
        <v>1</v>
      </c>
      <c r="Q374" s="44">
        <f t="shared" si="183"/>
        <v>-31.895338630660749</v>
      </c>
      <c r="R374" s="45">
        <f t="shared" si="184"/>
        <v>0.27185969402052829</v>
      </c>
      <c r="S374" s="45" t="str">
        <f t="shared" si="185"/>
        <v>n/a</v>
      </c>
      <c r="T374" s="45" t="str">
        <f t="shared" si="186"/>
        <v>n/a</v>
      </c>
      <c r="U374" s="45" t="str">
        <f t="shared" si="187"/>
        <v>n/a</v>
      </c>
      <c r="V374" s="45" t="str">
        <f t="shared" si="188"/>
        <v>n/a</v>
      </c>
      <c r="W374" s="41">
        <f t="shared" si="189"/>
        <v>-31.895338630660749</v>
      </c>
      <c r="X374" s="42">
        <f t="shared" si="190"/>
        <v>0.27185969402052829</v>
      </c>
      <c r="Y374" s="3">
        <v>3</v>
      </c>
      <c r="Z374" s="166">
        <v>-19.7</v>
      </c>
      <c r="AA374" s="43">
        <f t="shared" si="191"/>
        <v>-31.895338630660742</v>
      </c>
      <c r="AB374" s="42">
        <f t="shared" si="192"/>
        <v>0.27185969402052829</v>
      </c>
      <c r="AC374" s="8"/>
      <c r="AD374" s="35">
        <f t="shared" si="193"/>
        <v>-3.190833333333333E-2</v>
      </c>
      <c r="AE374" s="12">
        <f t="shared" si="194"/>
        <v>3.7367918280816951E-4</v>
      </c>
      <c r="AF374" s="12">
        <f t="shared" si="195"/>
        <v>4.2165180505801406E-4</v>
      </c>
      <c r="AG374" s="12">
        <f t="shared" si="196"/>
        <v>1.3423008502203412E-5</v>
      </c>
      <c r="AH374" s="12">
        <f t="shared" si="197"/>
        <v>1.7086378734417916E-4</v>
      </c>
      <c r="AI374" s="12">
        <f t="shared" si="198"/>
        <v>0</v>
      </c>
      <c r="AJ374" s="12">
        <f t="shared" si="199"/>
        <v>0</v>
      </c>
      <c r="AK374" s="12">
        <f t="shared" si="200"/>
        <v>0</v>
      </c>
      <c r="AL374" s="12">
        <f t="shared" si="201"/>
        <v>0</v>
      </c>
      <c r="AM374" s="12">
        <f t="shared" si="202"/>
        <v>0</v>
      </c>
      <c r="AN374" s="39">
        <f t="shared" si="203"/>
        <v>0</v>
      </c>
      <c r="AO374" s="8"/>
      <c r="AP374" s="35">
        <f t="shared" si="204"/>
        <v>-3.1895338630660748E-2</v>
      </c>
      <c r="AQ374" s="12">
        <f t="shared" si="205"/>
        <v>2.7185969402052828E-4</v>
      </c>
      <c r="AR374" s="12">
        <f t="shared" si="206"/>
        <v>1.3423008502203412E-5</v>
      </c>
      <c r="AS374" s="12">
        <f t="shared" si="207"/>
        <v>1.7086378734417916E-4</v>
      </c>
      <c r="AT374" s="12">
        <f t="shared" si="208"/>
        <v>1.3423008502203412E-5</v>
      </c>
      <c r="AU374" s="12">
        <f t="shared" si="209"/>
        <v>1.7086378734417916E-4</v>
      </c>
      <c r="AV374" s="12">
        <f t="shared" si="210"/>
        <v>-3.1895338630660748E-2</v>
      </c>
      <c r="AW374" s="12">
        <f t="shared" si="211"/>
        <v>2.7185969402052828E-4</v>
      </c>
      <c r="AX374" s="12">
        <f t="shared" si="212"/>
        <v>-3.1895338630660741E-2</v>
      </c>
      <c r="AY374" s="39">
        <f t="shared" si="213"/>
        <v>2.7185969402052828E-4</v>
      </c>
      <c r="AZ374" s="8"/>
      <c r="BA374" s="35"/>
      <c r="BB374" s="12">
        <f t="shared" si="214"/>
        <v>1.0000134230085023</v>
      </c>
      <c r="BC374" s="12">
        <f t="shared" si="215"/>
        <v>0.96809166666666668</v>
      </c>
      <c r="BD374" s="12">
        <f t="shared" si="216"/>
        <v>0</v>
      </c>
      <c r="BE374" s="39">
        <f t="shared" si="217"/>
        <v>0</v>
      </c>
    </row>
    <row r="375" spans="1:57">
      <c r="A375" s="168" t="s">
        <v>398</v>
      </c>
      <c r="B375" s="3" t="s">
        <v>215</v>
      </c>
      <c r="C375" s="3">
        <v>-33.975000000000001</v>
      </c>
      <c r="D375" s="3">
        <v>0.37367918280816953</v>
      </c>
      <c r="E375" s="3">
        <v>3</v>
      </c>
      <c r="F375" s="3">
        <v>1.3423008502203413E-2</v>
      </c>
      <c r="G375" s="3">
        <v>0.17086378734417915</v>
      </c>
      <c r="L375" s="3">
        <v>1</v>
      </c>
      <c r="Q375" s="44">
        <f t="shared" si="183"/>
        <v>-33.962033038211658</v>
      </c>
      <c r="R375" s="45">
        <f t="shared" si="184"/>
        <v>0.27164498520702995</v>
      </c>
      <c r="S375" s="45" t="str">
        <f t="shared" si="185"/>
        <v>n/a</v>
      </c>
      <c r="T375" s="45" t="str">
        <f t="shared" si="186"/>
        <v>n/a</v>
      </c>
      <c r="U375" s="45" t="str">
        <f t="shared" si="187"/>
        <v>n/a</v>
      </c>
      <c r="V375" s="45" t="str">
        <f t="shared" si="188"/>
        <v>n/a</v>
      </c>
      <c r="W375" s="41">
        <f t="shared" si="189"/>
        <v>-33.962033038211658</v>
      </c>
      <c r="X375" s="42">
        <f t="shared" si="190"/>
        <v>0.27164498520702995</v>
      </c>
      <c r="Y375" s="3">
        <v>3</v>
      </c>
      <c r="Z375" s="166">
        <v>-19.2</v>
      </c>
      <c r="AA375" s="43">
        <f t="shared" si="191"/>
        <v>-33.962033038211658</v>
      </c>
      <c r="AB375" s="42">
        <f t="shared" si="192"/>
        <v>0.27164498520702995</v>
      </c>
      <c r="AC375" s="8"/>
      <c r="AD375" s="35">
        <f t="shared" si="193"/>
        <v>-3.3974999999999998E-2</v>
      </c>
      <c r="AE375" s="12">
        <f t="shared" si="194"/>
        <v>3.7367918280816951E-4</v>
      </c>
      <c r="AF375" s="12">
        <f t="shared" si="195"/>
        <v>4.2165180505801406E-4</v>
      </c>
      <c r="AG375" s="12">
        <f t="shared" si="196"/>
        <v>1.3423008502203412E-5</v>
      </c>
      <c r="AH375" s="12">
        <f t="shared" si="197"/>
        <v>1.7086378734417916E-4</v>
      </c>
      <c r="AI375" s="12">
        <f t="shared" si="198"/>
        <v>0</v>
      </c>
      <c r="AJ375" s="12">
        <f t="shared" si="199"/>
        <v>0</v>
      </c>
      <c r="AK375" s="12">
        <f t="shared" si="200"/>
        <v>0</v>
      </c>
      <c r="AL375" s="12">
        <f t="shared" si="201"/>
        <v>0</v>
      </c>
      <c r="AM375" s="12">
        <f t="shared" si="202"/>
        <v>0</v>
      </c>
      <c r="AN375" s="39">
        <f t="shared" si="203"/>
        <v>0</v>
      </c>
      <c r="AO375" s="8"/>
      <c r="AP375" s="35">
        <f t="shared" si="204"/>
        <v>-3.3962033038211659E-2</v>
      </c>
      <c r="AQ375" s="12">
        <f t="shared" si="205"/>
        <v>2.7164498520702997E-4</v>
      </c>
      <c r="AR375" s="12">
        <f t="shared" si="206"/>
        <v>1.3423008502203412E-5</v>
      </c>
      <c r="AS375" s="12">
        <f t="shared" si="207"/>
        <v>1.7086378734417916E-4</v>
      </c>
      <c r="AT375" s="12">
        <f t="shared" si="208"/>
        <v>1.3423008502203412E-5</v>
      </c>
      <c r="AU375" s="12">
        <f t="shared" si="209"/>
        <v>1.7086378734417916E-4</v>
      </c>
      <c r="AV375" s="12">
        <f t="shared" si="210"/>
        <v>-3.3962033038211659E-2</v>
      </c>
      <c r="AW375" s="12">
        <f t="shared" si="211"/>
        <v>2.7164498520702997E-4</v>
      </c>
      <c r="AX375" s="12">
        <f t="shared" si="212"/>
        <v>-3.3962033038211659E-2</v>
      </c>
      <c r="AY375" s="39">
        <f t="shared" si="213"/>
        <v>2.7164498520702997E-4</v>
      </c>
      <c r="AZ375" s="8"/>
      <c r="BA375" s="35"/>
      <c r="BB375" s="12">
        <f t="shared" si="214"/>
        <v>1.0000134230085023</v>
      </c>
      <c r="BC375" s="12">
        <f t="shared" si="215"/>
        <v>0.96602500000000002</v>
      </c>
      <c r="BD375" s="12">
        <f t="shared" si="216"/>
        <v>0</v>
      </c>
      <c r="BE375" s="39">
        <f t="shared" si="217"/>
        <v>0</v>
      </c>
    </row>
    <row r="376" spans="1:57">
      <c r="A376" s="168" t="s">
        <v>398</v>
      </c>
      <c r="B376" s="3" t="s">
        <v>216</v>
      </c>
      <c r="C376" s="3">
        <v>-33.550666666666672</v>
      </c>
      <c r="D376" s="3">
        <v>0.37367918280816953</v>
      </c>
      <c r="E376" s="3">
        <v>3</v>
      </c>
      <c r="F376" s="3">
        <v>1.3423008502203413E-2</v>
      </c>
      <c r="G376" s="3">
        <v>0.17086378734417915</v>
      </c>
      <c r="L376" s="3">
        <v>1</v>
      </c>
      <c r="Q376" s="44">
        <f t="shared" si="183"/>
        <v>-33.537694009048387</v>
      </c>
      <c r="R376" s="45">
        <f t="shared" si="184"/>
        <v>0.2716890461749123</v>
      </c>
      <c r="S376" s="45" t="str">
        <f t="shared" si="185"/>
        <v>n/a</v>
      </c>
      <c r="T376" s="45" t="str">
        <f t="shared" si="186"/>
        <v>n/a</v>
      </c>
      <c r="U376" s="45" t="str">
        <f t="shared" si="187"/>
        <v>n/a</v>
      </c>
      <c r="V376" s="45" t="str">
        <f t="shared" si="188"/>
        <v>n/a</v>
      </c>
      <c r="W376" s="41">
        <f t="shared" si="189"/>
        <v>-33.537694009048387</v>
      </c>
      <c r="X376" s="42">
        <f t="shared" si="190"/>
        <v>0.2716890461749123</v>
      </c>
      <c r="Y376" s="3">
        <v>3</v>
      </c>
      <c r="Z376" s="166">
        <v>-21.9</v>
      </c>
      <c r="AA376" s="43">
        <f t="shared" si="191"/>
        <v>-33.53769400904838</v>
      </c>
      <c r="AB376" s="42">
        <f t="shared" si="192"/>
        <v>0.2716890461749123</v>
      </c>
      <c r="AC376" s="8"/>
      <c r="AD376" s="35">
        <f t="shared" si="193"/>
        <v>-3.3550666666666673E-2</v>
      </c>
      <c r="AE376" s="12">
        <f t="shared" si="194"/>
        <v>3.7367918280816951E-4</v>
      </c>
      <c r="AF376" s="12">
        <f t="shared" si="195"/>
        <v>4.2165180505801406E-4</v>
      </c>
      <c r="AG376" s="12">
        <f t="shared" si="196"/>
        <v>1.3423008502203412E-5</v>
      </c>
      <c r="AH376" s="12">
        <f t="shared" si="197"/>
        <v>1.7086378734417916E-4</v>
      </c>
      <c r="AI376" s="12">
        <f t="shared" si="198"/>
        <v>0</v>
      </c>
      <c r="AJ376" s="12">
        <f t="shared" si="199"/>
        <v>0</v>
      </c>
      <c r="AK376" s="12">
        <f t="shared" si="200"/>
        <v>0</v>
      </c>
      <c r="AL376" s="12">
        <f t="shared" si="201"/>
        <v>0</v>
      </c>
      <c r="AM376" s="12">
        <f t="shared" si="202"/>
        <v>0</v>
      </c>
      <c r="AN376" s="39">
        <f t="shared" si="203"/>
        <v>0</v>
      </c>
      <c r="AO376" s="8"/>
      <c r="AP376" s="35">
        <f t="shared" si="204"/>
        <v>-3.3537694009048387E-2</v>
      </c>
      <c r="AQ376" s="12">
        <f t="shared" si="205"/>
        <v>2.7168904617491229E-4</v>
      </c>
      <c r="AR376" s="12">
        <f t="shared" si="206"/>
        <v>1.3423008502203412E-5</v>
      </c>
      <c r="AS376" s="12">
        <f t="shared" si="207"/>
        <v>1.7086378734417916E-4</v>
      </c>
      <c r="AT376" s="12">
        <f t="shared" si="208"/>
        <v>1.3423008502203412E-5</v>
      </c>
      <c r="AU376" s="12">
        <f t="shared" si="209"/>
        <v>1.7086378734417916E-4</v>
      </c>
      <c r="AV376" s="12">
        <f t="shared" si="210"/>
        <v>-3.3537694009048387E-2</v>
      </c>
      <c r="AW376" s="12">
        <f t="shared" si="211"/>
        <v>2.7168904617491229E-4</v>
      </c>
      <c r="AX376" s="12">
        <f t="shared" si="212"/>
        <v>-3.353769400904838E-2</v>
      </c>
      <c r="AY376" s="39">
        <f t="shared" si="213"/>
        <v>2.7168904617491229E-4</v>
      </c>
      <c r="AZ376" s="8"/>
      <c r="BA376" s="35"/>
      <c r="BB376" s="12">
        <f t="shared" si="214"/>
        <v>1.0000134230085023</v>
      </c>
      <c r="BC376" s="12">
        <f t="shared" si="215"/>
        <v>0.96644933333333327</v>
      </c>
      <c r="BD376" s="12">
        <f t="shared" si="216"/>
        <v>0</v>
      </c>
      <c r="BE376" s="39">
        <f t="shared" si="217"/>
        <v>0</v>
      </c>
    </row>
    <row r="377" spans="1:57">
      <c r="A377" s="168" t="s">
        <v>369</v>
      </c>
      <c r="B377" s="3" t="s">
        <v>399</v>
      </c>
      <c r="C377" s="3">
        <v>-33.963750000000005</v>
      </c>
      <c r="D377" s="3">
        <v>0.37367918280816953</v>
      </c>
      <c r="E377" s="3">
        <v>4</v>
      </c>
      <c r="F377" s="3">
        <v>1.3423008502203413E-2</v>
      </c>
      <c r="G377" s="3">
        <v>0.17086378734417915</v>
      </c>
      <c r="L377" s="3">
        <v>1</v>
      </c>
      <c r="Q377" s="44">
        <f t="shared" si="183"/>
        <v>-33.95078288720282</v>
      </c>
      <c r="R377" s="45">
        <f t="shared" si="184"/>
        <v>0.24930899673361448</v>
      </c>
      <c r="S377" s="45" t="str">
        <f t="shared" si="185"/>
        <v>n/a</v>
      </c>
      <c r="T377" s="45" t="str">
        <f t="shared" si="186"/>
        <v>n/a</v>
      </c>
      <c r="U377" s="45" t="str">
        <f t="shared" si="187"/>
        <v>n/a</v>
      </c>
      <c r="V377" s="45" t="str">
        <f t="shared" si="188"/>
        <v>n/a</v>
      </c>
      <c r="W377" s="41">
        <f t="shared" si="189"/>
        <v>-33.95078288720282</v>
      </c>
      <c r="X377" s="42">
        <f t="shared" si="190"/>
        <v>0.24930899673361448</v>
      </c>
      <c r="Y377" s="3">
        <v>4</v>
      </c>
      <c r="Z377" s="166">
        <v>-21</v>
      </c>
      <c r="AA377" s="43">
        <f t="shared" si="191"/>
        <v>-33.95078288720277</v>
      </c>
      <c r="AB377" s="42">
        <f t="shared" si="192"/>
        <v>0.24930899673361448</v>
      </c>
      <c r="AC377" s="8"/>
      <c r="AD377" s="35">
        <f t="shared" si="193"/>
        <v>-3.3963750000000008E-2</v>
      </c>
      <c r="AE377" s="12">
        <f t="shared" si="194"/>
        <v>3.7367918280816951E-4</v>
      </c>
      <c r="AF377" s="12">
        <f t="shared" si="195"/>
        <v>4.0559208822344957E-4</v>
      </c>
      <c r="AG377" s="12">
        <f t="shared" si="196"/>
        <v>1.3423008502203412E-5</v>
      </c>
      <c r="AH377" s="12">
        <f t="shared" si="197"/>
        <v>1.7086378734417916E-4</v>
      </c>
      <c r="AI377" s="12">
        <f t="shared" si="198"/>
        <v>0</v>
      </c>
      <c r="AJ377" s="12">
        <f t="shared" si="199"/>
        <v>0</v>
      </c>
      <c r="AK377" s="12">
        <f t="shared" si="200"/>
        <v>0</v>
      </c>
      <c r="AL377" s="12">
        <f t="shared" si="201"/>
        <v>0</v>
      </c>
      <c r="AM377" s="12">
        <f t="shared" si="202"/>
        <v>0</v>
      </c>
      <c r="AN377" s="39">
        <f t="shared" si="203"/>
        <v>0</v>
      </c>
      <c r="AO377" s="8"/>
      <c r="AP377" s="35">
        <f t="shared" si="204"/>
        <v>-3.3950782887202817E-2</v>
      </c>
      <c r="AQ377" s="12">
        <f t="shared" si="205"/>
        <v>2.4930899673361449E-4</v>
      </c>
      <c r="AR377" s="12">
        <f t="shared" si="206"/>
        <v>1.3423008502203412E-5</v>
      </c>
      <c r="AS377" s="12">
        <f t="shared" si="207"/>
        <v>1.7086378734417916E-4</v>
      </c>
      <c r="AT377" s="12">
        <f t="shared" si="208"/>
        <v>1.3423008502203412E-5</v>
      </c>
      <c r="AU377" s="12">
        <f t="shared" si="209"/>
        <v>1.7086378734417916E-4</v>
      </c>
      <c r="AV377" s="12">
        <f t="shared" si="210"/>
        <v>-3.3950782887202817E-2</v>
      </c>
      <c r="AW377" s="12">
        <f t="shared" si="211"/>
        <v>2.4930899673361449E-4</v>
      </c>
      <c r="AX377" s="12">
        <f t="shared" si="212"/>
        <v>-3.3950782887202768E-2</v>
      </c>
      <c r="AY377" s="39">
        <f t="shared" si="213"/>
        <v>2.4930899673361449E-4</v>
      </c>
      <c r="AZ377" s="8"/>
      <c r="BA377" s="35"/>
      <c r="BB377" s="12">
        <f t="shared" si="214"/>
        <v>1.0000134230085023</v>
      </c>
      <c r="BC377" s="12">
        <f t="shared" si="215"/>
        <v>0.96603625000000004</v>
      </c>
      <c r="BD377" s="12">
        <f t="shared" si="216"/>
        <v>0</v>
      </c>
      <c r="BE377" s="39">
        <f t="shared" si="217"/>
        <v>0</v>
      </c>
    </row>
    <row r="378" spans="1:57">
      <c r="A378" s="168" t="s">
        <v>369</v>
      </c>
      <c r="B378" s="3" t="s">
        <v>400</v>
      </c>
      <c r="C378" s="3">
        <v>-34.622999999999998</v>
      </c>
      <c r="D378" s="3">
        <v>0.37367918280816953</v>
      </c>
      <c r="E378" s="3">
        <v>3</v>
      </c>
      <c r="F378" s="3">
        <v>1.3423008502203413E-2</v>
      </c>
      <c r="G378" s="3">
        <v>0.17086378734417915</v>
      </c>
      <c r="L378" s="3">
        <v>1</v>
      </c>
      <c r="Q378" s="44">
        <f t="shared" si="183"/>
        <v>-34.610041736321172</v>
      </c>
      <c r="R378" s="45">
        <f t="shared" si="184"/>
        <v>0.27157772319978962</v>
      </c>
      <c r="S378" s="45" t="str">
        <f t="shared" si="185"/>
        <v>n/a</v>
      </c>
      <c r="T378" s="45" t="str">
        <f t="shared" si="186"/>
        <v>n/a</v>
      </c>
      <c r="U378" s="45" t="str">
        <f t="shared" si="187"/>
        <v>n/a</v>
      </c>
      <c r="V378" s="45" t="str">
        <f t="shared" si="188"/>
        <v>n/a</v>
      </c>
      <c r="W378" s="41">
        <f t="shared" si="189"/>
        <v>-34.610041736321172</v>
      </c>
      <c r="X378" s="42">
        <f t="shared" si="190"/>
        <v>0.27157772319978962</v>
      </c>
      <c r="Y378" s="3">
        <v>3</v>
      </c>
      <c r="Z378" s="166">
        <v>-15</v>
      </c>
      <c r="AA378" s="43">
        <f t="shared" si="191"/>
        <v>-34.610041736321207</v>
      </c>
      <c r="AB378" s="42">
        <f t="shared" si="192"/>
        <v>0.27157772319978962</v>
      </c>
      <c r="AC378" s="8"/>
      <c r="AD378" s="35">
        <f t="shared" si="193"/>
        <v>-3.4623000000000001E-2</v>
      </c>
      <c r="AE378" s="12">
        <f t="shared" si="194"/>
        <v>3.7367918280816951E-4</v>
      </c>
      <c r="AF378" s="12">
        <f t="shared" si="195"/>
        <v>4.2165180505801406E-4</v>
      </c>
      <c r="AG378" s="12">
        <f t="shared" si="196"/>
        <v>1.3423008502203412E-5</v>
      </c>
      <c r="AH378" s="12">
        <f t="shared" si="197"/>
        <v>1.7086378734417916E-4</v>
      </c>
      <c r="AI378" s="12">
        <f t="shared" si="198"/>
        <v>0</v>
      </c>
      <c r="AJ378" s="12">
        <f t="shared" si="199"/>
        <v>0</v>
      </c>
      <c r="AK378" s="12">
        <f t="shared" si="200"/>
        <v>0</v>
      </c>
      <c r="AL378" s="12">
        <f t="shared" si="201"/>
        <v>0</v>
      </c>
      <c r="AM378" s="12">
        <f t="shared" si="202"/>
        <v>0</v>
      </c>
      <c r="AN378" s="39">
        <f t="shared" si="203"/>
        <v>0</v>
      </c>
      <c r="AO378" s="8"/>
      <c r="AP378" s="35">
        <f t="shared" si="204"/>
        <v>-3.4610041736321172E-2</v>
      </c>
      <c r="AQ378" s="12">
        <f t="shared" si="205"/>
        <v>2.7157772319978961E-4</v>
      </c>
      <c r="AR378" s="12">
        <f t="shared" si="206"/>
        <v>1.3423008502203412E-5</v>
      </c>
      <c r="AS378" s="12">
        <f t="shared" si="207"/>
        <v>1.7086378734417916E-4</v>
      </c>
      <c r="AT378" s="12">
        <f t="shared" si="208"/>
        <v>1.3423008502203412E-5</v>
      </c>
      <c r="AU378" s="12">
        <f t="shared" si="209"/>
        <v>1.7086378734417916E-4</v>
      </c>
      <c r="AV378" s="12">
        <f t="shared" si="210"/>
        <v>-3.4610041736321172E-2</v>
      </c>
      <c r="AW378" s="12">
        <f t="shared" si="211"/>
        <v>2.7157772319978961E-4</v>
      </c>
      <c r="AX378" s="12">
        <f t="shared" si="212"/>
        <v>-3.4610041736321207E-2</v>
      </c>
      <c r="AY378" s="39">
        <f t="shared" si="213"/>
        <v>2.7157772319978961E-4</v>
      </c>
      <c r="AZ378" s="8"/>
      <c r="BA378" s="35"/>
      <c r="BB378" s="12">
        <f t="shared" si="214"/>
        <v>1.0000134230085023</v>
      </c>
      <c r="BC378" s="12">
        <f t="shared" si="215"/>
        <v>0.96537700000000004</v>
      </c>
      <c r="BD378" s="12">
        <f t="shared" si="216"/>
        <v>0</v>
      </c>
      <c r="BE378" s="39">
        <f t="shared" si="217"/>
        <v>0</v>
      </c>
    </row>
    <row r="379" spans="1:57">
      <c r="A379" s="168" t="s">
        <v>369</v>
      </c>
      <c r="B379" s="3" t="s">
        <v>215</v>
      </c>
      <c r="C379" s="3">
        <v>-36.843000000000004</v>
      </c>
      <c r="D379" s="3">
        <v>0.37367918280816953</v>
      </c>
      <c r="E379" s="3">
        <v>4</v>
      </c>
      <c r="F379" s="3">
        <v>1.3423008502203413E-2</v>
      </c>
      <c r="G379" s="3">
        <v>0.17086378734417915</v>
      </c>
      <c r="L379" s="3">
        <v>1</v>
      </c>
      <c r="Q379" s="44">
        <f t="shared" si="183"/>
        <v>-36.830071535400045</v>
      </c>
      <c r="R379" s="45">
        <f t="shared" si="184"/>
        <v>0.2489835568549438</v>
      </c>
      <c r="S379" s="45" t="str">
        <f t="shared" si="185"/>
        <v>n/a</v>
      </c>
      <c r="T379" s="45" t="str">
        <f t="shared" si="186"/>
        <v>n/a</v>
      </c>
      <c r="U379" s="45" t="str">
        <f t="shared" si="187"/>
        <v>n/a</v>
      </c>
      <c r="V379" s="45" t="str">
        <f t="shared" si="188"/>
        <v>n/a</v>
      </c>
      <c r="W379" s="41">
        <f t="shared" si="189"/>
        <v>-36.830071535400045</v>
      </c>
      <c r="X379" s="42">
        <f t="shared" si="190"/>
        <v>0.2489835568549438</v>
      </c>
      <c r="Y379" s="3">
        <v>4</v>
      </c>
      <c r="Z379" s="166">
        <v>-15.6</v>
      </c>
      <c r="AA379" s="43">
        <f t="shared" si="191"/>
        <v>-36.83007153540008</v>
      </c>
      <c r="AB379" s="42">
        <f t="shared" si="192"/>
        <v>0.2489835568549438</v>
      </c>
      <c r="AC379" s="8"/>
      <c r="AD379" s="35">
        <f t="shared" si="193"/>
        <v>-3.6843000000000001E-2</v>
      </c>
      <c r="AE379" s="12">
        <f t="shared" si="194"/>
        <v>3.7367918280816951E-4</v>
      </c>
      <c r="AF379" s="12">
        <f t="shared" si="195"/>
        <v>4.0559208822344957E-4</v>
      </c>
      <c r="AG379" s="12">
        <f t="shared" si="196"/>
        <v>1.3423008502203412E-5</v>
      </c>
      <c r="AH379" s="12">
        <f t="shared" si="197"/>
        <v>1.7086378734417916E-4</v>
      </c>
      <c r="AI379" s="12">
        <f t="shared" si="198"/>
        <v>0</v>
      </c>
      <c r="AJ379" s="12">
        <f t="shared" si="199"/>
        <v>0</v>
      </c>
      <c r="AK379" s="12">
        <f t="shared" si="200"/>
        <v>0</v>
      </c>
      <c r="AL379" s="12">
        <f t="shared" si="201"/>
        <v>0</v>
      </c>
      <c r="AM379" s="12">
        <f t="shared" si="202"/>
        <v>0</v>
      </c>
      <c r="AN379" s="39">
        <f t="shared" si="203"/>
        <v>0</v>
      </c>
      <c r="AO379" s="8"/>
      <c r="AP379" s="35">
        <f t="shared" si="204"/>
        <v>-3.6830071535400043E-2</v>
      </c>
      <c r="AQ379" s="12">
        <f t="shared" si="205"/>
        <v>2.4898355685494381E-4</v>
      </c>
      <c r="AR379" s="12">
        <f t="shared" si="206"/>
        <v>1.3423008502203412E-5</v>
      </c>
      <c r="AS379" s="12">
        <f t="shared" si="207"/>
        <v>1.7086378734417916E-4</v>
      </c>
      <c r="AT379" s="12">
        <f t="shared" si="208"/>
        <v>1.3423008502203412E-5</v>
      </c>
      <c r="AU379" s="12">
        <f t="shared" si="209"/>
        <v>1.7086378734417916E-4</v>
      </c>
      <c r="AV379" s="12">
        <f t="shared" si="210"/>
        <v>-3.6830071535400043E-2</v>
      </c>
      <c r="AW379" s="12">
        <f t="shared" si="211"/>
        <v>2.4898355685494381E-4</v>
      </c>
      <c r="AX379" s="12">
        <f t="shared" si="212"/>
        <v>-3.6830071535400077E-2</v>
      </c>
      <c r="AY379" s="39">
        <f t="shared" si="213"/>
        <v>2.4898355685494381E-4</v>
      </c>
      <c r="AZ379" s="8"/>
      <c r="BA379" s="35"/>
      <c r="BB379" s="12">
        <f t="shared" si="214"/>
        <v>1.0000134230085023</v>
      </c>
      <c r="BC379" s="12">
        <f t="shared" si="215"/>
        <v>0.96315700000000004</v>
      </c>
      <c r="BD379" s="12">
        <f t="shared" si="216"/>
        <v>0</v>
      </c>
      <c r="BE379" s="39">
        <f t="shared" si="217"/>
        <v>0</v>
      </c>
    </row>
    <row r="380" spans="1:57">
      <c r="A380" s="168" t="s">
        <v>369</v>
      </c>
      <c r="B380" s="3" t="s">
        <v>216</v>
      </c>
      <c r="C380" s="3">
        <v>-35.734000000000002</v>
      </c>
      <c r="D380" s="3">
        <v>0.37367918280816953</v>
      </c>
      <c r="E380" s="3">
        <v>4</v>
      </c>
      <c r="F380" s="3">
        <v>1.3423008502203413E-2</v>
      </c>
      <c r="G380" s="3">
        <v>0.17086378734417915</v>
      </c>
      <c r="L380" s="3">
        <v>1</v>
      </c>
      <c r="Q380" s="44">
        <f t="shared" si="183"/>
        <v>-35.721056649283611</v>
      </c>
      <c r="R380" s="45">
        <f t="shared" si="184"/>
        <v>0.2491088417537568</v>
      </c>
      <c r="S380" s="45" t="str">
        <f t="shared" si="185"/>
        <v>n/a</v>
      </c>
      <c r="T380" s="45" t="str">
        <f t="shared" si="186"/>
        <v>n/a</v>
      </c>
      <c r="U380" s="45" t="str">
        <f t="shared" si="187"/>
        <v>n/a</v>
      </c>
      <c r="V380" s="45" t="str">
        <f t="shared" si="188"/>
        <v>n/a</v>
      </c>
      <c r="W380" s="41">
        <f t="shared" si="189"/>
        <v>-35.721056649283611</v>
      </c>
      <c r="X380" s="42">
        <f t="shared" si="190"/>
        <v>0.2491088417537568</v>
      </c>
      <c r="Y380" s="3">
        <v>4</v>
      </c>
      <c r="Z380" s="166">
        <v>-17.5</v>
      </c>
      <c r="AA380" s="43">
        <f t="shared" si="191"/>
        <v>-35.721056649283597</v>
      </c>
      <c r="AB380" s="42">
        <f t="shared" si="192"/>
        <v>0.2491088417537568</v>
      </c>
      <c r="AC380" s="8"/>
      <c r="AD380" s="35">
        <f t="shared" si="193"/>
        <v>-3.5734000000000002E-2</v>
      </c>
      <c r="AE380" s="12">
        <f t="shared" si="194"/>
        <v>3.7367918280816951E-4</v>
      </c>
      <c r="AF380" s="12">
        <f t="shared" si="195"/>
        <v>4.0559208822344957E-4</v>
      </c>
      <c r="AG380" s="12">
        <f t="shared" si="196"/>
        <v>1.3423008502203412E-5</v>
      </c>
      <c r="AH380" s="12">
        <f t="shared" si="197"/>
        <v>1.7086378734417916E-4</v>
      </c>
      <c r="AI380" s="12">
        <f t="shared" si="198"/>
        <v>0</v>
      </c>
      <c r="AJ380" s="12">
        <f t="shared" si="199"/>
        <v>0</v>
      </c>
      <c r="AK380" s="12">
        <f t="shared" si="200"/>
        <v>0</v>
      </c>
      <c r="AL380" s="12">
        <f t="shared" si="201"/>
        <v>0</v>
      </c>
      <c r="AM380" s="12">
        <f t="shared" si="202"/>
        <v>0</v>
      </c>
      <c r="AN380" s="39">
        <f t="shared" si="203"/>
        <v>0</v>
      </c>
      <c r="AO380" s="8"/>
      <c r="AP380" s="35">
        <f t="shared" si="204"/>
        <v>-3.5721056649283614E-2</v>
      </c>
      <c r="AQ380" s="12">
        <f t="shared" si="205"/>
        <v>2.4910884175375681E-4</v>
      </c>
      <c r="AR380" s="12">
        <f t="shared" si="206"/>
        <v>1.3423008502203412E-5</v>
      </c>
      <c r="AS380" s="12">
        <f t="shared" si="207"/>
        <v>1.7086378734417916E-4</v>
      </c>
      <c r="AT380" s="12">
        <f t="shared" si="208"/>
        <v>1.3423008502203412E-5</v>
      </c>
      <c r="AU380" s="12">
        <f t="shared" si="209"/>
        <v>1.7086378734417916E-4</v>
      </c>
      <c r="AV380" s="12">
        <f t="shared" si="210"/>
        <v>-3.5721056649283614E-2</v>
      </c>
      <c r="AW380" s="12">
        <f t="shared" si="211"/>
        <v>2.4910884175375681E-4</v>
      </c>
      <c r="AX380" s="12">
        <f t="shared" si="212"/>
        <v>-3.57210566492836E-2</v>
      </c>
      <c r="AY380" s="39">
        <f t="shared" si="213"/>
        <v>2.4910884175375681E-4</v>
      </c>
      <c r="AZ380" s="8"/>
      <c r="BA380" s="35"/>
      <c r="BB380" s="12">
        <f t="shared" si="214"/>
        <v>1.0000134230085023</v>
      </c>
      <c r="BC380" s="12">
        <f t="shared" si="215"/>
        <v>0.96426599999999996</v>
      </c>
      <c r="BD380" s="12">
        <f t="shared" si="216"/>
        <v>0</v>
      </c>
      <c r="BE380" s="39">
        <f t="shared" si="217"/>
        <v>0</v>
      </c>
    </row>
    <row r="381" spans="1:57">
      <c r="A381" s="168" t="s">
        <v>313</v>
      </c>
      <c r="B381" s="3" t="s">
        <v>399</v>
      </c>
      <c r="C381" s="3">
        <v>-33.455999999999996</v>
      </c>
      <c r="D381" s="3">
        <v>0.37367918280816953</v>
      </c>
      <c r="E381" s="3">
        <v>3</v>
      </c>
      <c r="F381" s="3">
        <v>1.3423008502203413E-2</v>
      </c>
      <c r="G381" s="3">
        <v>0.17086378734417915</v>
      </c>
      <c r="L381" s="3">
        <v>1</v>
      </c>
      <c r="Q381" s="44">
        <f t="shared" si="183"/>
        <v>-33.443026071670239</v>
      </c>
      <c r="R381" s="45">
        <f t="shared" si="184"/>
        <v>0.27169887762358791</v>
      </c>
      <c r="S381" s="45" t="str">
        <f t="shared" si="185"/>
        <v>n/a</v>
      </c>
      <c r="T381" s="45" t="str">
        <f t="shared" si="186"/>
        <v>n/a</v>
      </c>
      <c r="U381" s="45" t="str">
        <f t="shared" si="187"/>
        <v>n/a</v>
      </c>
      <c r="V381" s="45" t="str">
        <f t="shared" si="188"/>
        <v>n/a</v>
      </c>
      <c r="W381" s="41">
        <f t="shared" si="189"/>
        <v>-33.443026071670239</v>
      </c>
      <c r="X381" s="42">
        <f t="shared" si="190"/>
        <v>0.27169887762358791</v>
      </c>
      <c r="Y381" s="3">
        <v>3</v>
      </c>
      <c r="Z381" s="166">
        <v>-16.8</v>
      </c>
      <c r="AA381" s="43">
        <f t="shared" si="191"/>
        <v>-33.443026071670268</v>
      </c>
      <c r="AB381" s="42">
        <f t="shared" si="192"/>
        <v>0.27169887762358791</v>
      </c>
      <c r="AC381" s="8"/>
      <c r="AD381" s="35">
        <f t="shared" si="193"/>
        <v>-3.3455999999999993E-2</v>
      </c>
      <c r="AE381" s="12">
        <f t="shared" si="194"/>
        <v>3.7367918280816951E-4</v>
      </c>
      <c r="AF381" s="12">
        <f t="shared" si="195"/>
        <v>4.2165180505801406E-4</v>
      </c>
      <c r="AG381" s="12">
        <f t="shared" si="196"/>
        <v>1.3423008502203412E-5</v>
      </c>
      <c r="AH381" s="12">
        <f t="shared" si="197"/>
        <v>1.7086378734417916E-4</v>
      </c>
      <c r="AI381" s="12">
        <f t="shared" si="198"/>
        <v>0</v>
      </c>
      <c r="AJ381" s="12">
        <f t="shared" si="199"/>
        <v>0</v>
      </c>
      <c r="AK381" s="12">
        <f t="shared" si="200"/>
        <v>0</v>
      </c>
      <c r="AL381" s="12">
        <f t="shared" si="201"/>
        <v>0</v>
      </c>
      <c r="AM381" s="12">
        <f t="shared" si="202"/>
        <v>0</v>
      </c>
      <c r="AN381" s="39">
        <f t="shared" si="203"/>
        <v>0</v>
      </c>
      <c r="AO381" s="8"/>
      <c r="AP381" s="35">
        <f t="shared" si="204"/>
        <v>-3.344302607167024E-2</v>
      </c>
      <c r="AQ381" s="12">
        <f t="shared" si="205"/>
        <v>2.7169887762358791E-4</v>
      </c>
      <c r="AR381" s="12">
        <f t="shared" si="206"/>
        <v>1.3423008502203412E-5</v>
      </c>
      <c r="AS381" s="12">
        <f t="shared" si="207"/>
        <v>1.7086378734417916E-4</v>
      </c>
      <c r="AT381" s="12">
        <f t="shared" si="208"/>
        <v>1.3423008502203412E-5</v>
      </c>
      <c r="AU381" s="12">
        <f t="shared" si="209"/>
        <v>1.7086378734417916E-4</v>
      </c>
      <c r="AV381" s="12">
        <f t="shared" si="210"/>
        <v>-3.344302607167024E-2</v>
      </c>
      <c r="AW381" s="12">
        <f t="shared" si="211"/>
        <v>2.7169887762358791E-4</v>
      </c>
      <c r="AX381" s="12">
        <f t="shared" si="212"/>
        <v>-3.3443026071670268E-2</v>
      </c>
      <c r="AY381" s="39">
        <f t="shared" si="213"/>
        <v>2.7169887762358791E-4</v>
      </c>
      <c r="AZ381" s="8"/>
      <c r="BA381" s="35"/>
      <c r="BB381" s="12">
        <f t="shared" si="214"/>
        <v>1.0000134230085023</v>
      </c>
      <c r="BC381" s="12">
        <f t="shared" si="215"/>
        <v>0.96654399999999996</v>
      </c>
      <c r="BD381" s="12">
        <f t="shared" si="216"/>
        <v>0</v>
      </c>
      <c r="BE381" s="39">
        <f t="shared" si="217"/>
        <v>0</v>
      </c>
    </row>
    <row r="382" spans="1:57">
      <c r="A382" s="168" t="s">
        <v>313</v>
      </c>
      <c r="B382" s="3" t="s">
        <v>400</v>
      </c>
      <c r="C382" s="3">
        <v>-34.111666666666672</v>
      </c>
      <c r="D382" s="3">
        <v>0.37367918280816953</v>
      </c>
      <c r="E382" s="3">
        <v>3</v>
      </c>
      <c r="F382" s="3">
        <v>1.3423008502203413E-2</v>
      </c>
      <c r="G382" s="3">
        <v>0.17086378734417915</v>
      </c>
      <c r="L382" s="3">
        <v>1</v>
      </c>
      <c r="Q382" s="44">
        <f t="shared" si="183"/>
        <v>-34.098701539356156</v>
      </c>
      <c r="R382" s="45">
        <f t="shared" si="184"/>
        <v>0.27163079692040093</v>
      </c>
      <c r="S382" s="45" t="str">
        <f t="shared" si="185"/>
        <v>n/a</v>
      </c>
      <c r="T382" s="45" t="str">
        <f t="shared" si="186"/>
        <v>n/a</v>
      </c>
      <c r="U382" s="45" t="str">
        <f t="shared" si="187"/>
        <v>n/a</v>
      </c>
      <c r="V382" s="45" t="str">
        <f t="shared" si="188"/>
        <v>n/a</v>
      </c>
      <c r="W382" s="41">
        <f t="shared" si="189"/>
        <v>-34.098701539356156</v>
      </c>
      <c r="X382" s="42">
        <f t="shared" si="190"/>
        <v>0.27163079692040093</v>
      </c>
      <c r="Y382" s="3">
        <v>3</v>
      </c>
      <c r="Z382" s="166">
        <v>-20</v>
      </c>
      <c r="AA382" s="43">
        <f t="shared" si="191"/>
        <v>-34.098701539356128</v>
      </c>
      <c r="AB382" s="42">
        <f t="shared" si="192"/>
        <v>0.27163079692040093</v>
      </c>
      <c r="AC382" s="8"/>
      <c r="AD382" s="35">
        <f t="shared" si="193"/>
        <v>-3.4111666666666672E-2</v>
      </c>
      <c r="AE382" s="12">
        <f t="shared" si="194"/>
        <v>3.7367918280816951E-4</v>
      </c>
      <c r="AF382" s="12">
        <f t="shared" si="195"/>
        <v>4.2165180505801406E-4</v>
      </c>
      <c r="AG382" s="12">
        <f t="shared" si="196"/>
        <v>1.3423008502203412E-5</v>
      </c>
      <c r="AH382" s="12">
        <f t="shared" si="197"/>
        <v>1.7086378734417916E-4</v>
      </c>
      <c r="AI382" s="12">
        <f t="shared" si="198"/>
        <v>0</v>
      </c>
      <c r="AJ382" s="12">
        <f t="shared" si="199"/>
        <v>0</v>
      </c>
      <c r="AK382" s="12">
        <f t="shared" si="200"/>
        <v>0</v>
      </c>
      <c r="AL382" s="12">
        <f t="shared" si="201"/>
        <v>0</v>
      </c>
      <c r="AM382" s="12">
        <f t="shared" si="202"/>
        <v>0</v>
      </c>
      <c r="AN382" s="39">
        <f t="shared" si="203"/>
        <v>0</v>
      </c>
      <c r="AO382" s="8"/>
      <c r="AP382" s="35">
        <f t="shared" si="204"/>
        <v>-3.4098701539356159E-2</v>
      </c>
      <c r="AQ382" s="12">
        <f t="shared" si="205"/>
        <v>2.7163079692040095E-4</v>
      </c>
      <c r="AR382" s="12">
        <f t="shared" si="206"/>
        <v>1.3423008502203412E-5</v>
      </c>
      <c r="AS382" s="12">
        <f t="shared" si="207"/>
        <v>1.7086378734417916E-4</v>
      </c>
      <c r="AT382" s="12">
        <f t="shared" si="208"/>
        <v>1.3423008502203412E-5</v>
      </c>
      <c r="AU382" s="12">
        <f t="shared" si="209"/>
        <v>1.7086378734417916E-4</v>
      </c>
      <c r="AV382" s="12">
        <f t="shared" si="210"/>
        <v>-3.4098701539356159E-2</v>
      </c>
      <c r="AW382" s="12">
        <f t="shared" si="211"/>
        <v>2.7163079692040095E-4</v>
      </c>
      <c r="AX382" s="12">
        <f t="shared" si="212"/>
        <v>-3.4098701539356124E-2</v>
      </c>
      <c r="AY382" s="39">
        <f t="shared" si="213"/>
        <v>2.7163079692040095E-4</v>
      </c>
      <c r="AZ382" s="8"/>
      <c r="BA382" s="35"/>
      <c r="BB382" s="12">
        <f t="shared" si="214"/>
        <v>1.0000134230085023</v>
      </c>
      <c r="BC382" s="12">
        <f t="shared" si="215"/>
        <v>0.96588833333333335</v>
      </c>
      <c r="BD382" s="12">
        <f t="shared" si="216"/>
        <v>0</v>
      </c>
      <c r="BE382" s="39">
        <f t="shared" si="217"/>
        <v>0</v>
      </c>
    </row>
    <row r="383" spans="1:57">
      <c r="A383" s="168" t="s">
        <v>313</v>
      </c>
      <c r="B383" s="3" t="s">
        <v>215</v>
      </c>
      <c r="C383" s="3">
        <v>-35.524000000000001</v>
      </c>
      <c r="D383" s="3">
        <v>0.37367918280816953</v>
      </c>
      <c r="E383" s="3">
        <v>3</v>
      </c>
      <c r="F383" s="3">
        <v>1.3423008502203413E-2</v>
      </c>
      <c r="G383" s="3">
        <v>0.17086378734417915</v>
      </c>
      <c r="L383" s="3">
        <v>1</v>
      </c>
      <c r="Q383" s="44">
        <f t="shared" si="183"/>
        <v>-35.511053830451829</v>
      </c>
      <c r="R383" s="45">
        <f t="shared" si="184"/>
        <v>0.27148424729306925</v>
      </c>
      <c r="S383" s="45" t="str">
        <f t="shared" si="185"/>
        <v>n/a</v>
      </c>
      <c r="T383" s="45" t="str">
        <f t="shared" si="186"/>
        <v>n/a</v>
      </c>
      <c r="U383" s="45" t="str">
        <f t="shared" si="187"/>
        <v>n/a</v>
      </c>
      <c r="V383" s="45" t="str">
        <f t="shared" si="188"/>
        <v>n/a</v>
      </c>
      <c r="W383" s="41">
        <f t="shared" si="189"/>
        <v>-35.511053830451829</v>
      </c>
      <c r="X383" s="42">
        <f t="shared" si="190"/>
        <v>0.27148424729306925</v>
      </c>
      <c r="Y383" s="3">
        <v>3</v>
      </c>
      <c r="Z383" s="166">
        <v>-19.100000000000001</v>
      </c>
      <c r="AA383" s="43">
        <f t="shared" si="191"/>
        <v>-35.511053830451836</v>
      </c>
      <c r="AB383" s="42">
        <f t="shared" si="192"/>
        <v>0.27148424729306925</v>
      </c>
      <c r="AC383" s="8"/>
      <c r="AD383" s="35">
        <f t="shared" si="193"/>
        <v>-3.5524E-2</v>
      </c>
      <c r="AE383" s="12">
        <f t="shared" si="194"/>
        <v>3.7367918280816951E-4</v>
      </c>
      <c r="AF383" s="12">
        <f t="shared" si="195"/>
        <v>4.2165180505801406E-4</v>
      </c>
      <c r="AG383" s="12">
        <f t="shared" si="196"/>
        <v>1.3423008502203412E-5</v>
      </c>
      <c r="AH383" s="12">
        <f t="shared" si="197"/>
        <v>1.7086378734417916E-4</v>
      </c>
      <c r="AI383" s="12">
        <f t="shared" si="198"/>
        <v>0</v>
      </c>
      <c r="AJ383" s="12">
        <f t="shared" si="199"/>
        <v>0</v>
      </c>
      <c r="AK383" s="12">
        <f t="shared" si="200"/>
        <v>0</v>
      </c>
      <c r="AL383" s="12">
        <f t="shared" si="201"/>
        <v>0</v>
      </c>
      <c r="AM383" s="12">
        <f t="shared" si="202"/>
        <v>0</v>
      </c>
      <c r="AN383" s="39">
        <f t="shared" si="203"/>
        <v>0</v>
      </c>
      <c r="AO383" s="8"/>
      <c r="AP383" s="35">
        <f t="shared" si="204"/>
        <v>-3.5511053830451826E-2</v>
      </c>
      <c r="AQ383" s="12">
        <f t="shared" si="205"/>
        <v>2.7148424729306927E-4</v>
      </c>
      <c r="AR383" s="12">
        <f t="shared" si="206"/>
        <v>1.3423008502203412E-5</v>
      </c>
      <c r="AS383" s="12">
        <f t="shared" si="207"/>
        <v>1.7086378734417916E-4</v>
      </c>
      <c r="AT383" s="12">
        <f t="shared" si="208"/>
        <v>1.3423008502203412E-5</v>
      </c>
      <c r="AU383" s="12">
        <f t="shared" si="209"/>
        <v>1.7086378734417916E-4</v>
      </c>
      <c r="AV383" s="12">
        <f t="shared" si="210"/>
        <v>-3.5511053830451826E-2</v>
      </c>
      <c r="AW383" s="12">
        <f t="shared" si="211"/>
        <v>2.7148424729306927E-4</v>
      </c>
      <c r="AX383" s="12">
        <f t="shared" si="212"/>
        <v>-3.5511053830451833E-2</v>
      </c>
      <c r="AY383" s="39">
        <f t="shared" si="213"/>
        <v>2.7148424729306927E-4</v>
      </c>
      <c r="AZ383" s="8"/>
      <c r="BA383" s="35"/>
      <c r="BB383" s="12">
        <f t="shared" si="214"/>
        <v>1.0000134230085023</v>
      </c>
      <c r="BC383" s="12">
        <f t="shared" si="215"/>
        <v>0.964476</v>
      </c>
      <c r="BD383" s="12">
        <f t="shared" si="216"/>
        <v>0</v>
      </c>
      <c r="BE383" s="39">
        <f t="shared" si="217"/>
        <v>0</v>
      </c>
    </row>
    <row r="384" spans="1:57">
      <c r="A384" s="168" t="s">
        <v>313</v>
      </c>
      <c r="B384" s="3" t="s">
        <v>216</v>
      </c>
      <c r="C384" s="3">
        <v>-34.538666666666671</v>
      </c>
      <c r="D384" s="3">
        <v>0.37367918280816953</v>
      </c>
      <c r="E384" s="3">
        <v>3</v>
      </c>
      <c r="F384" s="3">
        <v>1.3423008502203413E-2</v>
      </c>
      <c r="G384" s="3">
        <v>0.17086378734417915</v>
      </c>
      <c r="L384" s="3">
        <v>1</v>
      </c>
      <c r="Q384" s="44">
        <f t="shared" si="183"/>
        <v>-34.525707270980789</v>
      </c>
      <c r="R384" s="45">
        <f t="shared" si="184"/>
        <v>0.27158647533663388</v>
      </c>
      <c r="S384" s="45" t="str">
        <f t="shared" si="185"/>
        <v>n/a</v>
      </c>
      <c r="T384" s="45" t="str">
        <f t="shared" si="186"/>
        <v>n/a</v>
      </c>
      <c r="U384" s="45" t="str">
        <f t="shared" si="187"/>
        <v>n/a</v>
      </c>
      <c r="V384" s="45" t="str">
        <f t="shared" si="188"/>
        <v>n/a</v>
      </c>
      <c r="W384" s="41">
        <f t="shared" si="189"/>
        <v>-34.525707270980789</v>
      </c>
      <c r="X384" s="42">
        <f t="shared" si="190"/>
        <v>0.27158647533663388</v>
      </c>
      <c r="Y384" s="3">
        <v>3</v>
      </c>
      <c r="Z384" s="166">
        <v>-18.7</v>
      </c>
      <c r="AA384" s="43">
        <f t="shared" si="191"/>
        <v>-34.52570727098081</v>
      </c>
      <c r="AB384" s="42">
        <f t="shared" si="192"/>
        <v>0.27158647533663388</v>
      </c>
      <c r="AC384" s="8"/>
      <c r="AD384" s="35">
        <f t="shared" si="193"/>
        <v>-3.4538666666666669E-2</v>
      </c>
      <c r="AE384" s="12">
        <f t="shared" si="194"/>
        <v>3.7367918280816951E-4</v>
      </c>
      <c r="AF384" s="12">
        <f t="shared" si="195"/>
        <v>4.2165180505801406E-4</v>
      </c>
      <c r="AG384" s="12">
        <f t="shared" si="196"/>
        <v>1.3423008502203412E-5</v>
      </c>
      <c r="AH384" s="12">
        <f t="shared" si="197"/>
        <v>1.7086378734417916E-4</v>
      </c>
      <c r="AI384" s="12">
        <f t="shared" si="198"/>
        <v>0</v>
      </c>
      <c r="AJ384" s="12">
        <f t="shared" si="199"/>
        <v>0</v>
      </c>
      <c r="AK384" s="12">
        <f t="shared" si="200"/>
        <v>0</v>
      </c>
      <c r="AL384" s="12">
        <f t="shared" si="201"/>
        <v>0</v>
      </c>
      <c r="AM384" s="12">
        <f t="shared" si="202"/>
        <v>0</v>
      </c>
      <c r="AN384" s="39">
        <f t="shared" si="203"/>
        <v>0</v>
      </c>
      <c r="AO384" s="8"/>
      <c r="AP384" s="35">
        <f t="shared" si="204"/>
        <v>-3.4525707270980789E-2</v>
      </c>
      <c r="AQ384" s="12">
        <f t="shared" si="205"/>
        <v>2.7158647533663386E-4</v>
      </c>
      <c r="AR384" s="12">
        <f t="shared" si="206"/>
        <v>1.3423008502203412E-5</v>
      </c>
      <c r="AS384" s="12">
        <f t="shared" si="207"/>
        <v>1.7086378734417916E-4</v>
      </c>
      <c r="AT384" s="12">
        <f t="shared" si="208"/>
        <v>1.3423008502203412E-5</v>
      </c>
      <c r="AU384" s="12">
        <f t="shared" si="209"/>
        <v>1.7086378734417916E-4</v>
      </c>
      <c r="AV384" s="12">
        <f t="shared" si="210"/>
        <v>-3.4525707270980789E-2</v>
      </c>
      <c r="AW384" s="12">
        <f t="shared" si="211"/>
        <v>2.7158647533663386E-4</v>
      </c>
      <c r="AX384" s="12">
        <f t="shared" si="212"/>
        <v>-3.452570727098081E-2</v>
      </c>
      <c r="AY384" s="39">
        <f t="shared" si="213"/>
        <v>2.7158647533663386E-4</v>
      </c>
      <c r="AZ384" s="8"/>
      <c r="BA384" s="35"/>
      <c r="BB384" s="12">
        <f t="shared" si="214"/>
        <v>1.0000134230085023</v>
      </c>
      <c r="BC384" s="12">
        <f t="shared" si="215"/>
        <v>0.96546133333333328</v>
      </c>
      <c r="BD384" s="12">
        <f t="shared" si="216"/>
        <v>0</v>
      </c>
      <c r="BE384" s="39">
        <f t="shared" si="217"/>
        <v>0</v>
      </c>
    </row>
    <row r="385" spans="1:57">
      <c r="A385" s="168" t="s">
        <v>247</v>
      </c>
      <c r="B385" s="3" t="s">
        <v>399</v>
      </c>
      <c r="C385" s="3">
        <v>-34.080666666666666</v>
      </c>
      <c r="D385" s="3">
        <v>0.37367918280816953</v>
      </c>
      <c r="E385" s="3">
        <v>3</v>
      </c>
      <c r="F385" s="3">
        <v>1.3423008502203413E-2</v>
      </c>
      <c r="G385" s="3">
        <v>0.17086378734417915</v>
      </c>
      <c r="L385" s="3">
        <v>1</v>
      </c>
      <c r="Q385" s="44">
        <f t="shared" si="183"/>
        <v>-34.067701123242891</v>
      </c>
      <c r="R385" s="45">
        <f t="shared" si="184"/>
        <v>0.27163401512803181</v>
      </c>
      <c r="S385" s="45" t="str">
        <f t="shared" si="185"/>
        <v>n/a</v>
      </c>
      <c r="T385" s="45" t="str">
        <f t="shared" si="186"/>
        <v>n/a</v>
      </c>
      <c r="U385" s="45" t="str">
        <f t="shared" si="187"/>
        <v>n/a</v>
      </c>
      <c r="V385" s="45" t="str">
        <f t="shared" si="188"/>
        <v>n/a</v>
      </c>
      <c r="W385" s="41">
        <f t="shared" si="189"/>
        <v>-34.067701123242891</v>
      </c>
      <c r="X385" s="42">
        <f t="shared" si="190"/>
        <v>0.27163401512803181</v>
      </c>
      <c r="Y385" s="3">
        <v>3</v>
      </c>
      <c r="Z385" s="166">
        <v>-18.7</v>
      </c>
      <c r="AA385" s="43">
        <f t="shared" si="191"/>
        <v>-34.06770112324287</v>
      </c>
      <c r="AB385" s="42">
        <f t="shared" si="192"/>
        <v>0.27163401512803181</v>
      </c>
      <c r="AC385" s="8"/>
      <c r="AD385" s="35">
        <f t="shared" si="193"/>
        <v>-3.4080666666666669E-2</v>
      </c>
      <c r="AE385" s="12">
        <f t="shared" si="194"/>
        <v>3.7367918280816951E-4</v>
      </c>
      <c r="AF385" s="12">
        <f t="shared" si="195"/>
        <v>4.2165180505801406E-4</v>
      </c>
      <c r="AG385" s="12">
        <f t="shared" si="196"/>
        <v>1.3423008502203412E-5</v>
      </c>
      <c r="AH385" s="12">
        <f t="shared" si="197"/>
        <v>1.7086378734417916E-4</v>
      </c>
      <c r="AI385" s="12">
        <f t="shared" si="198"/>
        <v>0</v>
      </c>
      <c r="AJ385" s="12">
        <f t="shared" si="199"/>
        <v>0</v>
      </c>
      <c r="AK385" s="12">
        <f t="shared" si="200"/>
        <v>0</v>
      </c>
      <c r="AL385" s="12">
        <f t="shared" si="201"/>
        <v>0</v>
      </c>
      <c r="AM385" s="12">
        <f t="shared" si="202"/>
        <v>0</v>
      </c>
      <c r="AN385" s="39">
        <f t="shared" si="203"/>
        <v>0</v>
      </c>
      <c r="AO385" s="8"/>
      <c r="AP385" s="35">
        <f t="shared" si="204"/>
        <v>-3.4067701123242894E-2</v>
      </c>
      <c r="AQ385" s="12">
        <f t="shared" si="205"/>
        <v>2.7163401512803184E-4</v>
      </c>
      <c r="AR385" s="12">
        <f t="shared" si="206"/>
        <v>1.3423008502203412E-5</v>
      </c>
      <c r="AS385" s="12">
        <f t="shared" si="207"/>
        <v>1.7086378734417916E-4</v>
      </c>
      <c r="AT385" s="12">
        <f t="shared" si="208"/>
        <v>1.3423008502203412E-5</v>
      </c>
      <c r="AU385" s="12">
        <f t="shared" si="209"/>
        <v>1.7086378734417916E-4</v>
      </c>
      <c r="AV385" s="12">
        <f t="shared" si="210"/>
        <v>-3.4067701123242894E-2</v>
      </c>
      <c r="AW385" s="12">
        <f t="shared" si="211"/>
        <v>2.7163401512803184E-4</v>
      </c>
      <c r="AX385" s="12">
        <f t="shared" si="212"/>
        <v>-3.4067701123242866E-2</v>
      </c>
      <c r="AY385" s="39">
        <f t="shared" si="213"/>
        <v>2.7163401512803184E-4</v>
      </c>
      <c r="AZ385" s="8"/>
      <c r="BA385" s="35"/>
      <c r="BB385" s="12">
        <f t="shared" si="214"/>
        <v>1.0000134230085023</v>
      </c>
      <c r="BC385" s="12">
        <f t="shared" si="215"/>
        <v>0.96591933333333335</v>
      </c>
      <c r="BD385" s="12">
        <f t="shared" si="216"/>
        <v>0</v>
      </c>
      <c r="BE385" s="39">
        <f t="shared" si="217"/>
        <v>0</v>
      </c>
    </row>
    <row r="386" spans="1:57">
      <c r="A386" s="168" t="s">
        <v>247</v>
      </c>
      <c r="B386" s="3" t="s">
        <v>400</v>
      </c>
      <c r="C386" s="3">
        <v>-33.676666666666669</v>
      </c>
      <c r="D386" s="3">
        <v>0.37367918280816953</v>
      </c>
      <c r="E386" s="3">
        <v>3</v>
      </c>
      <c r="F386" s="3">
        <v>1.3423008502203413E-2</v>
      </c>
      <c r="G386" s="3">
        <v>0.17086378734417915</v>
      </c>
      <c r="L386" s="3">
        <v>1</v>
      </c>
      <c r="Q386" s="44">
        <f t="shared" si="183"/>
        <v>-33.663695700347454</v>
      </c>
      <c r="R386" s="45">
        <f t="shared" si="184"/>
        <v>0.2716759615972037</v>
      </c>
      <c r="S386" s="45" t="str">
        <f t="shared" si="185"/>
        <v>n/a</v>
      </c>
      <c r="T386" s="45" t="str">
        <f t="shared" si="186"/>
        <v>n/a</v>
      </c>
      <c r="U386" s="45" t="str">
        <f t="shared" si="187"/>
        <v>n/a</v>
      </c>
      <c r="V386" s="45" t="str">
        <f t="shared" si="188"/>
        <v>n/a</v>
      </c>
      <c r="W386" s="41">
        <f t="shared" si="189"/>
        <v>-33.663695700347454</v>
      </c>
      <c r="X386" s="42">
        <f t="shared" si="190"/>
        <v>0.2716759615972037</v>
      </c>
      <c r="Y386" s="3">
        <v>3</v>
      </c>
      <c r="Z386" s="166">
        <v>-20.5</v>
      </c>
      <c r="AA386" s="43">
        <f t="shared" si="191"/>
        <v>-33.663695700347439</v>
      </c>
      <c r="AB386" s="42">
        <f t="shared" si="192"/>
        <v>0.2716759615972037</v>
      </c>
      <c r="AC386" s="8"/>
      <c r="AD386" s="35">
        <f t="shared" si="193"/>
        <v>-3.3676666666666667E-2</v>
      </c>
      <c r="AE386" s="12">
        <f t="shared" si="194"/>
        <v>3.7367918280816951E-4</v>
      </c>
      <c r="AF386" s="12">
        <f t="shared" si="195"/>
        <v>4.2165180505801406E-4</v>
      </c>
      <c r="AG386" s="12">
        <f t="shared" si="196"/>
        <v>1.3423008502203412E-5</v>
      </c>
      <c r="AH386" s="12">
        <f t="shared" si="197"/>
        <v>1.7086378734417916E-4</v>
      </c>
      <c r="AI386" s="12">
        <f t="shared" si="198"/>
        <v>0</v>
      </c>
      <c r="AJ386" s="12">
        <f t="shared" si="199"/>
        <v>0</v>
      </c>
      <c r="AK386" s="12">
        <f t="shared" si="200"/>
        <v>0</v>
      </c>
      <c r="AL386" s="12">
        <f t="shared" si="201"/>
        <v>0</v>
      </c>
      <c r="AM386" s="12">
        <f t="shared" si="202"/>
        <v>0</v>
      </c>
      <c r="AN386" s="39">
        <f t="shared" si="203"/>
        <v>0</v>
      </c>
      <c r="AO386" s="8"/>
      <c r="AP386" s="35">
        <f t="shared" si="204"/>
        <v>-3.3663695700347454E-2</v>
      </c>
      <c r="AQ386" s="12">
        <f t="shared" si="205"/>
        <v>2.716759615972037E-4</v>
      </c>
      <c r="AR386" s="12">
        <f t="shared" si="206"/>
        <v>1.3423008502203412E-5</v>
      </c>
      <c r="AS386" s="12">
        <f t="shared" si="207"/>
        <v>1.7086378734417916E-4</v>
      </c>
      <c r="AT386" s="12">
        <f t="shared" si="208"/>
        <v>1.3423008502203412E-5</v>
      </c>
      <c r="AU386" s="12">
        <f t="shared" si="209"/>
        <v>1.7086378734417916E-4</v>
      </c>
      <c r="AV386" s="12">
        <f t="shared" si="210"/>
        <v>-3.3663695700347454E-2</v>
      </c>
      <c r="AW386" s="12">
        <f t="shared" si="211"/>
        <v>2.716759615972037E-4</v>
      </c>
      <c r="AX386" s="12">
        <f t="shared" si="212"/>
        <v>-3.366369570034744E-2</v>
      </c>
      <c r="AY386" s="39">
        <f t="shared" si="213"/>
        <v>2.716759615972037E-4</v>
      </c>
      <c r="AZ386" s="8"/>
      <c r="BA386" s="35"/>
      <c r="BB386" s="12">
        <f t="shared" si="214"/>
        <v>1.0000134230085023</v>
      </c>
      <c r="BC386" s="12">
        <f t="shared" si="215"/>
        <v>0.96632333333333331</v>
      </c>
      <c r="BD386" s="12">
        <f t="shared" si="216"/>
        <v>0</v>
      </c>
      <c r="BE386" s="39">
        <f t="shared" si="217"/>
        <v>0</v>
      </c>
    </row>
    <row r="387" spans="1:57">
      <c r="A387" s="168" t="s">
        <v>247</v>
      </c>
      <c r="B387" s="3" t="s">
        <v>215</v>
      </c>
      <c r="C387" s="3">
        <v>-36.207666666666668</v>
      </c>
      <c r="D387" s="3">
        <v>0.37367918280816953</v>
      </c>
      <c r="E387" s="3">
        <v>3</v>
      </c>
      <c r="F387" s="3">
        <v>1.3423008502203413E-2</v>
      </c>
      <c r="G387" s="3">
        <v>0.17086378734417915</v>
      </c>
      <c r="L387" s="3">
        <v>1</v>
      </c>
      <c r="Q387" s="44">
        <f t="shared" si="183"/>
        <v>-36.194729673981975</v>
      </c>
      <c r="R387" s="45">
        <f t="shared" si="184"/>
        <v>0.27141335581883658</v>
      </c>
      <c r="S387" s="45" t="str">
        <f t="shared" si="185"/>
        <v>n/a</v>
      </c>
      <c r="T387" s="45" t="str">
        <f t="shared" si="186"/>
        <v>n/a</v>
      </c>
      <c r="U387" s="45" t="str">
        <f t="shared" si="187"/>
        <v>n/a</v>
      </c>
      <c r="V387" s="45" t="str">
        <f t="shared" si="188"/>
        <v>n/a</v>
      </c>
      <c r="W387" s="41">
        <f t="shared" si="189"/>
        <v>-36.194729673981975</v>
      </c>
      <c r="X387" s="42">
        <f t="shared" si="190"/>
        <v>0.27141335581883658</v>
      </c>
      <c r="Y387" s="3">
        <v>3</v>
      </c>
      <c r="Z387" s="166">
        <v>-19.7</v>
      </c>
      <c r="AA387" s="43">
        <f t="shared" si="191"/>
        <v>-36.194729673981961</v>
      </c>
      <c r="AB387" s="42">
        <f t="shared" si="192"/>
        <v>0.27141335581883658</v>
      </c>
      <c r="AC387" s="8"/>
      <c r="AD387" s="35">
        <f t="shared" si="193"/>
        <v>-3.6207666666666666E-2</v>
      </c>
      <c r="AE387" s="12">
        <f t="shared" si="194"/>
        <v>3.7367918280816951E-4</v>
      </c>
      <c r="AF387" s="12">
        <f t="shared" si="195"/>
        <v>4.2165180505801406E-4</v>
      </c>
      <c r="AG387" s="12">
        <f t="shared" si="196"/>
        <v>1.3423008502203412E-5</v>
      </c>
      <c r="AH387" s="12">
        <f t="shared" si="197"/>
        <v>1.7086378734417916E-4</v>
      </c>
      <c r="AI387" s="12">
        <f t="shared" si="198"/>
        <v>0</v>
      </c>
      <c r="AJ387" s="12">
        <f t="shared" si="199"/>
        <v>0</v>
      </c>
      <c r="AK387" s="12">
        <f t="shared" si="200"/>
        <v>0</v>
      </c>
      <c r="AL387" s="12">
        <f t="shared" si="201"/>
        <v>0</v>
      </c>
      <c r="AM387" s="12">
        <f t="shared" si="202"/>
        <v>0</v>
      </c>
      <c r="AN387" s="39">
        <f t="shared" si="203"/>
        <v>0</v>
      </c>
      <c r="AO387" s="8"/>
      <c r="AP387" s="35">
        <f t="shared" si="204"/>
        <v>-3.6194729673981976E-2</v>
      </c>
      <c r="AQ387" s="12">
        <f t="shared" si="205"/>
        <v>2.7141335581883655E-4</v>
      </c>
      <c r="AR387" s="12">
        <f t="shared" si="206"/>
        <v>1.3423008502203412E-5</v>
      </c>
      <c r="AS387" s="12">
        <f t="shared" si="207"/>
        <v>1.7086378734417916E-4</v>
      </c>
      <c r="AT387" s="12">
        <f t="shared" si="208"/>
        <v>1.3423008502203412E-5</v>
      </c>
      <c r="AU387" s="12">
        <f t="shared" si="209"/>
        <v>1.7086378734417916E-4</v>
      </c>
      <c r="AV387" s="12">
        <f t="shared" si="210"/>
        <v>-3.6194729673981976E-2</v>
      </c>
      <c r="AW387" s="12">
        <f t="shared" si="211"/>
        <v>2.7141335581883655E-4</v>
      </c>
      <c r="AX387" s="12">
        <f t="shared" si="212"/>
        <v>-3.6194729673981962E-2</v>
      </c>
      <c r="AY387" s="39">
        <f t="shared" si="213"/>
        <v>2.7141335581883655E-4</v>
      </c>
      <c r="AZ387" s="8"/>
      <c r="BA387" s="35"/>
      <c r="BB387" s="12">
        <f t="shared" si="214"/>
        <v>1.0000134230085023</v>
      </c>
      <c r="BC387" s="12">
        <f t="shared" si="215"/>
        <v>0.96379233333333336</v>
      </c>
      <c r="BD387" s="12">
        <f t="shared" si="216"/>
        <v>0</v>
      </c>
      <c r="BE387" s="39">
        <f t="shared" si="217"/>
        <v>0</v>
      </c>
    </row>
    <row r="388" spans="1:57">
      <c r="A388" s="168" t="s">
        <v>247</v>
      </c>
      <c r="B388" s="3" t="s">
        <v>216</v>
      </c>
      <c r="C388" s="3">
        <v>-35.644333333333329</v>
      </c>
      <c r="D388" s="3">
        <v>0.37367918280816953</v>
      </c>
      <c r="E388" s="3">
        <v>3</v>
      </c>
      <c r="F388" s="3">
        <v>1.3423008502203413E-2</v>
      </c>
      <c r="G388" s="3">
        <v>0.17086378734417915</v>
      </c>
      <c r="L388" s="3">
        <v>1</v>
      </c>
      <c r="Q388" s="44">
        <f t="shared" si="183"/>
        <v>-35.631388779020504</v>
      </c>
      <c r="R388" s="45">
        <f t="shared" si="184"/>
        <v>0.27147176726150951</v>
      </c>
      <c r="S388" s="45" t="str">
        <f t="shared" si="185"/>
        <v>n/a</v>
      </c>
      <c r="T388" s="45" t="str">
        <f t="shared" si="186"/>
        <v>n/a</v>
      </c>
      <c r="U388" s="45" t="str">
        <f t="shared" si="187"/>
        <v>n/a</v>
      </c>
      <c r="V388" s="45" t="str">
        <f t="shared" si="188"/>
        <v>n/a</v>
      </c>
      <c r="W388" s="41">
        <f t="shared" si="189"/>
        <v>-35.631388779020504</v>
      </c>
      <c r="X388" s="42">
        <f t="shared" si="190"/>
        <v>0.27147176726150951</v>
      </c>
      <c r="Y388" s="3">
        <v>3</v>
      </c>
      <c r="Z388" s="166">
        <v>-17.3</v>
      </c>
      <c r="AA388" s="43">
        <f t="shared" si="191"/>
        <v>-35.631388779020497</v>
      </c>
      <c r="AB388" s="42">
        <f t="shared" si="192"/>
        <v>0.27147176726150951</v>
      </c>
      <c r="AC388" s="8"/>
      <c r="AD388" s="35">
        <f t="shared" si="193"/>
        <v>-3.5644333333333326E-2</v>
      </c>
      <c r="AE388" s="12">
        <f t="shared" si="194"/>
        <v>3.7367918280816951E-4</v>
      </c>
      <c r="AF388" s="12">
        <f t="shared" si="195"/>
        <v>4.2165180505801406E-4</v>
      </c>
      <c r="AG388" s="12">
        <f t="shared" si="196"/>
        <v>1.3423008502203412E-5</v>
      </c>
      <c r="AH388" s="12">
        <f t="shared" si="197"/>
        <v>1.7086378734417916E-4</v>
      </c>
      <c r="AI388" s="12">
        <f t="shared" si="198"/>
        <v>0</v>
      </c>
      <c r="AJ388" s="12">
        <f t="shared" si="199"/>
        <v>0</v>
      </c>
      <c r="AK388" s="12">
        <f t="shared" si="200"/>
        <v>0</v>
      </c>
      <c r="AL388" s="12">
        <f t="shared" si="201"/>
        <v>0</v>
      </c>
      <c r="AM388" s="12">
        <f t="shared" si="202"/>
        <v>0</v>
      </c>
      <c r="AN388" s="39">
        <f t="shared" si="203"/>
        <v>0</v>
      </c>
      <c r="AO388" s="8"/>
      <c r="AP388" s="35">
        <f t="shared" si="204"/>
        <v>-3.5631388779020508E-2</v>
      </c>
      <c r="AQ388" s="12">
        <f t="shared" si="205"/>
        <v>2.714717672615095E-4</v>
      </c>
      <c r="AR388" s="12">
        <f t="shared" si="206"/>
        <v>1.3423008502203412E-5</v>
      </c>
      <c r="AS388" s="12">
        <f t="shared" si="207"/>
        <v>1.7086378734417916E-4</v>
      </c>
      <c r="AT388" s="12">
        <f t="shared" si="208"/>
        <v>1.3423008502203412E-5</v>
      </c>
      <c r="AU388" s="12">
        <f t="shared" si="209"/>
        <v>1.7086378734417916E-4</v>
      </c>
      <c r="AV388" s="12">
        <f t="shared" si="210"/>
        <v>-3.5631388779020508E-2</v>
      </c>
      <c r="AW388" s="12">
        <f t="shared" si="211"/>
        <v>2.714717672615095E-4</v>
      </c>
      <c r="AX388" s="12">
        <f t="shared" si="212"/>
        <v>-3.5631388779020501E-2</v>
      </c>
      <c r="AY388" s="39">
        <f t="shared" si="213"/>
        <v>2.714717672615095E-4</v>
      </c>
      <c r="AZ388" s="8"/>
      <c r="BA388" s="35"/>
      <c r="BB388" s="12">
        <f t="shared" si="214"/>
        <v>1.0000134230085023</v>
      </c>
      <c r="BC388" s="12">
        <f t="shared" si="215"/>
        <v>0.96435566666666672</v>
      </c>
      <c r="BD388" s="12">
        <f t="shared" si="216"/>
        <v>0</v>
      </c>
      <c r="BE388" s="39">
        <f t="shared" si="217"/>
        <v>0</v>
      </c>
    </row>
    <row r="389" spans="1:57">
      <c r="A389" s="168" t="s">
        <v>370</v>
      </c>
      <c r="B389" s="3" t="s">
        <v>399</v>
      </c>
      <c r="C389" s="3">
        <v>-34.104666666666667</v>
      </c>
      <c r="D389" s="3">
        <v>0.37367918280816953</v>
      </c>
      <c r="E389" s="3">
        <v>3</v>
      </c>
      <c r="F389" s="3">
        <v>1.3423008502203413E-2</v>
      </c>
      <c r="G389" s="3">
        <v>0.17086378734417915</v>
      </c>
      <c r="L389" s="3">
        <v>1</v>
      </c>
      <c r="Q389" s="44">
        <f t="shared" si="183"/>
        <v>-34.091701445395088</v>
      </c>
      <c r="R389" s="45">
        <f t="shared" si="184"/>
        <v>0.27163152360675119</v>
      </c>
      <c r="S389" s="45" t="str">
        <f t="shared" si="185"/>
        <v>n/a</v>
      </c>
      <c r="T389" s="45" t="str">
        <f t="shared" si="186"/>
        <v>n/a</v>
      </c>
      <c r="U389" s="45" t="str">
        <f t="shared" si="187"/>
        <v>n/a</v>
      </c>
      <c r="V389" s="45" t="str">
        <f t="shared" si="188"/>
        <v>n/a</v>
      </c>
      <c r="W389" s="41">
        <f t="shared" si="189"/>
        <v>-34.091701445395088</v>
      </c>
      <c r="X389" s="42">
        <f t="shared" si="190"/>
        <v>0.27163152360675119</v>
      </c>
      <c r="Y389" s="3">
        <v>3</v>
      </c>
      <c r="Z389" s="166">
        <v>-19.7</v>
      </c>
      <c r="AA389" s="43">
        <f t="shared" si="191"/>
        <v>-34.091701445395081</v>
      </c>
      <c r="AB389" s="42">
        <f t="shared" si="192"/>
        <v>0.27163152360675119</v>
      </c>
      <c r="AC389" s="8"/>
      <c r="AD389" s="35">
        <f t="shared" si="193"/>
        <v>-3.4104666666666665E-2</v>
      </c>
      <c r="AE389" s="12">
        <f t="shared" si="194"/>
        <v>3.7367918280816951E-4</v>
      </c>
      <c r="AF389" s="12">
        <f t="shared" si="195"/>
        <v>4.2165180505801406E-4</v>
      </c>
      <c r="AG389" s="12">
        <f t="shared" si="196"/>
        <v>1.3423008502203412E-5</v>
      </c>
      <c r="AH389" s="12">
        <f t="shared" si="197"/>
        <v>1.7086378734417916E-4</v>
      </c>
      <c r="AI389" s="12">
        <f t="shared" si="198"/>
        <v>0</v>
      </c>
      <c r="AJ389" s="12">
        <f t="shared" si="199"/>
        <v>0</v>
      </c>
      <c r="AK389" s="12">
        <f t="shared" si="200"/>
        <v>0</v>
      </c>
      <c r="AL389" s="12">
        <f t="shared" si="201"/>
        <v>0</v>
      </c>
      <c r="AM389" s="12">
        <f t="shared" si="202"/>
        <v>0</v>
      </c>
      <c r="AN389" s="39">
        <f t="shared" si="203"/>
        <v>0</v>
      </c>
      <c r="AO389" s="8"/>
      <c r="AP389" s="35">
        <f t="shared" si="204"/>
        <v>-3.4091701445395091E-2</v>
      </c>
      <c r="AQ389" s="12">
        <f t="shared" si="205"/>
        <v>2.7163152360675121E-4</v>
      </c>
      <c r="AR389" s="12">
        <f t="shared" si="206"/>
        <v>1.3423008502203412E-5</v>
      </c>
      <c r="AS389" s="12">
        <f t="shared" si="207"/>
        <v>1.7086378734417916E-4</v>
      </c>
      <c r="AT389" s="12">
        <f t="shared" si="208"/>
        <v>1.3423008502203412E-5</v>
      </c>
      <c r="AU389" s="12">
        <f t="shared" si="209"/>
        <v>1.7086378734417916E-4</v>
      </c>
      <c r="AV389" s="12">
        <f t="shared" si="210"/>
        <v>-3.4091701445395091E-2</v>
      </c>
      <c r="AW389" s="12">
        <f t="shared" si="211"/>
        <v>2.7163152360675121E-4</v>
      </c>
      <c r="AX389" s="12">
        <f t="shared" si="212"/>
        <v>-3.4091701445395084E-2</v>
      </c>
      <c r="AY389" s="39">
        <f t="shared" si="213"/>
        <v>2.7163152360675121E-4</v>
      </c>
      <c r="AZ389" s="8"/>
      <c r="BA389" s="35"/>
      <c r="BB389" s="12">
        <f t="shared" si="214"/>
        <v>1.0000134230085023</v>
      </c>
      <c r="BC389" s="12">
        <f t="shared" si="215"/>
        <v>0.96589533333333333</v>
      </c>
      <c r="BD389" s="12">
        <f t="shared" si="216"/>
        <v>0</v>
      </c>
      <c r="BE389" s="39">
        <f t="shared" si="217"/>
        <v>0</v>
      </c>
    </row>
    <row r="390" spans="1:57">
      <c r="A390" s="168" t="s">
        <v>370</v>
      </c>
      <c r="B390" s="3" t="s">
        <v>400</v>
      </c>
      <c r="C390" s="3">
        <v>-33.597000000000001</v>
      </c>
      <c r="D390" s="3">
        <v>0.37367918280816953</v>
      </c>
      <c r="E390" s="3">
        <v>3</v>
      </c>
      <c r="F390" s="3">
        <v>1.3423008502203413E-2</v>
      </c>
      <c r="G390" s="3">
        <v>0.17086378734417915</v>
      </c>
      <c r="L390" s="3">
        <v>1</v>
      </c>
      <c r="Q390" s="44">
        <f t="shared" si="183"/>
        <v>-33.584027964314444</v>
      </c>
      <c r="R390" s="45">
        <f t="shared" si="184"/>
        <v>0.27168423452523877</v>
      </c>
      <c r="S390" s="45" t="str">
        <f t="shared" si="185"/>
        <v>n/a</v>
      </c>
      <c r="T390" s="45" t="str">
        <f t="shared" si="186"/>
        <v>n/a</v>
      </c>
      <c r="U390" s="45" t="str">
        <f t="shared" si="187"/>
        <v>n/a</v>
      </c>
      <c r="V390" s="45" t="str">
        <f t="shared" si="188"/>
        <v>n/a</v>
      </c>
      <c r="W390" s="41">
        <f t="shared" si="189"/>
        <v>-33.584027964314444</v>
      </c>
      <c r="X390" s="42">
        <f t="shared" si="190"/>
        <v>0.27168423452523877</v>
      </c>
      <c r="Y390" s="3">
        <v>3</v>
      </c>
      <c r="Z390" s="166">
        <v>-18.5</v>
      </c>
      <c r="AA390" s="43">
        <f t="shared" si="191"/>
        <v>-33.58402796431448</v>
      </c>
      <c r="AB390" s="42">
        <f t="shared" si="192"/>
        <v>0.27168423452523877</v>
      </c>
      <c r="AC390" s="8"/>
      <c r="AD390" s="35">
        <f t="shared" si="193"/>
        <v>-3.3597000000000002E-2</v>
      </c>
      <c r="AE390" s="12">
        <f t="shared" si="194"/>
        <v>3.7367918280816951E-4</v>
      </c>
      <c r="AF390" s="12">
        <f t="shared" si="195"/>
        <v>4.2165180505801406E-4</v>
      </c>
      <c r="AG390" s="12">
        <f t="shared" si="196"/>
        <v>1.3423008502203412E-5</v>
      </c>
      <c r="AH390" s="12">
        <f t="shared" si="197"/>
        <v>1.7086378734417916E-4</v>
      </c>
      <c r="AI390" s="12">
        <f t="shared" si="198"/>
        <v>0</v>
      </c>
      <c r="AJ390" s="12">
        <f t="shared" si="199"/>
        <v>0</v>
      </c>
      <c r="AK390" s="12">
        <f t="shared" si="200"/>
        <v>0</v>
      </c>
      <c r="AL390" s="12">
        <f t="shared" si="201"/>
        <v>0</v>
      </c>
      <c r="AM390" s="12">
        <f t="shared" si="202"/>
        <v>0</v>
      </c>
      <c r="AN390" s="39">
        <f t="shared" si="203"/>
        <v>0</v>
      </c>
      <c r="AO390" s="8"/>
      <c r="AP390" s="35">
        <f t="shared" si="204"/>
        <v>-3.3584027964314443E-2</v>
      </c>
      <c r="AQ390" s="12">
        <f t="shared" si="205"/>
        <v>2.7168423452523876E-4</v>
      </c>
      <c r="AR390" s="12">
        <f t="shared" si="206"/>
        <v>1.3423008502203412E-5</v>
      </c>
      <c r="AS390" s="12">
        <f t="shared" si="207"/>
        <v>1.7086378734417916E-4</v>
      </c>
      <c r="AT390" s="12">
        <f t="shared" si="208"/>
        <v>1.3423008502203412E-5</v>
      </c>
      <c r="AU390" s="12">
        <f t="shared" si="209"/>
        <v>1.7086378734417916E-4</v>
      </c>
      <c r="AV390" s="12">
        <f t="shared" si="210"/>
        <v>-3.3584027964314443E-2</v>
      </c>
      <c r="AW390" s="12">
        <f t="shared" si="211"/>
        <v>2.7168423452523876E-4</v>
      </c>
      <c r="AX390" s="12">
        <f t="shared" si="212"/>
        <v>-3.3584027964314478E-2</v>
      </c>
      <c r="AY390" s="39">
        <f t="shared" si="213"/>
        <v>2.7168423452523876E-4</v>
      </c>
      <c r="AZ390" s="8"/>
      <c r="BA390" s="35"/>
      <c r="BB390" s="12">
        <f t="shared" si="214"/>
        <v>1.0000134230085023</v>
      </c>
      <c r="BC390" s="12">
        <f t="shared" si="215"/>
        <v>0.96640300000000001</v>
      </c>
      <c r="BD390" s="12">
        <f t="shared" si="216"/>
        <v>0</v>
      </c>
      <c r="BE390" s="39">
        <f t="shared" si="217"/>
        <v>0</v>
      </c>
    </row>
    <row r="391" spans="1:57">
      <c r="A391" s="168" t="s">
        <v>370</v>
      </c>
      <c r="B391" s="3" t="s">
        <v>215</v>
      </c>
      <c r="C391" s="3">
        <v>-36.064666666666675</v>
      </c>
      <c r="D391" s="3">
        <v>0.37367918280816953</v>
      </c>
      <c r="E391" s="3">
        <v>3</v>
      </c>
      <c r="F391" s="3">
        <v>1.3423008502203413E-2</v>
      </c>
      <c r="G391" s="3">
        <v>0.17086378734417915</v>
      </c>
      <c r="L391" s="3">
        <v>1</v>
      </c>
      <c r="Q391" s="44">
        <f t="shared" si="183"/>
        <v>-36.051727754491765</v>
      </c>
      <c r="R391" s="45">
        <f t="shared" si="184"/>
        <v>0.27142818129679813</v>
      </c>
      <c r="S391" s="45" t="str">
        <f t="shared" si="185"/>
        <v>n/a</v>
      </c>
      <c r="T391" s="45" t="str">
        <f t="shared" si="186"/>
        <v>n/a</v>
      </c>
      <c r="U391" s="45" t="str">
        <f t="shared" si="187"/>
        <v>n/a</v>
      </c>
      <c r="V391" s="45" t="str">
        <f t="shared" si="188"/>
        <v>n/a</v>
      </c>
      <c r="W391" s="41">
        <f t="shared" si="189"/>
        <v>-36.051727754491765</v>
      </c>
      <c r="X391" s="42">
        <f t="shared" si="190"/>
        <v>0.27142818129679813</v>
      </c>
      <c r="Y391" s="3">
        <v>3</v>
      </c>
      <c r="Z391" s="166">
        <v>-20.5</v>
      </c>
      <c r="AA391" s="43">
        <f t="shared" si="191"/>
        <v>-36.051727754491722</v>
      </c>
      <c r="AB391" s="42">
        <f t="shared" si="192"/>
        <v>0.27142818129679813</v>
      </c>
      <c r="AC391" s="8"/>
      <c r="AD391" s="35">
        <f t="shared" si="193"/>
        <v>-3.6064666666666675E-2</v>
      </c>
      <c r="AE391" s="12">
        <f t="shared" si="194"/>
        <v>3.7367918280816951E-4</v>
      </c>
      <c r="AF391" s="12">
        <f t="shared" si="195"/>
        <v>4.2165180505801406E-4</v>
      </c>
      <c r="AG391" s="12">
        <f t="shared" si="196"/>
        <v>1.3423008502203412E-5</v>
      </c>
      <c r="AH391" s="12">
        <f t="shared" si="197"/>
        <v>1.7086378734417916E-4</v>
      </c>
      <c r="AI391" s="12">
        <f t="shared" si="198"/>
        <v>0</v>
      </c>
      <c r="AJ391" s="12">
        <f t="shared" si="199"/>
        <v>0</v>
      </c>
      <c r="AK391" s="12">
        <f t="shared" si="200"/>
        <v>0</v>
      </c>
      <c r="AL391" s="12">
        <f t="shared" si="201"/>
        <v>0</v>
      </c>
      <c r="AM391" s="12">
        <f t="shared" si="202"/>
        <v>0</v>
      </c>
      <c r="AN391" s="39">
        <f t="shared" si="203"/>
        <v>0</v>
      </c>
      <c r="AO391" s="8"/>
      <c r="AP391" s="35">
        <f t="shared" si="204"/>
        <v>-3.6051727754491766E-2</v>
      </c>
      <c r="AQ391" s="12">
        <f t="shared" si="205"/>
        <v>2.7142818129679815E-4</v>
      </c>
      <c r="AR391" s="12">
        <f t="shared" si="206"/>
        <v>1.3423008502203412E-5</v>
      </c>
      <c r="AS391" s="12">
        <f t="shared" si="207"/>
        <v>1.7086378734417916E-4</v>
      </c>
      <c r="AT391" s="12">
        <f t="shared" si="208"/>
        <v>1.3423008502203412E-5</v>
      </c>
      <c r="AU391" s="12">
        <f t="shared" si="209"/>
        <v>1.7086378734417916E-4</v>
      </c>
      <c r="AV391" s="12">
        <f t="shared" si="210"/>
        <v>-3.6051727754491766E-2</v>
      </c>
      <c r="AW391" s="12">
        <f t="shared" si="211"/>
        <v>2.7142818129679815E-4</v>
      </c>
      <c r="AX391" s="12">
        <f t="shared" si="212"/>
        <v>-3.6051727754491725E-2</v>
      </c>
      <c r="AY391" s="39">
        <f t="shared" si="213"/>
        <v>2.7142818129679815E-4</v>
      </c>
      <c r="AZ391" s="8"/>
      <c r="BA391" s="35"/>
      <c r="BB391" s="12">
        <f t="shared" si="214"/>
        <v>1.0000134230085023</v>
      </c>
      <c r="BC391" s="12">
        <f t="shared" si="215"/>
        <v>0.96393533333333337</v>
      </c>
      <c r="BD391" s="12">
        <f t="shared" si="216"/>
        <v>0</v>
      </c>
      <c r="BE391" s="39">
        <f t="shared" si="217"/>
        <v>0</v>
      </c>
    </row>
    <row r="392" spans="1:57">
      <c r="A392" s="168" t="s">
        <v>370</v>
      </c>
      <c r="B392" s="3" t="s">
        <v>216</v>
      </c>
      <c r="C392" s="3">
        <v>-35.094333333333331</v>
      </c>
      <c r="D392" s="3">
        <v>0.37367918280816953</v>
      </c>
      <c r="E392" s="3">
        <v>3</v>
      </c>
      <c r="F392" s="3">
        <v>1.3423008502203413E-2</v>
      </c>
      <c r="G392" s="3">
        <v>0.17086378734417915</v>
      </c>
      <c r="L392" s="3">
        <v>1</v>
      </c>
      <c r="Q392" s="44">
        <f t="shared" si="183"/>
        <v>-35.081381396365835</v>
      </c>
      <c r="R392" s="45">
        <f t="shared" si="184"/>
        <v>0.27152881698056974</v>
      </c>
      <c r="S392" s="45" t="str">
        <f t="shared" si="185"/>
        <v>n/a</v>
      </c>
      <c r="T392" s="45" t="str">
        <f t="shared" si="186"/>
        <v>n/a</v>
      </c>
      <c r="U392" s="45" t="str">
        <f t="shared" si="187"/>
        <v>n/a</v>
      </c>
      <c r="V392" s="45" t="str">
        <f t="shared" si="188"/>
        <v>n/a</v>
      </c>
      <c r="W392" s="41">
        <f t="shared" si="189"/>
        <v>-35.081381396365835</v>
      </c>
      <c r="X392" s="42">
        <f t="shared" si="190"/>
        <v>0.27152881698056974</v>
      </c>
      <c r="Y392" s="3">
        <v>3</v>
      </c>
      <c r="Z392" s="166">
        <v>-20.399999999999999</v>
      </c>
      <c r="AA392" s="43">
        <f t="shared" si="191"/>
        <v>-35.081381396365849</v>
      </c>
      <c r="AB392" s="42">
        <f t="shared" si="192"/>
        <v>0.27152881698056974</v>
      </c>
      <c r="AC392" s="8"/>
      <c r="AD392" s="35">
        <f t="shared" si="193"/>
        <v>-3.5094333333333332E-2</v>
      </c>
      <c r="AE392" s="12">
        <f t="shared" si="194"/>
        <v>3.7367918280816951E-4</v>
      </c>
      <c r="AF392" s="12">
        <f t="shared" si="195"/>
        <v>4.2165180505801406E-4</v>
      </c>
      <c r="AG392" s="12">
        <f t="shared" si="196"/>
        <v>1.3423008502203412E-5</v>
      </c>
      <c r="AH392" s="12">
        <f t="shared" si="197"/>
        <v>1.7086378734417916E-4</v>
      </c>
      <c r="AI392" s="12">
        <f t="shared" si="198"/>
        <v>0</v>
      </c>
      <c r="AJ392" s="12">
        <f t="shared" si="199"/>
        <v>0</v>
      </c>
      <c r="AK392" s="12">
        <f t="shared" si="200"/>
        <v>0</v>
      </c>
      <c r="AL392" s="12">
        <f t="shared" si="201"/>
        <v>0</v>
      </c>
      <c r="AM392" s="12">
        <f t="shared" si="202"/>
        <v>0</v>
      </c>
      <c r="AN392" s="39">
        <f t="shared" si="203"/>
        <v>0</v>
      </c>
      <c r="AO392" s="8"/>
      <c r="AP392" s="35">
        <f t="shared" si="204"/>
        <v>-3.5081381396365838E-2</v>
      </c>
      <c r="AQ392" s="12">
        <f t="shared" si="205"/>
        <v>2.7152881698056972E-4</v>
      </c>
      <c r="AR392" s="12">
        <f t="shared" si="206"/>
        <v>1.3423008502203412E-5</v>
      </c>
      <c r="AS392" s="12">
        <f t="shared" si="207"/>
        <v>1.7086378734417916E-4</v>
      </c>
      <c r="AT392" s="12">
        <f t="shared" si="208"/>
        <v>1.3423008502203412E-5</v>
      </c>
      <c r="AU392" s="12">
        <f t="shared" si="209"/>
        <v>1.7086378734417916E-4</v>
      </c>
      <c r="AV392" s="12">
        <f t="shared" si="210"/>
        <v>-3.5081381396365838E-2</v>
      </c>
      <c r="AW392" s="12">
        <f t="shared" si="211"/>
        <v>2.7152881698056972E-4</v>
      </c>
      <c r="AX392" s="12">
        <f t="shared" si="212"/>
        <v>-3.5081381396365852E-2</v>
      </c>
      <c r="AY392" s="39">
        <f t="shared" si="213"/>
        <v>2.7152881698056972E-4</v>
      </c>
      <c r="AZ392" s="8"/>
      <c r="BA392" s="35"/>
      <c r="BB392" s="12">
        <f t="shared" si="214"/>
        <v>1.0000134230085023</v>
      </c>
      <c r="BC392" s="12">
        <f t="shared" si="215"/>
        <v>0.96490566666666666</v>
      </c>
      <c r="BD392" s="12">
        <f t="shared" si="216"/>
        <v>0</v>
      </c>
      <c r="BE392" s="39">
        <f t="shared" si="217"/>
        <v>0</v>
      </c>
    </row>
    <row r="393" spans="1:57">
      <c r="A393" s="168" t="s">
        <v>314</v>
      </c>
      <c r="B393" s="3" t="s">
        <v>399</v>
      </c>
      <c r="C393" s="3">
        <v>-34.370333333333335</v>
      </c>
      <c r="D393" s="3">
        <v>0.37367918280816953</v>
      </c>
      <c r="E393" s="3">
        <v>3</v>
      </c>
      <c r="F393" s="3">
        <v>1.3423008502203413E-2</v>
      </c>
      <c r="G393" s="3">
        <v>0.17086378734417915</v>
      </c>
      <c r="L393" s="3">
        <v>1</v>
      </c>
      <c r="Q393" s="44">
        <f t="shared" si="183"/>
        <v>-34.357371678107683</v>
      </c>
      <c r="R393" s="45">
        <f t="shared" si="184"/>
        <v>0.27160394645946973</v>
      </c>
      <c r="S393" s="45" t="str">
        <f t="shared" si="185"/>
        <v>n/a</v>
      </c>
      <c r="T393" s="45" t="str">
        <f t="shared" si="186"/>
        <v>n/a</v>
      </c>
      <c r="U393" s="45" t="str">
        <f t="shared" si="187"/>
        <v>n/a</v>
      </c>
      <c r="V393" s="45" t="str">
        <f t="shared" si="188"/>
        <v>n/a</v>
      </c>
      <c r="W393" s="41">
        <f t="shared" si="189"/>
        <v>-34.357371678107683</v>
      </c>
      <c r="X393" s="42">
        <f t="shared" si="190"/>
        <v>0.27160394645946973</v>
      </c>
      <c r="Y393" s="3">
        <v>3</v>
      </c>
      <c r="Z393" s="166">
        <v>-22.2</v>
      </c>
      <c r="AA393" s="43">
        <f t="shared" si="191"/>
        <v>-34.357371678107704</v>
      </c>
      <c r="AB393" s="42">
        <f t="shared" si="192"/>
        <v>0.27160394645946973</v>
      </c>
      <c r="AC393" s="8"/>
      <c r="AD393" s="35">
        <f t="shared" si="193"/>
        <v>-3.4370333333333336E-2</v>
      </c>
      <c r="AE393" s="12">
        <f t="shared" si="194"/>
        <v>3.7367918280816951E-4</v>
      </c>
      <c r="AF393" s="12">
        <f t="shared" si="195"/>
        <v>4.2165180505801406E-4</v>
      </c>
      <c r="AG393" s="12">
        <f t="shared" si="196"/>
        <v>1.3423008502203412E-5</v>
      </c>
      <c r="AH393" s="12">
        <f t="shared" si="197"/>
        <v>1.7086378734417916E-4</v>
      </c>
      <c r="AI393" s="12">
        <f t="shared" si="198"/>
        <v>0</v>
      </c>
      <c r="AJ393" s="12">
        <f t="shared" si="199"/>
        <v>0</v>
      </c>
      <c r="AK393" s="12">
        <f t="shared" si="200"/>
        <v>0</v>
      </c>
      <c r="AL393" s="12">
        <f t="shared" si="201"/>
        <v>0</v>
      </c>
      <c r="AM393" s="12">
        <f t="shared" si="202"/>
        <v>0</v>
      </c>
      <c r="AN393" s="39">
        <f t="shared" si="203"/>
        <v>0</v>
      </c>
      <c r="AO393" s="8"/>
      <c r="AP393" s="35">
        <f t="shared" si="204"/>
        <v>-3.4357371678107686E-2</v>
      </c>
      <c r="AQ393" s="12">
        <f t="shared" si="205"/>
        <v>2.7160394645946975E-4</v>
      </c>
      <c r="AR393" s="12">
        <f t="shared" si="206"/>
        <v>1.3423008502203412E-5</v>
      </c>
      <c r="AS393" s="12">
        <f t="shared" si="207"/>
        <v>1.7086378734417916E-4</v>
      </c>
      <c r="AT393" s="12">
        <f t="shared" si="208"/>
        <v>1.3423008502203412E-5</v>
      </c>
      <c r="AU393" s="12">
        <f t="shared" si="209"/>
        <v>1.7086378734417916E-4</v>
      </c>
      <c r="AV393" s="12">
        <f t="shared" si="210"/>
        <v>-3.4357371678107686E-2</v>
      </c>
      <c r="AW393" s="12">
        <f t="shared" si="211"/>
        <v>2.7160394645946975E-4</v>
      </c>
      <c r="AX393" s="12">
        <f t="shared" si="212"/>
        <v>-3.4357371678107707E-2</v>
      </c>
      <c r="AY393" s="39">
        <f t="shared" si="213"/>
        <v>2.7160394645946975E-4</v>
      </c>
      <c r="AZ393" s="8"/>
      <c r="BA393" s="35"/>
      <c r="BB393" s="12">
        <f t="shared" si="214"/>
        <v>1.0000134230085023</v>
      </c>
      <c r="BC393" s="12">
        <f t="shared" si="215"/>
        <v>0.96562966666666661</v>
      </c>
      <c r="BD393" s="12">
        <f t="shared" si="216"/>
        <v>0</v>
      </c>
      <c r="BE393" s="39">
        <f t="shared" si="217"/>
        <v>0</v>
      </c>
    </row>
    <row r="394" spans="1:57">
      <c r="A394" s="168" t="s">
        <v>314</v>
      </c>
      <c r="B394" s="3" t="s">
        <v>400</v>
      </c>
      <c r="C394" s="3">
        <v>-34.401666666666671</v>
      </c>
      <c r="D394" s="3">
        <v>0.37367918280816953</v>
      </c>
      <c r="E394" s="3">
        <v>3</v>
      </c>
      <c r="F394" s="3">
        <v>1.3423008502203413E-2</v>
      </c>
      <c r="G394" s="3">
        <v>0.17086378734417915</v>
      </c>
      <c r="L394" s="3">
        <v>1</v>
      </c>
      <c r="Q394" s="44">
        <f t="shared" si="183"/>
        <v>-34.388705432028623</v>
      </c>
      <c r="R394" s="45">
        <f t="shared" si="184"/>
        <v>0.27160069426329958</v>
      </c>
      <c r="S394" s="45" t="str">
        <f t="shared" si="185"/>
        <v>n/a</v>
      </c>
      <c r="T394" s="45" t="str">
        <f t="shared" si="186"/>
        <v>n/a</v>
      </c>
      <c r="U394" s="45" t="str">
        <f t="shared" si="187"/>
        <v>n/a</v>
      </c>
      <c r="V394" s="45" t="str">
        <f t="shared" si="188"/>
        <v>n/a</v>
      </c>
      <c r="W394" s="41">
        <f t="shared" si="189"/>
        <v>-34.388705432028623</v>
      </c>
      <c r="X394" s="42">
        <f t="shared" si="190"/>
        <v>0.27160069426329958</v>
      </c>
      <c r="Y394" s="3">
        <v>3</v>
      </c>
      <c r="Z394" s="166">
        <v>-21.5</v>
      </c>
      <c r="AA394" s="43">
        <f t="shared" si="191"/>
        <v>-34.388705432028658</v>
      </c>
      <c r="AB394" s="42">
        <f t="shared" si="192"/>
        <v>0.27160069426329958</v>
      </c>
      <c r="AC394" s="8"/>
      <c r="AD394" s="35">
        <f t="shared" si="193"/>
        <v>-3.4401666666666671E-2</v>
      </c>
      <c r="AE394" s="12">
        <f t="shared" si="194"/>
        <v>3.7367918280816951E-4</v>
      </c>
      <c r="AF394" s="12">
        <f t="shared" si="195"/>
        <v>4.2165180505801406E-4</v>
      </c>
      <c r="AG394" s="12">
        <f t="shared" si="196"/>
        <v>1.3423008502203412E-5</v>
      </c>
      <c r="AH394" s="12">
        <f t="shared" si="197"/>
        <v>1.7086378734417916E-4</v>
      </c>
      <c r="AI394" s="12">
        <f t="shared" si="198"/>
        <v>0</v>
      </c>
      <c r="AJ394" s="12">
        <f t="shared" si="199"/>
        <v>0</v>
      </c>
      <c r="AK394" s="12">
        <f t="shared" si="200"/>
        <v>0</v>
      </c>
      <c r="AL394" s="12">
        <f t="shared" si="201"/>
        <v>0</v>
      </c>
      <c r="AM394" s="12">
        <f t="shared" si="202"/>
        <v>0</v>
      </c>
      <c r="AN394" s="39">
        <f t="shared" si="203"/>
        <v>0</v>
      </c>
      <c r="AO394" s="8"/>
      <c r="AP394" s="35">
        <f t="shared" si="204"/>
        <v>-3.438870543202862E-2</v>
      </c>
      <c r="AQ394" s="12">
        <f t="shared" si="205"/>
        <v>2.7160069426329956E-4</v>
      </c>
      <c r="AR394" s="12">
        <f t="shared" si="206"/>
        <v>1.3423008502203412E-5</v>
      </c>
      <c r="AS394" s="12">
        <f t="shared" si="207"/>
        <v>1.7086378734417916E-4</v>
      </c>
      <c r="AT394" s="12">
        <f t="shared" si="208"/>
        <v>1.3423008502203412E-5</v>
      </c>
      <c r="AU394" s="12">
        <f t="shared" si="209"/>
        <v>1.7086378734417916E-4</v>
      </c>
      <c r="AV394" s="12">
        <f t="shared" si="210"/>
        <v>-3.438870543202862E-2</v>
      </c>
      <c r="AW394" s="12">
        <f t="shared" si="211"/>
        <v>2.7160069426329956E-4</v>
      </c>
      <c r="AX394" s="12">
        <f t="shared" si="212"/>
        <v>-3.4388705432028654E-2</v>
      </c>
      <c r="AY394" s="39">
        <f t="shared" si="213"/>
        <v>2.7160069426329956E-4</v>
      </c>
      <c r="AZ394" s="8"/>
      <c r="BA394" s="35"/>
      <c r="BB394" s="12">
        <f t="shared" si="214"/>
        <v>1.0000134230085023</v>
      </c>
      <c r="BC394" s="12">
        <f t="shared" si="215"/>
        <v>0.96559833333333334</v>
      </c>
      <c r="BD394" s="12">
        <f t="shared" si="216"/>
        <v>0</v>
      </c>
      <c r="BE394" s="39">
        <f t="shared" si="217"/>
        <v>0</v>
      </c>
    </row>
    <row r="395" spans="1:57">
      <c r="A395" s="168" t="s">
        <v>314</v>
      </c>
      <c r="B395" s="3" t="s">
        <v>215</v>
      </c>
      <c r="C395" s="3">
        <v>-35.157666666666664</v>
      </c>
      <c r="D395" s="3">
        <v>0.37367918280816953</v>
      </c>
      <c r="E395" s="3">
        <v>3</v>
      </c>
      <c r="F395" s="3">
        <v>1.3423008502203413E-2</v>
      </c>
      <c r="G395" s="3">
        <v>0.17086378734417915</v>
      </c>
      <c r="L395" s="3">
        <v>1</v>
      </c>
      <c r="Q395" s="44">
        <f t="shared" si="183"/>
        <v>-35.144715579823043</v>
      </c>
      <c r="R395" s="45">
        <f t="shared" si="184"/>
        <v>0.27152224657263285</v>
      </c>
      <c r="S395" s="45" t="str">
        <f t="shared" si="185"/>
        <v>n/a</v>
      </c>
      <c r="T395" s="45" t="str">
        <f t="shared" si="186"/>
        <v>n/a</v>
      </c>
      <c r="U395" s="45" t="str">
        <f t="shared" si="187"/>
        <v>n/a</v>
      </c>
      <c r="V395" s="45" t="str">
        <f t="shared" si="188"/>
        <v>n/a</v>
      </c>
      <c r="W395" s="41">
        <f t="shared" si="189"/>
        <v>-35.144715579823043</v>
      </c>
      <c r="X395" s="42">
        <f t="shared" si="190"/>
        <v>0.27152224657263285</v>
      </c>
      <c r="Y395" s="3">
        <v>3</v>
      </c>
      <c r="Z395" s="166">
        <v>-19</v>
      </c>
      <c r="AA395" s="43">
        <f t="shared" si="191"/>
        <v>-35.144715579823014</v>
      </c>
      <c r="AB395" s="42">
        <f t="shared" si="192"/>
        <v>0.27152224657263285</v>
      </c>
      <c r="AC395" s="8"/>
      <c r="AD395" s="35">
        <f t="shared" si="193"/>
        <v>-3.5157666666666663E-2</v>
      </c>
      <c r="AE395" s="12">
        <f t="shared" si="194"/>
        <v>3.7367918280816951E-4</v>
      </c>
      <c r="AF395" s="12">
        <f t="shared" si="195"/>
        <v>4.2165180505801406E-4</v>
      </c>
      <c r="AG395" s="12">
        <f t="shared" si="196"/>
        <v>1.3423008502203412E-5</v>
      </c>
      <c r="AH395" s="12">
        <f t="shared" si="197"/>
        <v>1.7086378734417916E-4</v>
      </c>
      <c r="AI395" s="12">
        <f t="shared" si="198"/>
        <v>0</v>
      </c>
      <c r="AJ395" s="12">
        <f t="shared" si="199"/>
        <v>0</v>
      </c>
      <c r="AK395" s="12">
        <f t="shared" si="200"/>
        <v>0</v>
      </c>
      <c r="AL395" s="12">
        <f t="shared" si="201"/>
        <v>0</v>
      </c>
      <c r="AM395" s="12">
        <f t="shared" si="202"/>
        <v>0</v>
      </c>
      <c r="AN395" s="39">
        <f t="shared" si="203"/>
        <v>0</v>
      </c>
      <c r="AO395" s="8"/>
      <c r="AP395" s="35">
        <f t="shared" si="204"/>
        <v>-3.5144715579823044E-2</v>
      </c>
      <c r="AQ395" s="12">
        <f t="shared" si="205"/>
        <v>2.7152224657263287E-4</v>
      </c>
      <c r="AR395" s="12">
        <f t="shared" si="206"/>
        <v>1.3423008502203412E-5</v>
      </c>
      <c r="AS395" s="12">
        <f t="shared" si="207"/>
        <v>1.7086378734417916E-4</v>
      </c>
      <c r="AT395" s="12">
        <f t="shared" si="208"/>
        <v>1.3423008502203412E-5</v>
      </c>
      <c r="AU395" s="12">
        <f t="shared" si="209"/>
        <v>1.7086378734417916E-4</v>
      </c>
      <c r="AV395" s="12">
        <f t="shared" si="210"/>
        <v>-3.5144715579823044E-2</v>
      </c>
      <c r="AW395" s="12">
        <f t="shared" si="211"/>
        <v>2.7152224657263287E-4</v>
      </c>
      <c r="AX395" s="12">
        <f t="shared" si="212"/>
        <v>-3.5144715579823016E-2</v>
      </c>
      <c r="AY395" s="39">
        <f t="shared" si="213"/>
        <v>2.7152224657263287E-4</v>
      </c>
      <c r="AZ395" s="8"/>
      <c r="BA395" s="35"/>
      <c r="BB395" s="12">
        <f t="shared" si="214"/>
        <v>1.0000134230085023</v>
      </c>
      <c r="BC395" s="12">
        <f t="shared" si="215"/>
        <v>0.96484233333333336</v>
      </c>
      <c r="BD395" s="12">
        <f t="shared" si="216"/>
        <v>0</v>
      </c>
      <c r="BE395" s="39">
        <f t="shared" si="217"/>
        <v>0</v>
      </c>
    </row>
    <row r="396" spans="1:57">
      <c r="A396" s="168" t="s">
        <v>314</v>
      </c>
      <c r="B396" s="3" t="s">
        <v>216</v>
      </c>
      <c r="C396" s="3">
        <v>-34.745333333333335</v>
      </c>
      <c r="D396" s="3">
        <v>0.37367918280816953</v>
      </c>
      <c r="E396" s="3">
        <v>3</v>
      </c>
      <c r="F396" s="3">
        <v>1.3423008502203413E-2</v>
      </c>
      <c r="G396" s="3">
        <v>0.17086378734417915</v>
      </c>
      <c r="L396" s="3">
        <v>1</v>
      </c>
      <c r="Q396" s="44">
        <f t="shared" ref="Q396:Q459" si="218">IF($C396="","n/a",AP396*1000)</f>
        <v>-34.732376711735874</v>
      </c>
      <c r="R396" s="45">
        <f t="shared" ref="R396:R459" si="219">IF($C396="","n/a",AQ396*1000)</f>
        <v>0.27156502826997647</v>
      </c>
      <c r="S396" s="45" t="str">
        <f t="shared" ref="S396:S459" si="220">IF($L396=1,"n/a",AR396*1000)</f>
        <v>n/a</v>
      </c>
      <c r="T396" s="45" t="str">
        <f t="shared" ref="T396:T459" si="221">IF($L396=1,"n/a",AS396*1000)</f>
        <v>n/a</v>
      </c>
      <c r="U396" s="45" t="str">
        <f t="shared" ref="U396:U459" si="222">IF($L396=1,"n/a",AT396*1000)</f>
        <v>n/a</v>
      </c>
      <c r="V396" s="45" t="str">
        <f t="shared" ref="V396:V459" si="223">IF($L396=1,"n/a",AU396*1000)</f>
        <v>n/a</v>
      </c>
      <c r="W396" s="41">
        <f t="shared" ref="W396:W459" si="224">IF($C396="","n/a",AV396*1000)</f>
        <v>-34.732376711735874</v>
      </c>
      <c r="X396" s="42">
        <f t="shared" ref="X396:X459" si="225">IF($C396="","n/a",AW396*1000)</f>
        <v>0.27156502826997647</v>
      </c>
      <c r="Y396" s="3">
        <v>3</v>
      </c>
      <c r="Z396" s="166">
        <v>-18.2</v>
      </c>
      <c r="AA396" s="43">
        <f t="shared" ref="AA396:AA459" si="226">IF($C396="","n/a",AX396*1000)</f>
        <v>-34.732376711735903</v>
      </c>
      <c r="AB396" s="42">
        <f t="shared" ref="AB396:AB459" si="227">IF($C396="","n/a",AY396*1000)</f>
        <v>0.27156502826997647</v>
      </c>
      <c r="AC396" s="8"/>
      <c r="AD396" s="35">
        <f t="shared" ref="AD396:AD459" si="228">C396/1000</f>
        <v>-3.4745333333333336E-2</v>
      </c>
      <c r="AE396" s="12">
        <f t="shared" ref="AE396:AE459" si="229">D396/1000</f>
        <v>3.7367918280816951E-4</v>
      </c>
      <c r="AF396" s="12">
        <f t="shared" ref="AF396:AF459" si="230">AE396/IF(E396&lt;200,IF(E396&gt;1,SQRT(2/(E396-1))*EXP(_xlfn.GAMMALN.PRECISE(E396/2))/EXP(_xlfn.GAMMALN.PRECISE((E396-1)/2)),1),1)</f>
        <v>4.2165180505801406E-4</v>
      </c>
      <c r="AG396" s="12">
        <f t="shared" ref="AG396:AG459" si="231">F396/1000</f>
        <v>1.3423008502203412E-5</v>
      </c>
      <c r="AH396" s="12">
        <f t="shared" ref="AH396:AH459" si="232">G396/1000</f>
        <v>1.7086378734417916E-4</v>
      </c>
      <c r="AI396" s="12">
        <f t="shared" ref="AI396:AI459" si="233">H396/1000</f>
        <v>0</v>
      </c>
      <c r="AJ396" s="12">
        <f t="shared" ref="AJ396:AJ459" si="234">I396/1000</f>
        <v>0</v>
      </c>
      <c r="AK396" s="12">
        <f t="shared" ref="AK396:AK459" si="235">J396/1000</f>
        <v>0</v>
      </c>
      <c r="AL396" s="12">
        <f t="shared" ref="AL396:AL459" si="236">K396/1000</f>
        <v>0</v>
      </c>
      <c r="AM396" s="12">
        <f t="shared" ref="AM396:AM459" si="237">N396/1000</f>
        <v>0</v>
      </c>
      <c r="AN396" s="39">
        <f t="shared" ref="AN396:AN459" si="238">O396/1000</f>
        <v>0</v>
      </c>
      <c r="AO396" s="8"/>
      <c r="AP396" s="35">
        <f t="shared" ref="AP396:AP459" si="239">(AD396+AG396+AD396*AG396)</f>
        <v>-3.4732376711735874E-2</v>
      </c>
      <c r="AQ396" s="12">
        <f t="shared" ref="AQ396:AQ459" si="240">SQRT(((1+AG396)*AE396/SQRT(E396))^2+((1+AD396)*AH396)^2)</f>
        <v>2.7156502826997645E-4</v>
      </c>
      <c r="AR396" s="12">
        <f t="shared" ref="AR396:AR459" si="241">(AI396+AG396+AI396*AG396)</f>
        <v>1.3423008502203412E-5</v>
      </c>
      <c r="AS396" s="12">
        <f t="shared" ref="AS396:AS459" si="242">SQRT((AJ396*(1+AG396))^2 + (AH396*(1+AI396))^2)</f>
        <v>1.7086378734417916E-4</v>
      </c>
      <c r="AT396" s="12">
        <f t="shared" ref="AT396:AT459" si="243">(1/(1-M396))*(AI396+AG396+AI396*AG396)-(M396/(1-M396))*(AK396)</f>
        <v>1.3423008502203412E-5</v>
      </c>
      <c r="AU396" s="12">
        <f t="shared" ref="AU396:AU459" si="244">SQRT((AS396*(1/(1-M396)))^2 + (AL396*(-M396/(1-M396)))^2)</f>
        <v>1.7086378734417916E-4</v>
      </c>
      <c r="AV396" s="12">
        <f t="shared" ref="AV396:AV459" si="245">(1/L396)*(AD396+AG396+AD396*AG396) - ((1-L396)/L396)*((1/(1-M396))*(AI396+AG396+AI396*AG396)-(M396/(1-M396))*(AK396))</f>
        <v>-3.4732376711735874E-2</v>
      </c>
      <c r="AW396" s="12">
        <f t="shared" ref="AW396:AW459" si="246">SQRT((BB396*AE396/SQRT(E396))^2 + (BC396*AH396)^2 + (BD396*AJ396)^2 + (BE396*AL396)^2)</f>
        <v>2.7156502826997645E-4</v>
      </c>
      <c r="AX396" s="12">
        <f t="shared" ref="AX396:AX459" si="247">(AV396+1)/(AM396+1)-1</f>
        <v>-3.4732376711735902E-2</v>
      </c>
      <c r="AY396" s="39">
        <f t="shared" ref="AY396:AY459" si="248">SQRT((1/(AM396+1))^2*AW396^2+((-(AV396+1))/(AM396+1)^2)^2*AN396^2)</f>
        <v>2.7156502826997645E-4</v>
      </c>
      <c r="AZ396" s="8"/>
      <c r="BA396" s="35"/>
      <c r="BB396" s="12">
        <f t="shared" ref="BB396:BB459" si="249">(1/L396)*(1+AG396)</f>
        <v>1.0000134230085023</v>
      </c>
      <c r="BC396" s="12">
        <f t="shared" ref="BC396:BC459" si="250">(1/L396)*(1+AD396) - ((1-L396)/(L396*(1-M396)))*(1+AI396)</f>
        <v>0.96525466666666671</v>
      </c>
      <c r="BD396" s="12">
        <f t="shared" ref="BD396:BD459" si="251">-((1-L396)/(L396*(1-M396))) * (1+AG396)</f>
        <v>0</v>
      </c>
      <c r="BE396" s="39">
        <f t="shared" ref="BE396:BE459" si="252">((1-L396)*M396)/(L396*(1-M396))</f>
        <v>0</v>
      </c>
    </row>
    <row r="397" spans="1:57">
      <c r="A397" s="168" t="s">
        <v>248</v>
      </c>
      <c r="B397" s="3" t="s">
        <v>399</v>
      </c>
      <c r="C397" s="3">
        <v>-34.270000000000003</v>
      </c>
      <c r="D397" s="3">
        <v>0.37367918280816953</v>
      </c>
      <c r="E397" s="3">
        <v>3</v>
      </c>
      <c r="F397" s="3">
        <v>1.3423008502203413E-2</v>
      </c>
      <c r="G397" s="3">
        <v>0.17086378734417915</v>
      </c>
      <c r="L397" s="3">
        <v>1</v>
      </c>
      <c r="Q397" s="44">
        <f t="shared" si="218"/>
        <v>-34.257036997999165</v>
      </c>
      <c r="R397" s="45">
        <f t="shared" si="219"/>
        <v>0.2716143608547617</v>
      </c>
      <c r="S397" s="45" t="str">
        <f t="shared" si="220"/>
        <v>n/a</v>
      </c>
      <c r="T397" s="45" t="str">
        <f t="shared" si="221"/>
        <v>n/a</v>
      </c>
      <c r="U397" s="45" t="str">
        <f t="shared" si="222"/>
        <v>n/a</v>
      </c>
      <c r="V397" s="45" t="str">
        <f t="shared" si="223"/>
        <v>n/a</v>
      </c>
      <c r="W397" s="41">
        <f t="shared" si="224"/>
        <v>-34.257036997999165</v>
      </c>
      <c r="X397" s="42">
        <f t="shared" si="225"/>
        <v>0.2716143608547617</v>
      </c>
      <c r="Y397" s="3">
        <v>3</v>
      </c>
      <c r="Z397" s="166">
        <v>-21</v>
      </c>
      <c r="AA397" s="43">
        <f t="shared" si="226"/>
        <v>-34.257036997999201</v>
      </c>
      <c r="AB397" s="42">
        <f t="shared" si="227"/>
        <v>0.2716143608547617</v>
      </c>
      <c r="AC397" s="8"/>
      <c r="AD397" s="35">
        <f t="shared" si="228"/>
        <v>-3.4270000000000002E-2</v>
      </c>
      <c r="AE397" s="12">
        <f t="shared" si="229"/>
        <v>3.7367918280816951E-4</v>
      </c>
      <c r="AF397" s="12">
        <f t="shared" si="230"/>
        <v>4.2165180505801406E-4</v>
      </c>
      <c r="AG397" s="12">
        <f t="shared" si="231"/>
        <v>1.3423008502203412E-5</v>
      </c>
      <c r="AH397" s="12">
        <f t="shared" si="232"/>
        <v>1.7086378734417916E-4</v>
      </c>
      <c r="AI397" s="12">
        <f t="shared" si="233"/>
        <v>0</v>
      </c>
      <c r="AJ397" s="12">
        <f t="shared" si="234"/>
        <v>0</v>
      </c>
      <c r="AK397" s="12">
        <f t="shared" si="235"/>
        <v>0</v>
      </c>
      <c r="AL397" s="12">
        <f t="shared" si="236"/>
        <v>0</v>
      </c>
      <c r="AM397" s="12">
        <f t="shared" si="237"/>
        <v>0</v>
      </c>
      <c r="AN397" s="39">
        <f t="shared" si="238"/>
        <v>0</v>
      </c>
      <c r="AO397" s="8"/>
      <c r="AP397" s="35">
        <f t="shared" si="239"/>
        <v>-3.4257036997999167E-2</v>
      </c>
      <c r="AQ397" s="12">
        <f t="shared" si="240"/>
        <v>2.716143608547617E-4</v>
      </c>
      <c r="AR397" s="12">
        <f t="shared" si="241"/>
        <v>1.3423008502203412E-5</v>
      </c>
      <c r="AS397" s="12">
        <f t="shared" si="242"/>
        <v>1.7086378734417916E-4</v>
      </c>
      <c r="AT397" s="12">
        <f t="shared" si="243"/>
        <v>1.3423008502203412E-5</v>
      </c>
      <c r="AU397" s="12">
        <f t="shared" si="244"/>
        <v>1.7086378734417916E-4</v>
      </c>
      <c r="AV397" s="12">
        <f t="shared" si="245"/>
        <v>-3.4257036997999167E-2</v>
      </c>
      <c r="AW397" s="12">
        <f t="shared" si="246"/>
        <v>2.716143608547617E-4</v>
      </c>
      <c r="AX397" s="12">
        <f t="shared" si="247"/>
        <v>-3.4257036997999202E-2</v>
      </c>
      <c r="AY397" s="39">
        <f t="shared" si="248"/>
        <v>2.716143608547617E-4</v>
      </c>
      <c r="AZ397" s="8"/>
      <c r="BA397" s="35"/>
      <c r="BB397" s="12">
        <f t="shared" si="249"/>
        <v>1.0000134230085023</v>
      </c>
      <c r="BC397" s="12">
        <f t="shared" si="250"/>
        <v>0.96572999999999998</v>
      </c>
      <c r="BD397" s="12">
        <f t="shared" si="251"/>
        <v>0</v>
      </c>
      <c r="BE397" s="39">
        <f t="shared" si="252"/>
        <v>0</v>
      </c>
    </row>
    <row r="398" spans="1:57">
      <c r="A398" s="168" t="s">
        <v>248</v>
      </c>
      <c r="B398" s="3" t="s">
        <v>400</v>
      </c>
      <c r="C398" s="3">
        <v>-34.565666666666665</v>
      </c>
      <c r="D398" s="3">
        <v>0.37367918280816953</v>
      </c>
      <c r="E398" s="3">
        <v>3</v>
      </c>
      <c r="F398" s="3">
        <v>1.3423008502203413E-2</v>
      </c>
      <c r="G398" s="3">
        <v>0.17086378734417915</v>
      </c>
      <c r="L398" s="3">
        <v>1</v>
      </c>
      <c r="Q398" s="44">
        <f t="shared" si="218"/>
        <v>-34.552707633402015</v>
      </c>
      <c r="R398" s="45">
        <f t="shared" si="219"/>
        <v>0.27158367321659888</v>
      </c>
      <c r="S398" s="45" t="str">
        <f t="shared" si="220"/>
        <v>n/a</v>
      </c>
      <c r="T398" s="45" t="str">
        <f t="shared" si="221"/>
        <v>n/a</v>
      </c>
      <c r="U398" s="45" t="str">
        <f t="shared" si="222"/>
        <v>n/a</v>
      </c>
      <c r="V398" s="45" t="str">
        <f t="shared" si="223"/>
        <v>n/a</v>
      </c>
      <c r="W398" s="41">
        <f t="shared" si="224"/>
        <v>-34.552707633402015</v>
      </c>
      <c r="X398" s="42">
        <f t="shared" si="225"/>
        <v>0.27158367321659888</v>
      </c>
      <c r="Y398" s="3">
        <v>3</v>
      </c>
      <c r="Z398" s="166">
        <v>-20</v>
      </c>
      <c r="AA398" s="43">
        <f t="shared" si="226"/>
        <v>-34.552707633402015</v>
      </c>
      <c r="AB398" s="42">
        <f t="shared" si="227"/>
        <v>0.27158367321659888</v>
      </c>
      <c r="AC398" s="8"/>
      <c r="AD398" s="35">
        <f t="shared" si="228"/>
        <v>-3.4565666666666668E-2</v>
      </c>
      <c r="AE398" s="12">
        <f t="shared" si="229"/>
        <v>3.7367918280816951E-4</v>
      </c>
      <c r="AF398" s="12">
        <f t="shared" si="230"/>
        <v>4.2165180505801406E-4</v>
      </c>
      <c r="AG398" s="12">
        <f t="shared" si="231"/>
        <v>1.3423008502203412E-5</v>
      </c>
      <c r="AH398" s="12">
        <f t="shared" si="232"/>
        <v>1.7086378734417916E-4</v>
      </c>
      <c r="AI398" s="12">
        <f t="shared" si="233"/>
        <v>0</v>
      </c>
      <c r="AJ398" s="12">
        <f t="shared" si="234"/>
        <v>0</v>
      </c>
      <c r="AK398" s="12">
        <f t="shared" si="235"/>
        <v>0</v>
      </c>
      <c r="AL398" s="12">
        <f t="shared" si="236"/>
        <v>0</v>
      </c>
      <c r="AM398" s="12">
        <f t="shared" si="237"/>
        <v>0</v>
      </c>
      <c r="AN398" s="39">
        <f t="shared" si="238"/>
        <v>0</v>
      </c>
      <c r="AO398" s="8"/>
      <c r="AP398" s="35">
        <f t="shared" si="239"/>
        <v>-3.4552707633402013E-2</v>
      </c>
      <c r="AQ398" s="12">
        <f t="shared" si="240"/>
        <v>2.7158367321659889E-4</v>
      </c>
      <c r="AR398" s="12">
        <f t="shared" si="241"/>
        <v>1.3423008502203412E-5</v>
      </c>
      <c r="AS398" s="12">
        <f t="shared" si="242"/>
        <v>1.7086378734417916E-4</v>
      </c>
      <c r="AT398" s="12">
        <f t="shared" si="243"/>
        <v>1.3423008502203412E-5</v>
      </c>
      <c r="AU398" s="12">
        <f t="shared" si="244"/>
        <v>1.7086378734417916E-4</v>
      </c>
      <c r="AV398" s="12">
        <f t="shared" si="245"/>
        <v>-3.4552707633402013E-2</v>
      </c>
      <c r="AW398" s="12">
        <f t="shared" si="246"/>
        <v>2.7158367321659889E-4</v>
      </c>
      <c r="AX398" s="12">
        <f t="shared" si="247"/>
        <v>-3.4552707633402013E-2</v>
      </c>
      <c r="AY398" s="39">
        <f t="shared" si="248"/>
        <v>2.7158367321659889E-4</v>
      </c>
      <c r="AZ398" s="8"/>
      <c r="BA398" s="35"/>
      <c r="BB398" s="12">
        <f t="shared" si="249"/>
        <v>1.0000134230085023</v>
      </c>
      <c r="BC398" s="12">
        <f t="shared" si="250"/>
        <v>0.96543433333333328</v>
      </c>
      <c r="BD398" s="12">
        <f t="shared" si="251"/>
        <v>0</v>
      </c>
      <c r="BE398" s="39">
        <f t="shared" si="252"/>
        <v>0</v>
      </c>
    </row>
    <row r="399" spans="1:57">
      <c r="A399" s="168" t="s">
        <v>248</v>
      </c>
      <c r="B399" s="3" t="s">
        <v>215</v>
      </c>
      <c r="C399" s="3">
        <v>-36.082999999999998</v>
      </c>
      <c r="D399" s="3">
        <v>0.37367918280816953</v>
      </c>
      <c r="E399" s="3">
        <v>3</v>
      </c>
      <c r="F399" s="3">
        <v>1.3423008502203413E-2</v>
      </c>
      <c r="G399" s="3">
        <v>0.17086378734417915</v>
      </c>
      <c r="L399" s="3">
        <v>1</v>
      </c>
      <c r="Q399" s="44">
        <f t="shared" si="218"/>
        <v>-36.070061333913578</v>
      </c>
      <c r="R399" s="45">
        <f t="shared" si="219"/>
        <v>0.27142628051683276</v>
      </c>
      <c r="S399" s="45" t="str">
        <f t="shared" si="220"/>
        <v>n/a</v>
      </c>
      <c r="T399" s="45" t="str">
        <f t="shared" si="221"/>
        <v>n/a</v>
      </c>
      <c r="U399" s="45" t="str">
        <f t="shared" si="222"/>
        <v>n/a</v>
      </c>
      <c r="V399" s="45" t="str">
        <f t="shared" si="223"/>
        <v>n/a</v>
      </c>
      <c r="W399" s="41">
        <f t="shared" si="224"/>
        <v>-36.070061333913578</v>
      </c>
      <c r="X399" s="42">
        <f t="shared" si="225"/>
        <v>0.27142628051683276</v>
      </c>
      <c r="Y399" s="3">
        <v>3</v>
      </c>
      <c r="Z399" s="166">
        <v>-18.7</v>
      </c>
      <c r="AA399" s="43">
        <f t="shared" si="226"/>
        <v>-36.07006133391355</v>
      </c>
      <c r="AB399" s="42">
        <f t="shared" si="227"/>
        <v>0.27142628051683276</v>
      </c>
      <c r="AC399" s="8"/>
      <c r="AD399" s="35">
        <f t="shared" si="228"/>
        <v>-3.6082999999999997E-2</v>
      </c>
      <c r="AE399" s="12">
        <f t="shared" si="229"/>
        <v>3.7367918280816951E-4</v>
      </c>
      <c r="AF399" s="12">
        <f t="shared" si="230"/>
        <v>4.2165180505801406E-4</v>
      </c>
      <c r="AG399" s="12">
        <f t="shared" si="231"/>
        <v>1.3423008502203412E-5</v>
      </c>
      <c r="AH399" s="12">
        <f t="shared" si="232"/>
        <v>1.7086378734417916E-4</v>
      </c>
      <c r="AI399" s="12">
        <f t="shared" si="233"/>
        <v>0</v>
      </c>
      <c r="AJ399" s="12">
        <f t="shared" si="234"/>
        <v>0</v>
      </c>
      <c r="AK399" s="12">
        <f t="shared" si="235"/>
        <v>0</v>
      </c>
      <c r="AL399" s="12">
        <f t="shared" si="236"/>
        <v>0</v>
      </c>
      <c r="AM399" s="12">
        <f t="shared" si="237"/>
        <v>0</v>
      </c>
      <c r="AN399" s="39">
        <f t="shared" si="238"/>
        <v>0</v>
      </c>
      <c r="AO399" s="8"/>
      <c r="AP399" s="35">
        <f t="shared" si="239"/>
        <v>-3.6070061333913578E-2</v>
      </c>
      <c r="AQ399" s="12">
        <f t="shared" si="240"/>
        <v>2.7142628051683276E-4</v>
      </c>
      <c r="AR399" s="12">
        <f t="shared" si="241"/>
        <v>1.3423008502203412E-5</v>
      </c>
      <c r="AS399" s="12">
        <f t="shared" si="242"/>
        <v>1.7086378734417916E-4</v>
      </c>
      <c r="AT399" s="12">
        <f t="shared" si="243"/>
        <v>1.3423008502203412E-5</v>
      </c>
      <c r="AU399" s="12">
        <f t="shared" si="244"/>
        <v>1.7086378734417916E-4</v>
      </c>
      <c r="AV399" s="12">
        <f t="shared" si="245"/>
        <v>-3.6070061333913578E-2</v>
      </c>
      <c r="AW399" s="12">
        <f t="shared" si="246"/>
        <v>2.7142628051683276E-4</v>
      </c>
      <c r="AX399" s="12">
        <f t="shared" si="247"/>
        <v>-3.607006133391355E-2</v>
      </c>
      <c r="AY399" s="39">
        <f t="shared" si="248"/>
        <v>2.7142628051683276E-4</v>
      </c>
      <c r="AZ399" s="8"/>
      <c r="BA399" s="35"/>
      <c r="BB399" s="12">
        <f t="shared" si="249"/>
        <v>1.0000134230085023</v>
      </c>
      <c r="BC399" s="12">
        <f t="shared" si="250"/>
        <v>0.96391700000000002</v>
      </c>
      <c r="BD399" s="12">
        <f t="shared" si="251"/>
        <v>0</v>
      </c>
      <c r="BE399" s="39">
        <f t="shared" si="252"/>
        <v>0</v>
      </c>
    </row>
    <row r="400" spans="1:57">
      <c r="A400" s="168" t="s">
        <v>248</v>
      </c>
      <c r="B400" s="3" t="s">
        <v>216</v>
      </c>
      <c r="C400" s="3">
        <v>-35.406333333333329</v>
      </c>
      <c r="D400" s="3">
        <v>0.37367918280816953</v>
      </c>
      <c r="E400" s="3">
        <v>3</v>
      </c>
      <c r="F400" s="3">
        <v>1.3423008502203413E-2</v>
      </c>
      <c r="G400" s="3">
        <v>0.17086378734417915</v>
      </c>
      <c r="L400" s="3">
        <v>1</v>
      </c>
      <c r="Q400" s="44">
        <f t="shared" si="218"/>
        <v>-35.393385584344486</v>
      </c>
      <c r="R400" s="45">
        <f t="shared" si="219"/>
        <v>0.27149645170977732</v>
      </c>
      <c r="S400" s="45" t="str">
        <f t="shared" si="220"/>
        <v>n/a</v>
      </c>
      <c r="T400" s="45" t="str">
        <f t="shared" si="221"/>
        <v>n/a</v>
      </c>
      <c r="U400" s="45" t="str">
        <f t="shared" si="222"/>
        <v>n/a</v>
      </c>
      <c r="V400" s="45" t="str">
        <f t="shared" si="223"/>
        <v>n/a</v>
      </c>
      <c r="W400" s="41">
        <f t="shared" si="224"/>
        <v>-35.393385584344486</v>
      </c>
      <c r="X400" s="42">
        <f t="shared" si="225"/>
        <v>0.27149645170977732</v>
      </c>
      <c r="Y400" s="3">
        <v>3</v>
      </c>
      <c r="Z400" s="166">
        <v>-22</v>
      </c>
      <c r="AA400" s="43">
        <f t="shared" si="226"/>
        <v>-35.393385584344458</v>
      </c>
      <c r="AB400" s="42">
        <f t="shared" si="227"/>
        <v>0.27149645170977732</v>
      </c>
      <c r="AC400" s="8"/>
      <c r="AD400" s="35">
        <f t="shared" si="228"/>
        <v>-3.5406333333333331E-2</v>
      </c>
      <c r="AE400" s="12">
        <f t="shared" si="229"/>
        <v>3.7367918280816951E-4</v>
      </c>
      <c r="AF400" s="12">
        <f t="shared" si="230"/>
        <v>4.2165180505801406E-4</v>
      </c>
      <c r="AG400" s="12">
        <f t="shared" si="231"/>
        <v>1.3423008502203412E-5</v>
      </c>
      <c r="AH400" s="12">
        <f t="shared" si="232"/>
        <v>1.7086378734417916E-4</v>
      </c>
      <c r="AI400" s="12">
        <f t="shared" si="233"/>
        <v>0</v>
      </c>
      <c r="AJ400" s="12">
        <f t="shared" si="234"/>
        <v>0</v>
      </c>
      <c r="AK400" s="12">
        <f t="shared" si="235"/>
        <v>0</v>
      </c>
      <c r="AL400" s="12">
        <f t="shared" si="236"/>
        <v>0</v>
      </c>
      <c r="AM400" s="12">
        <f t="shared" si="237"/>
        <v>0</v>
      </c>
      <c r="AN400" s="39">
        <f t="shared" si="238"/>
        <v>0</v>
      </c>
      <c r="AO400" s="8"/>
      <c r="AP400" s="35">
        <f t="shared" si="239"/>
        <v>-3.5393385584344489E-2</v>
      </c>
      <c r="AQ400" s="12">
        <f t="shared" si="240"/>
        <v>2.7149645170977731E-4</v>
      </c>
      <c r="AR400" s="12">
        <f t="shared" si="241"/>
        <v>1.3423008502203412E-5</v>
      </c>
      <c r="AS400" s="12">
        <f t="shared" si="242"/>
        <v>1.7086378734417916E-4</v>
      </c>
      <c r="AT400" s="12">
        <f t="shared" si="243"/>
        <v>1.3423008502203412E-5</v>
      </c>
      <c r="AU400" s="12">
        <f t="shared" si="244"/>
        <v>1.7086378734417916E-4</v>
      </c>
      <c r="AV400" s="12">
        <f t="shared" si="245"/>
        <v>-3.5393385584344489E-2</v>
      </c>
      <c r="AW400" s="12">
        <f t="shared" si="246"/>
        <v>2.7149645170977731E-4</v>
      </c>
      <c r="AX400" s="12">
        <f t="shared" si="247"/>
        <v>-3.5393385584344461E-2</v>
      </c>
      <c r="AY400" s="39">
        <f t="shared" si="248"/>
        <v>2.7149645170977731E-4</v>
      </c>
      <c r="AZ400" s="8"/>
      <c r="BA400" s="35"/>
      <c r="BB400" s="12">
        <f t="shared" si="249"/>
        <v>1.0000134230085023</v>
      </c>
      <c r="BC400" s="12">
        <f t="shared" si="250"/>
        <v>0.96459366666666668</v>
      </c>
      <c r="BD400" s="12">
        <f t="shared" si="251"/>
        <v>0</v>
      </c>
      <c r="BE400" s="39">
        <f t="shared" si="252"/>
        <v>0</v>
      </c>
    </row>
    <row r="401" spans="1:57">
      <c r="A401" s="168" t="s">
        <v>371</v>
      </c>
      <c r="B401" s="3" t="s">
        <v>399</v>
      </c>
      <c r="C401" s="3">
        <v>-33.580999999999996</v>
      </c>
      <c r="D401" s="3">
        <v>0.37367918280816953</v>
      </c>
      <c r="E401" s="3">
        <v>3</v>
      </c>
      <c r="F401" s="3">
        <v>1.3423008502203413E-2</v>
      </c>
      <c r="G401" s="3">
        <v>0.17086378734417915</v>
      </c>
      <c r="L401" s="3">
        <v>1</v>
      </c>
      <c r="Q401" s="44">
        <f t="shared" si="218"/>
        <v>-33.568027749546303</v>
      </c>
      <c r="R401" s="45">
        <f t="shared" si="219"/>
        <v>0.27168589608566096</v>
      </c>
      <c r="S401" s="45" t="str">
        <f t="shared" si="220"/>
        <v>n/a</v>
      </c>
      <c r="T401" s="45" t="str">
        <f t="shared" si="221"/>
        <v>n/a</v>
      </c>
      <c r="U401" s="45" t="str">
        <f t="shared" si="222"/>
        <v>n/a</v>
      </c>
      <c r="V401" s="45" t="str">
        <f t="shared" si="223"/>
        <v>n/a</v>
      </c>
      <c r="W401" s="41">
        <f t="shared" si="224"/>
        <v>-33.568027749546303</v>
      </c>
      <c r="X401" s="42">
        <f t="shared" si="225"/>
        <v>0.27168589608566096</v>
      </c>
      <c r="Y401" s="3">
        <v>3</v>
      </c>
      <c r="Z401" s="166">
        <v>-21.7</v>
      </c>
      <c r="AA401" s="43">
        <f t="shared" si="226"/>
        <v>-33.56802774954626</v>
      </c>
      <c r="AB401" s="42">
        <f t="shared" si="227"/>
        <v>0.27168589608566096</v>
      </c>
      <c r="AC401" s="8"/>
      <c r="AD401" s="35">
        <f t="shared" si="228"/>
        <v>-3.3580999999999993E-2</v>
      </c>
      <c r="AE401" s="12">
        <f t="shared" si="229"/>
        <v>3.7367918280816951E-4</v>
      </c>
      <c r="AF401" s="12">
        <f t="shared" si="230"/>
        <v>4.2165180505801406E-4</v>
      </c>
      <c r="AG401" s="12">
        <f t="shared" si="231"/>
        <v>1.3423008502203412E-5</v>
      </c>
      <c r="AH401" s="12">
        <f t="shared" si="232"/>
        <v>1.7086378734417916E-4</v>
      </c>
      <c r="AI401" s="12">
        <f t="shared" si="233"/>
        <v>0</v>
      </c>
      <c r="AJ401" s="12">
        <f t="shared" si="234"/>
        <v>0</v>
      </c>
      <c r="AK401" s="12">
        <f t="shared" si="235"/>
        <v>0</v>
      </c>
      <c r="AL401" s="12">
        <f t="shared" si="236"/>
        <v>0</v>
      </c>
      <c r="AM401" s="12">
        <f t="shared" si="237"/>
        <v>0</v>
      </c>
      <c r="AN401" s="39">
        <f t="shared" si="238"/>
        <v>0</v>
      </c>
      <c r="AO401" s="8"/>
      <c r="AP401" s="35">
        <f t="shared" si="239"/>
        <v>-3.35680277495463E-2</v>
      </c>
      <c r="AQ401" s="12">
        <f t="shared" si="240"/>
        <v>2.7168589608566094E-4</v>
      </c>
      <c r="AR401" s="12">
        <f t="shared" si="241"/>
        <v>1.3423008502203412E-5</v>
      </c>
      <c r="AS401" s="12">
        <f t="shared" si="242"/>
        <v>1.7086378734417916E-4</v>
      </c>
      <c r="AT401" s="12">
        <f t="shared" si="243"/>
        <v>1.3423008502203412E-5</v>
      </c>
      <c r="AU401" s="12">
        <f t="shared" si="244"/>
        <v>1.7086378734417916E-4</v>
      </c>
      <c r="AV401" s="12">
        <f t="shared" si="245"/>
        <v>-3.35680277495463E-2</v>
      </c>
      <c r="AW401" s="12">
        <f t="shared" si="246"/>
        <v>2.7168589608566094E-4</v>
      </c>
      <c r="AX401" s="12">
        <f t="shared" si="247"/>
        <v>-3.3568027749546259E-2</v>
      </c>
      <c r="AY401" s="39">
        <f t="shared" si="248"/>
        <v>2.7168589608566094E-4</v>
      </c>
      <c r="AZ401" s="8"/>
      <c r="BA401" s="35"/>
      <c r="BB401" s="12">
        <f t="shared" si="249"/>
        <v>1.0000134230085023</v>
      </c>
      <c r="BC401" s="12">
        <f t="shared" si="250"/>
        <v>0.96641900000000003</v>
      </c>
      <c r="BD401" s="12">
        <f t="shared" si="251"/>
        <v>0</v>
      </c>
      <c r="BE401" s="39">
        <f t="shared" si="252"/>
        <v>0</v>
      </c>
    </row>
    <row r="402" spans="1:57">
      <c r="A402" s="168" t="s">
        <v>371</v>
      </c>
      <c r="B402" s="3" t="s">
        <v>400</v>
      </c>
      <c r="C402" s="3">
        <v>-33.129999999999995</v>
      </c>
      <c r="D402" s="3">
        <v>0.37367918280816953</v>
      </c>
      <c r="E402" s="3">
        <v>3</v>
      </c>
      <c r="F402" s="3">
        <v>1.3423008502203413E-2</v>
      </c>
      <c r="G402" s="3">
        <v>0.17086378734417915</v>
      </c>
      <c r="L402" s="3">
        <v>1</v>
      </c>
      <c r="Q402" s="44">
        <f t="shared" si="218"/>
        <v>-33.117021695769466</v>
      </c>
      <c r="R402" s="45">
        <f t="shared" si="219"/>
        <v>0.27173273845480161</v>
      </c>
      <c r="S402" s="45" t="str">
        <f t="shared" si="220"/>
        <v>n/a</v>
      </c>
      <c r="T402" s="45" t="str">
        <f t="shared" si="221"/>
        <v>n/a</v>
      </c>
      <c r="U402" s="45" t="str">
        <f t="shared" si="222"/>
        <v>n/a</v>
      </c>
      <c r="V402" s="45" t="str">
        <f t="shared" si="223"/>
        <v>n/a</v>
      </c>
      <c r="W402" s="41">
        <f t="shared" si="224"/>
        <v>-33.117021695769466</v>
      </c>
      <c r="X402" s="42">
        <f t="shared" si="225"/>
        <v>0.27173273845480161</v>
      </c>
      <c r="Y402" s="3">
        <v>3</v>
      </c>
      <c r="Z402" s="166">
        <v>-17.100000000000001</v>
      </c>
      <c r="AA402" s="43">
        <f t="shared" si="226"/>
        <v>-33.117021695769466</v>
      </c>
      <c r="AB402" s="42">
        <f t="shared" si="227"/>
        <v>0.27173273845480161</v>
      </c>
      <c r="AC402" s="8"/>
      <c r="AD402" s="35">
        <f t="shared" si="228"/>
        <v>-3.3129999999999993E-2</v>
      </c>
      <c r="AE402" s="12">
        <f t="shared" si="229"/>
        <v>3.7367918280816951E-4</v>
      </c>
      <c r="AF402" s="12">
        <f t="shared" si="230"/>
        <v>4.2165180505801406E-4</v>
      </c>
      <c r="AG402" s="12">
        <f t="shared" si="231"/>
        <v>1.3423008502203412E-5</v>
      </c>
      <c r="AH402" s="12">
        <f t="shared" si="232"/>
        <v>1.7086378734417916E-4</v>
      </c>
      <c r="AI402" s="12">
        <f t="shared" si="233"/>
        <v>0</v>
      </c>
      <c r="AJ402" s="12">
        <f t="shared" si="234"/>
        <v>0</v>
      </c>
      <c r="AK402" s="12">
        <f t="shared" si="235"/>
        <v>0</v>
      </c>
      <c r="AL402" s="12">
        <f t="shared" si="236"/>
        <v>0</v>
      </c>
      <c r="AM402" s="12">
        <f t="shared" si="237"/>
        <v>0</v>
      </c>
      <c r="AN402" s="39">
        <f t="shared" si="238"/>
        <v>0</v>
      </c>
      <c r="AO402" s="8"/>
      <c r="AP402" s="35">
        <f t="shared" si="239"/>
        <v>-3.3117021695769466E-2</v>
      </c>
      <c r="AQ402" s="12">
        <f t="shared" si="240"/>
        <v>2.717327384548016E-4</v>
      </c>
      <c r="AR402" s="12">
        <f t="shared" si="241"/>
        <v>1.3423008502203412E-5</v>
      </c>
      <c r="AS402" s="12">
        <f t="shared" si="242"/>
        <v>1.7086378734417916E-4</v>
      </c>
      <c r="AT402" s="12">
        <f t="shared" si="243"/>
        <v>1.3423008502203412E-5</v>
      </c>
      <c r="AU402" s="12">
        <f t="shared" si="244"/>
        <v>1.7086378734417916E-4</v>
      </c>
      <c r="AV402" s="12">
        <f t="shared" si="245"/>
        <v>-3.3117021695769466E-2</v>
      </c>
      <c r="AW402" s="12">
        <f t="shared" si="246"/>
        <v>2.717327384548016E-4</v>
      </c>
      <c r="AX402" s="12">
        <f t="shared" si="247"/>
        <v>-3.3117021695769466E-2</v>
      </c>
      <c r="AY402" s="39">
        <f t="shared" si="248"/>
        <v>2.717327384548016E-4</v>
      </c>
      <c r="AZ402" s="8"/>
      <c r="BA402" s="35"/>
      <c r="BB402" s="12">
        <f t="shared" si="249"/>
        <v>1.0000134230085023</v>
      </c>
      <c r="BC402" s="12">
        <f t="shared" si="250"/>
        <v>0.96687000000000001</v>
      </c>
      <c r="BD402" s="12">
        <f t="shared" si="251"/>
        <v>0</v>
      </c>
      <c r="BE402" s="39">
        <f t="shared" si="252"/>
        <v>0</v>
      </c>
    </row>
    <row r="403" spans="1:57">
      <c r="A403" s="168" t="s">
        <v>371</v>
      </c>
      <c r="B403" s="3" t="s">
        <v>215</v>
      </c>
      <c r="C403" s="3">
        <v>-35.329000000000001</v>
      </c>
      <c r="D403" s="3">
        <v>0.37367918280816953</v>
      </c>
      <c r="E403" s="3">
        <v>3</v>
      </c>
      <c r="F403" s="3">
        <v>1.3423008502203413E-2</v>
      </c>
      <c r="G403" s="3">
        <v>0.17086378734417915</v>
      </c>
      <c r="L403" s="3">
        <v>1</v>
      </c>
      <c r="Q403" s="44">
        <f t="shared" si="218"/>
        <v>-35.316051212965171</v>
      </c>
      <c r="R403" s="45">
        <f t="shared" si="219"/>
        <v>0.27150447325485905</v>
      </c>
      <c r="S403" s="45" t="str">
        <f t="shared" si="220"/>
        <v>n/a</v>
      </c>
      <c r="T403" s="45" t="str">
        <f t="shared" si="221"/>
        <v>n/a</v>
      </c>
      <c r="U403" s="45" t="str">
        <f t="shared" si="222"/>
        <v>n/a</v>
      </c>
      <c r="V403" s="45" t="str">
        <f t="shared" si="223"/>
        <v>n/a</v>
      </c>
      <c r="W403" s="41">
        <f t="shared" si="224"/>
        <v>-35.316051212965171</v>
      </c>
      <c r="X403" s="42">
        <f t="shared" si="225"/>
        <v>0.27150447325485905</v>
      </c>
      <c r="Y403" s="3">
        <v>3</v>
      </c>
      <c r="Z403" s="166">
        <v>-15.8</v>
      </c>
      <c r="AA403" s="43">
        <f t="shared" si="226"/>
        <v>-35.316051212965213</v>
      </c>
      <c r="AB403" s="42">
        <f t="shared" si="227"/>
        <v>0.27150447325485905</v>
      </c>
      <c r="AC403" s="8"/>
      <c r="AD403" s="35">
        <f t="shared" si="228"/>
        <v>-3.5328999999999999E-2</v>
      </c>
      <c r="AE403" s="12">
        <f t="shared" si="229"/>
        <v>3.7367918280816951E-4</v>
      </c>
      <c r="AF403" s="12">
        <f t="shared" si="230"/>
        <v>4.2165180505801406E-4</v>
      </c>
      <c r="AG403" s="12">
        <f t="shared" si="231"/>
        <v>1.3423008502203412E-5</v>
      </c>
      <c r="AH403" s="12">
        <f t="shared" si="232"/>
        <v>1.7086378734417916E-4</v>
      </c>
      <c r="AI403" s="12">
        <f t="shared" si="233"/>
        <v>0</v>
      </c>
      <c r="AJ403" s="12">
        <f t="shared" si="234"/>
        <v>0</v>
      </c>
      <c r="AK403" s="12">
        <f t="shared" si="235"/>
        <v>0</v>
      </c>
      <c r="AL403" s="12">
        <f t="shared" si="236"/>
        <v>0</v>
      </c>
      <c r="AM403" s="12">
        <f t="shared" si="237"/>
        <v>0</v>
      </c>
      <c r="AN403" s="39">
        <f t="shared" si="238"/>
        <v>0</v>
      </c>
      <c r="AO403" s="8"/>
      <c r="AP403" s="35">
        <f t="shared" si="239"/>
        <v>-3.5316051212965167E-2</v>
      </c>
      <c r="AQ403" s="12">
        <f t="shared" si="240"/>
        <v>2.7150447325485907E-4</v>
      </c>
      <c r="AR403" s="12">
        <f t="shared" si="241"/>
        <v>1.3423008502203412E-5</v>
      </c>
      <c r="AS403" s="12">
        <f t="shared" si="242"/>
        <v>1.7086378734417916E-4</v>
      </c>
      <c r="AT403" s="12">
        <f t="shared" si="243"/>
        <v>1.3423008502203412E-5</v>
      </c>
      <c r="AU403" s="12">
        <f t="shared" si="244"/>
        <v>1.7086378734417916E-4</v>
      </c>
      <c r="AV403" s="12">
        <f t="shared" si="245"/>
        <v>-3.5316051212965167E-2</v>
      </c>
      <c r="AW403" s="12">
        <f t="shared" si="246"/>
        <v>2.7150447325485907E-4</v>
      </c>
      <c r="AX403" s="12">
        <f t="shared" si="247"/>
        <v>-3.5316051212965216E-2</v>
      </c>
      <c r="AY403" s="39">
        <f t="shared" si="248"/>
        <v>2.7150447325485907E-4</v>
      </c>
      <c r="AZ403" s="8"/>
      <c r="BA403" s="35"/>
      <c r="BB403" s="12">
        <f t="shared" si="249"/>
        <v>1.0000134230085023</v>
      </c>
      <c r="BC403" s="12">
        <f t="shared" si="250"/>
        <v>0.96467100000000006</v>
      </c>
      <c r="BD403" s="12">
        <f t="shared" si="251"/>
        <v>0</v>
      </c>
      <c r="BE403" s="39">
        <f t="shared" si="252"/>
        <v>0</v>
      </c>
    </row>
    <row r="404" spans="1:57">
      <c r="A404" s="168" t="s">
        <v>371</v>
      </c>
      <c r="B404" s="3" t="s">
        <v>216</v>
      </c>
      <c r="C404" s="3">
        <v>-34.817666666666668</v>
      </c>
      <c r="D404" s="3">
        <v>0.37367918280816953</v>
      </c>
      <c r="E404" s="3">
        <v>3</v>
      </c>
      <c r="F404" s="3">
        <v>1.3423008502203413E-2</v>
      </c>
      <c r="G404" s="3">
        <v>0.17086378734417915</v>
      </c>
      <c r="L404" s="3">
        <v>1</v>
      </c>
      <c r="Q404" s="44">
        <f t="shared" si="218"/>
        <v>-34.804711016000162</v>
      </c>
      <c r="R404" s="45">
        <f t="shared" si="219"/>
        <v>0.27155752248127829</v>
      </c>
      <c r="S404" s="45" t="str">
        <f t="shared" si="220"/>
        <v>n/a</v>
      </c>
      <c r="T404" s="45" t="str">
        <f t="shared" si="221"/>
        <v>n/a</v>
      </c>
      <c r="U404" s="45" t="str">
        <f t="shared" si="222"/>
        <v>n/a</v>
      </c>
      <c r="V404" s="45" t="str">
        <f t="shared" si="223"/>
        <v>n/a</v>
      </c>
      <c r="W404" s="41">
        <f t="shared" si="224"/>
        <v>-34.804711016000162</v>
      </c>
      <c r="X404" s="42">
        <f t="shared" si="225"/>
        <v>0.27155752248127829</v>
      </c>
      <c r="Y404" s="3">
        <v>3</v>
      </c>
      <c r="Z404" s="166">
        <v>-20.100000000000001</v>
      </c>
      <c r="AA404" s="43">
        <f t="shared" si="226"/>
        <v>-34.804711016000134</v>
      </c>
      <c r="AB404" s="42">
        <f t="shared" si="227"/>
        <v>0.27155752248127829</v>
      </c>
      <c r="AC404" s="8"/>
      <c r="AD404" s="35">
        <f t="shared" si="228"/>
        <v>-3.481766666666667E-2</v>
      </c>
      <c r="AE404" s="12">
        <f t="shared" si="229"/>
        <v>3.7367918280816951E-4</v>
      </c>
      <c r="AF404" s="12">
        <f t="shared" si="230"/>
        <v>4.2165180505801406E-4</v>
      </c>
      <c r="AG404" s="12">
        <f t="shared" si="231"/>
        <v>1.3423008502203412E-5</v>
      </c>
      <c r="AH404" s="12">
        <f t="shared" si="232"/>
        <v>1.7086378734417916E-4</v>
      </c>
      <c r="AI404" s="12">
        <f t="shared" si="233"/>
        <v>0</v>
      </c>
      <c r="AJ404" s="12">
        <f t="shared" si="234"/>
        <v>0</v>
      </c>
      <c r="AK404" s="12">
        <f t="shared" si="235"/>
        <v>0</v>
      </c>
      <c r="AL404" s="12">
        <f t="shared" si="236"/>
        <v>0</v>
      </c>
      <c r="AM404" s="12">
        <f t="shared" si="237"/>
        <v>0</v>
      </c>
      <c r="AN404" s="39">
        <f t="shared" si="238"/>
        <v>0</v>
      </c>
      <c r="AO404" s="8"/>
      <c r="AP404" s="35">
        <f t="shared" si="239"/>
        <v>-3.4804711016000162E-2</v>
      </c>
      <c r="AQ404" s="12">
        <f t="shared" si="240"/>
        <v>2.7155752248127831E-4</v>
      </c>
      <c r="AR404" s="12">
        <f t="shared" si="241"/>
        <v>1.3423008502203412E-5</v>
      </c>
      <c r="AS404" s="12">
        <f t="shared" si="242"/>
        <v>1.7086378734417916E-4</v>
      </c>
      <c r="AT404" s="12">
        <f t="shared" si="243"/>
        <v>1.3423008502203412E-5</v>
      </c>
      <c r="AU404" s="12">
        <f t="shared" si="244"/>
        <v>1.7086378734417916E-4</v>
      </c>
      <c r="AV404" s="12">
        <f t="shared" si="245"/>
        <v>-3.4804711016000162E-2</v>
      </c>
      <c r="AW404" s="12">
        <f t="shared" si="246"/>
        <v>2.7155752248127831E-4</v>
      </c>
      <c r="AX404" s="12">
        <f t="shared" si="247"/>
        <v>-3.4804711016000134E-2</v>
      </c>
      <c r="AY404" s="39">
        <f t="shared" si="248"/>
        <v>2.7155752248127831E-4</v>
      </c>
      <c r="AZ404" s="8"/>
      <c r="BA404" s="35"/>
      <c r="BB404" s="12">
        <f t="shared" si="249"/>
        <v>1.0000134230085023</v>
      </c>
      <c r="BC404" s="12">
        <f t="shared" si="250"/>
        <v>0.96518233333333336</v>
      </c>
      <c r="BD404" s="12">
        <f t="shared" si="251"/>
        <v>0</v>
      </c>
      <c r="BE404" s="39">
        <f t="shared" si="252"/>
        <v>0</v>
      </c>
    </row>
    <row r="405" spans="1:57">
      <c r="A405" s="168" t="s">
        <v>315</v>
      </c>
      <c r="B405" s="3" t="s">
        <v>399</v>
      </c>
      <c r="C405" s="3">
        <v>-33.855666666666671</v>
      </c>
      <c r="D405" s="3">
        <v>0.37367918280816953</v>
      </c>
      <c r="E405" s="3">
        <v>3</v>
      </c>
      <c r="F405" s="3">
        <v>1.3423008502203413E-2</v>
      </c>
      <c r="G405" s="3">
        <v>0.17086378734417915</v>
      </c>
      <c r="L405" s="3">
        <v>1</v>
      </c>
      <c r="Q405" s="44">
        <f t="shared" si="218"/>
        <v>-33.842698103065985</v>
      </c>
      <c r="R405" s="45">
        <f t="shared" si="219"/>
        <v>0.27165737503916598</v>
      </c>
      <c r="S405" s="45" t="str">
        <f t="shared" si="220"/>
        <v>n/a</v>
      </c>
      <c r="T405" s="45" t="str">
        <f t="shared" si="221"/>
        <v>n/a</v>
      </c>
      <c r="U405" s="45" t="str">
        <f t="shared" si="222"/>
        <v>n/a</v>
      </c>
      <c r="V405" s="45" t="str">
        <f t="shared" si="223"/>
        <v>n/a</v>
      </c>
      <c r="W405" s="41">
        <f t="shared" si="224"/>
        <v>-33.842698103065985</v>
      </c>
      <c r="X405" s="42">
        <f t="shared" si="225"/>
        <v>0.27165737503916598</v>
      </c>
      <c r="Y405" s="3">
        <v>3</v>
      </c>
      <c r="Z405" s="166">
        <v>-19</v>
      </c>
      <c r="AA405" s="43">
        <f t="shared" si="226"/>
        <v>-33.842698103065949</v>
      </c>
      <c r="AB405" s="42">
        <f t="shared" si="227"/>
        <v>0.27165737503916598</v>
      </c>
      <c r="AC405" s="8"/>
      <c r="AD405" s="35">
        <f t="shared" si="228"/>
        <v>-3.3855666666666673E-2</v>
      </c>
      <c r="AE405" s="12">
        <f t="shared" si="229"/>
        <v>3.7367918280816951E-4</v>
      </c>
      <c r="AF405" s="12">
        <f t="shared" si="230"/>
        <v>4.2165180505801406E-4</v>
      </c>
      <c r="AG405" s="12">
        <f t="shared" si="231"/>
        <v>1.3423008502203412E-5</v>
      </c>
      <c r="AH405" s="12">
        <f t="shared" si="232"/>
        <v>1.7086378734417916E-4</v>
      </c>
      <c r="AI405" s="12">
        <f t="shared" si="233"/>
        <v>0</v>
      </c>
      <c r="AJ405" s="12">
        <f t="shared" si="234"/>
        <v>0</v>
      </c>
      <c r="AK405" s="12">
        <f t="shared" si="235"/>
        <v>0</v>
      </c>
      <c r="AL405" s="12">
        <f t="shared" si="236"/>
        <v>0</v>
      </c>
      <c r="AM405" s="12">
        <f t="shared" si="237"/>
        <v>0</v>
      </c>
      <c r="AN405" s="39">
        <f t="shared" si="238"/>
        <v>0</v>
      </c>
      <c r="AO405" s="8"/>
      <c r="AP405" s="35">
        <f t="shared" si="239"/>
        <v>-3.3842698103065984E-2</v>
      </c>
      <c r="AQ405" s="12">
        <f t="shared" si="240"/>
        <v>2.7165737503916597E-4</v>
      </c>
      <c r="AR405" s="12">
        <f t="shared" si="241"/>
        <v>1.3423008502203412E-5</v>
      </c>
      <c r="AS405" s="12">
        <f t="shared" si="242"/>
        <v>1.7086378734417916E-4</v>
      </c>
      <c r="AT405" s="12">
        <f t="shared" si="243"/>
        <v>1.3423008502203412E-5</v>
      </c>
      <c r="AU405" s="12">
        <f t="shared" si="244"/>
        <v>1.7086378734417916E-4</v>
      </c>
      <c r="AV405" s="12">
        <f t="shared" si="245"/>
        <v>-3.3842698103065984E-2</v>
      </c>
      <c r="AW405" s="12">
        <f t="shared" si="246"/>
        <v>2.7165737503916597E-4</v>
      </c>
      <c r="AX405" s="12">
        <f t="shared" si="247"/>
        <v>-3.3842698103065949E-2</v>
      </c>
      <c r="AY405" s="39">
        <f t="shared" si="248"/>
        <v>2.7165737503916597E-4</v>
      </c>
      <c r="AZ405" s="8"/>
      <c r="BA405" s="35"/>
      <c r="BB405" s="12">
        <f t="shared" si="249"/>
        <v>1.0000134230085023</v>
      </c>
      <c r="BC405" s="12">
        <f t="shared" si="250"/>
        <v>0.96614433333333327</v>
      </c>
      <c r="BD405" s="12">
        <f t="shared" si="251"/>
        <v>0</v>
      </c>
      <c r="BE405" s="39">
        <f t="shared" si="252"/>
        <v>0</v>
      </c>
    </row>
    <row r="406" spans="1:57">
      <c r="A406" s="168" t="s">
        <v>315</v>
      </c>
      <c r="B406" s="3" t="s">
        <v>400</v>
      </c>
      <c r="C406" s="3">
        <v>-33.767666666666663</v>
      </c>
      <c r="D406" s="3">
        <v>0.37367918280816953</v>
      </c>
      <c r="E406" s="3">
        <v>3</v>
      </c>
      <c r="F406" s="3">
        <v>1.3423008502203413E-2</v>
      </c>
      <c r="G406" s="3">
        <v>0.17086378734417915</v>
      </c>
      <c r="L406" s="3">
        <v>1</v>
      </c>
      <c r="Q406" s="44">
        <f t="shared" si="218"/>
        <v>-33.754696921841223</v>
      </c>
      <c r="R406" s="45">
        <f t="shared" si="219"/>
        <v>0.27166651229352784</v>
      </c>
      <c r="S406" s="45" t="str">
        <f t="shared" si="220"/>
        <v>n/a</v>
      </c>
      <c r="T406" s="45" t="str">
        <f t="shared" si="221"/>
        <v>n/a</v>
      </c>
      <c r="U406" s="45" t="str">
        <f t="shared" si="222"/>
        <v>n/a</v>
      </c>
      <c r="V406" s="45" t="str">
        <f t="shared" si="223"/>
        <v>n/a</v>
      </c>
      <c r="W406" s="41">
        <f t="shared" si="224"/>
        <v>-33.754696921841223</v>
      </c>
      <c r="X406" s="42">
        <f t="shared" si="225"/>
        <v>0.27166651229352784</v>
      </c>
      <c r="Y406" s="3">
        <v>3</v>
      </c>
      <c r="Z406" s="166">
        <v>-17.399999999999999</v>
      </c>
      <c r="AA406" s="43">
        <f t="shared" si="226"/>
        <v>-33.754696921841187</v>
      </c>
      <c r="AB406" s="42">
        <f t="shared" si="227"/>
        <v>0.27166651229352784</v>
      </c>
      <c r="AC406" s="8"/>
      <c r="AD406" s="35">
        <f t="shared" si="228"/>
        <v>-3.3767666666666661E-2</v>
      </c>
      <c r="AE406" s="12">
        <f t="shared" si="229"/>
        <v>3.7367918280816951E-4</v>
      </c>
      <c r="AF406" s="12">
        <f t="shared" si="230"/>
        <v>4.2165180505801406E-4</v>
      </c>
      <c r="AG406" s="12">
        <f t="shared" si="231"/>
        <v>1.3423008502203412E-5</v>
      </c>
      <c r="AH406" s="12">
        <f t="shared" si="232"/>
        <v>1.7086378734417916E-4</v>
      </c>
      <c r="AI406" s="12">
        <f t="shared" si="233"/>
        <v>0</v>
      </c>
      <c r="AJ406" s="12">
        <f t="shared" si="234"/>
        <v>0</v>
      </c>
      <c r="AK406" s="12">
        <f t="shared" si="235"/>
        <v>0</v>
      </c>
      <c r="AL406" s="12">
        <f t="shared" si="236"/>
        <v>0</v>
      </c>
      <c r="AM406" s="12">
        <f t="shared" si="237"/>
        <v>0</v>
      </c>
      <c r="AN406" s="39">
        <f t="shared" si="238"/>
        <v>0</v>
      </c>
      <c r="AO406" s="8"/>
      <c r="AP406" s="35">
        <f t="shared" si="239"/>
        <v>-3.3754696921841222E-2</v>
      </c>
      <c r="AQ406" s="12">
        <f t="shared" si="240"/>
        <v>2.7166651229352785E-4</v>
      </c>
      <c r="AR406" s="12">
        <f t="shared" si="241"/>
        <v>1.3423008502203412E-5</v>
      </c>
      <c r="AS406" s="12">
        <f t="shared" si="242"/>
        <v>1.7086378734417916E-4</v>
      </c>
      <c r="AT406" s="12">
        <f t="shared" si="243"/>
        <v>1.3423008502203412E-5</v>
      </c>
      <c r="AU406" s="12">
        <f t="shared" si="244"/>
        <v>1.7086378734417916E-4</v>
      </c>
      <c r="AV406" s="12">
        <f t="shared" si="245"/>
        <v>-3.3754696921841222E-2</v>
      </c>
      <c r="AW406" s="12">
        <f t="shared" si="246"/>
        <v>2.7166651229352785E-4</v>
      </c>
      <c r="AX406" s="12">
        <f t="shared" si="247"/>
        <v>-3.3754696921841187E-2</v>
      </c>
      <c r="AY406" s="39">
        <f t="shared" si="248"/>
        <v>2.7166651229352785E-4</v>
      </c>
      <c r="AZ406" s="8"/>
      <c r="BA406" s="35"/>
      <c r="BB406" s="12">
        <f t="shared" si="249"/>
        <v>1.0000134230085023</v>
      </c>
      <c r="BC406" s="12">
        <f t="shared" si="250"/>
        <v>0.96623233333333336</v>
      </c>
      <c r="BD406" s="12">
        <f t="shared" si="251"/>
        <v>0</v>
      </c>
      <c r="BE406" s="39">
        <f t="shared" si="252"/>
        <v>0</v>
      </c>
    </row>
    <row r="407" spans="1:57">
      <c r="A407" s="168" t="s">
        <v>315</v>
      </c>
      <c r="B407" s="3" t="s">
        <v>215</v>
      </c>
      <c r="C407" s="3">
        <v>-36.328333333333333</v>
      </c>
      <c r="D407" s="3">
        <v>0.37367918280816953</v>
      </c>
      <c r="E407" s="3">
        <v>3</v>
      </c>
      <c r="F407" s="3">
        <v>1.3423008502203413E-2</v>
      </c>
      <c r="G407" s="3">
        <v>0.17086378734417915</v>
      </c>
      <c r="L407" s="3">
        <v>1</v>
      </c>
      <c r="Q407" s="44">
        <f t="shared" si="218"/>
        <v>-36.315397960358332</v>
      </c>
      <c r="R407" s="45">
        <f t="shared" si="219"/>
        <v>0.27140084682305554</v>
      </c>
      <c r="S407" s="45" t="str">
        <f t="shared" si="220"/>
        <v>n/a</v>
      </c>
      <c r="T407" s="45" t="str">
        <f t="shared" si="221"/>
        <v>n/a</v>
      </c>
      <c r="U407" s="45" t="str">
        <f t="shared" si="222"/>
        <v>n/a</v>
      </c>
      <c r="V407" s="45" t="str">
        <f t="shared" si="223"/>
        <v>n/a</v>
      </c>
      <c r="W407" s="41">
        <f t="shared" si="224"/>
        <v>-36.315397960358332</v>
      </c>
      <c r="X407" s="42">
        <f t="shared" si="225"/>
        <v>0.27140084682305554</v>
      </c>
      <c r="Y407" s="3">
        <v>3</v>
      </c>
      <c r="Z407" s="166">
        <v>-17</v>
      </c>
      <c r="AA407" s="43">
        <f t="shared" si="226"/>
        <v>-36.315397960358318</v>
      </c>
      <c r="AB407" s="42">
        <f t="shared" si="227"/>
        <v>0.27140084682305554</v>
      </c>
      <c r="AC407" s="8"/>
      <c r="AD407" s="35">
        <f t="shared" si="228"/>
        <v>-3.6328333333333331E-2</v>
      </c>
      <c r="AE407" s="12">
        <f t="shared" si="229"/>
        <v>3.7367918280816951E-4</v>
      </c>
      <c r="AF407" s="12">
        <f t="shared" si="230"/>
        <v>4.2165180505801406E-4</v>
      </c>
      <c r="AG407" s="12">
        <f t="shared" si="231"/>
        <v>1.3423008502203412E-5</v>
      </c>
      <c r="AH407" s="12">
        <f t="shared" si="232"/>
        <v>1.7086378734417916E-4</v>
      </c>
      <c r="AI407" s="12">
        <f t="shared" si="233"/>
        <v>0</v>
      </c>
      <c r="AJ407" s="12">
        <f t="shared" si="234"/>
        <v>0</v>
      </c>
      <c r="AK407" s="12">
        <f t="shared" si="235"/>
        <v>0</v>
      </c>
      <c r="AL407" s="12">
        <f t="shared" si="236"/>
        <v>0</v>
      </c>
      <c r="AM407" s="12">
        <f t="shared" si="237"/>
        <v>0</v>
      </c>
      <c r="AN407" s="39">
        <f t="shared" si="238"/>
        <v>0</v>
      </c>
      <c r="AO407" s="8"/>
      <c r="AP407" s="35">
        <f t="shared" si="239"/>
        <v>-3.6315397960358334E-2</v>
      </c>
      <c r="AQ407" s="12">
        <f t="shared" si="240"/>
        <v>2.7140084682305556E-4</v>
      </c>
      <c r="AR407" s="12">
        <f t="shared" si="241"/>
        <v>1.3423008502203412E-5</v>
      </c>
      <c r="AS407" s="12">
        <f t="shared" si="242"/>
        <v>1.7086378734417916E-4</v>
      </c>
      <c r="AT407" s="12">
        <f t="shared" si="243"/>
        <v>1.3423008502203412E-5</v>
      </c>
      <c r="AU407" s="12">
        <f t="shared" si="244"/>
        <v>1.7086378734417916E-4</v>
      </c>
      <c r="AV407" s="12">
        <f t="shared" si="245"/>
        <v>-3.6315397960358334E-2</v>
      </c>
      <c r="AW407" s="12">
        <f t="shared" si="246"/>
        <v>2.7140084682305556E-4</v>
      </c>
      <c r="AX407" s="12">
        <f t="shared" si="247"/>
        <v>-3.631539796035832E-2</v>
      </c>
      <c r="AY407" s="39">
        <f t="shared" si="248"/>
        <v>2.7140084682305556E-4</v>
      </c>
      <c r="AZ407" s="8"/>
      <c r="BA407" s="35"/>
      <c r="BB407" s="12">
        <f t="shared" si="249"/>
        <v>1.0000134230085023</v>
      </c>
      <c r="BC407" s="12">
        <f t="shared" si="250"/>
        <v>0.9636716666666667</v>
      </c>
      <c r="BD407" s="12">
        <f t="shared" si="251"/>
        <v>0</v>
      </c>
      <c r="BE407" s="39">
        <f t="shared" si="252"/>
        <v>0</v>
      </c>
    </row>
    <row r="408" spans="1:57">
      <c r="A408" s="168" t="s">
        <v>315</v>
      </c>
      <c r="B408" s="3" t="s">
        <v>216</v>
      </c>
      <c r="C408" s="3">
        <v>-35.651000000000003</v>
      </c>
      <c r="D408" s="3">
        <v>0.37367918280816953</v>
      </c>
      <c r="E408" s="3">
        <v>3</v>
      </c>
      <c r="F408" s="3">
        <v>1.3423008502203413E-2</v>
      </c>
      <c r="G408" s="3">
        <v>0.17086378734417915</v>
      </c>
      <c r="L408" s="3">
        <v>1</v>
      </c>
      <c r="Q408" s="44">
        <f t="shared" si="218"/>
        <v>-35.638055535173905</v>
      </c>
      <c r="R408" s="45">
        <f t="shared" si="219"/>
        <v>0.27147107587577129</v>
      </c>
      <c r="S408" s="45" t="str">
        <f t="shared" si="220"/>
        <v>n/a</v>
      </c>
      <c r="T408" s="45" t="str">
        <f t="shared" si="221"/>
        <v>n/a</v>
      </c>
      <c r="U408" s="45" t="str">
        <f t="shared" si="222"/>
        <v>n/a</v>
      </c>
      <c r="V408" s="45" t="str">
        <f t="shared" si="223"/>
        <v>n/a</v>
      </c>
      <c r="W408" s="41">
        <f t="shared" si="224"/>
        <v>-35.638055535173905</v>
      </c>
      <c r="X408" s="42">
        <f t="shared" si="225"/>
        <v>0.27147107587577129</v>
      </c>
      <c r="Y408" s="3">
        <v>3</v>
      </c>
      <c r="Z408" s="166">
        <v>-19.600000000000001</v>
      </c>
      <c r="AA408" s="43">
        <f t="shared" si="226"/>
        <v>-35.638055535173848</v>
      </c>
      <c r="AB408" s="42">
        <f t="shared" si="227"/>
        <v>0.27147107587577129</v>
      </c>
      <c r="AC408" s="8"/>
      <c r="AD408" s="35">
        <f t="shared" si="228"/>
        <v>-3.5651000000000002E-2</v>
      </c>
      <c r="AE408" s="12">
        <f t="shared" si="229"/>
        <v>3.7367918280816951E-4</v>
      </c>
      <c r="AF408" s="12">
        <f t="shared" si="230"/>
        <v>4.2165180505801406E-4</v>
      </c>
      <c r="AG408" s="12">
        <f t="shared" si="231"/>
        <v>1.3423008502203412E-5</v>
      </c>
      <c r="AH408" s="12">
        <f t="shared" si="232"/>
        <v>1.7086378734417916E-4</v>
      </c>
      <c r="AI408" s="12">
        <f t="shared" si="233"/>
        <v>0</v>
      </c>
      <c r="AJ408" s="12">
        <f t="shared" si="234"/>
        <v>0</v>
      </c>
      <c r="AK408" s="12">
        <f t="shared" si="235"/>
        <v>0</v>
      </c>
      <c r="AL408" s="12">
        <f t="shared" si="236"/>
        <v>0</v>
      </c>
      <c r="AM408" s="12">
        <f t="shared" si="237"/>
        <v>0</v>
      </c>
      <c r="AN408" s="39">
        <f t="shared" si="238"/>
        <v>0</v>
      </c>
      <c r="AO408" s="8"/>
      <c r="AP408" s="35">
        <f t="shared" si="239"/>
        <v>-3.5638055535173907E-2</v>
      </c>
      <c r="AQ408" s="12">
        <f t="shared" si="240"/>
        <v>2.7147107587577129E-4</v>
      </c>
      <c r="AR408" s="12">
        <f t="shared" si="241"/>
        <v>1.3423008502203412E-5</v>
      </c>
      <c r="AS408" s="12">
        <f t="shared" si="242"/>
        <v>1.7086378734417916E-4</v>
      </c>
      <c r="AT408" s="12">
        <f t="shared" si="243"/>
        <v>1.3423008502203412E-5</v>
      </c>
      <c r="AU408" s="12">
        <f t="shared" si="244"/>
        <v>1.7086378734417916E-4</v>
      </c>
      <c r="AV408" s="12">
        <f t="shared" si="245"/>
        <v>-3.5638055535173907E-2</v>
      </c>
      <c r="AW408" s="12">
        <f t="shared" si="246"/>
        <v>2.7147107587577129E-4</v>
      </c>
      <c r="AX408" s="12">
        <f t="shared" si="247"/>
        <v>-3.5638055535173851E-2</v>
      </c>
      <c r="AY408" s="39">
        <f t="shared" si="248"/>
        <v>2.7147107587577129E-4</v>
      </c>
      <c r="AZ408" s="8"/>
      <c r="BA408" s="35"/>
      <c r="BB408" s="12">
        <f t="shared" si="249"/>
        <v>1.0000134230085023</v>
      </c>
      <c r="BC408" s="12">
        <f t="shared" si="250"/>
        <v>0.96434900000000001</v>
      </c>
      <c r="BD408" s="12">
        <f t="shared" si="251"/>
        <v>0</v>
      </c>
      <c r="BE408" s="39">
        <f t="shared" si="252"/>
        <v>0</v>
      </c>
    </row>
    <row r="409" spans="1:57">
      <c r="A409" s="168" t="s">
        <v>249</v>
      </c>
      <c r="B409" s="3" t="s">
        <v>399</v>
      </c>
      <c r="C409" s="3">
        <v>-33.271399999999993</v>
      </c>
      <c r="D409" s="3">
        <v>0.37367918280816953</v>
      </c>
      <c r="E409" s="3">
        <v>5</v>
      </c>
      <c r="F409" s="3">
        <v>1.3423008502203413E-2</v>
      </c>
      <c r="G409" s="3">
        <v>0.17086378734417915</v>
      </c>
      <c r="L409" s="3">
        <v>1</v>
      </c>
      <c r="Q409" s="44">
        <f t="shared" si="218"/>
        <v>-33.258423593782865</v>
      </c>
      <c r="R409" s="45">
        <f t="shared" si="219"/>
        <v>0.23497244169966627</v>
      </c>
      <c r="S409" s="45" t="str">
        <f t="shared" si="220"/>
        <v>n/a</v>
      </c>
      <c r="T409" s="45" t="str">
        <f t="shared" si="221"/>
        <v>n/a</v>
      </c>
      <c r="U409" s="45" t="str">
        <f t="shared" si="222"/>
        <v>n/a</v>
      </c>
      <c r="V409" s="45" t="str">
        <f t="shared" si="223"/>
        <v>n/a</v>
      </c>
      <c r="W409" s="41">
        <f t="shared" si="224"/>
        <v>-33.258423593782865</v>
      </c>
      <c r="X409" s="42">
        <f t="shared" si="225"/>
        <v>0.23497244169966627</v>
      </c>
      <c r="Y409" s="3">
        <v>5</v>
      </c>
      <c r="Z409" s="166">
        <v>-19.100000000000001</v>
      </c>
      <c r="AA409" s="43">
        <f t="shared" si="226"/>
        <v>-33.258423593782837</v>
      </c>
      <c r="AB409" s="42">
        <f t="shared" si="227"/>
        <v>0.23497244169966627</v>
      </c>
      <c r="AC409" s="8"/>
      <c r="AD409" s="35">
        <f t="shared" si="228"/>
        <v>-3.3271399999999993E-2</v>
      </c>
      <c r="AE409" s="12">
        <f t="shared" si="229"/>
        <v>3.7367918280816951E-4</v>
      </c>
      <c r="AF409" s="12">
        <f t="shared" si="230"/>
        <v>3.9753713420809326E-4</v>
      </c>
      <c r="AG409" s="12">
        <f t="shared" si="231"/>
        <v>1.3423008502203412E-5</v>
      </c>
      <c r="AH409" s="12">
        <f t="shared" si="232"/>
        <v>1.7086378734417916E-4</v>
      </c>
      <c r="AI409" s="12">
        <f t="shared" si="233"/>
        <v>0</v>
      </c>
      <c r="AJ409" s="12">
        <f t="shared" si="234"/>
        <v>0</v>
      </c>
      <c r="AK409" s="12">
        <f t="shared" si="235"/>
        <v>0</v>
      </c>
      <c r="AL409" s="12">
        <f t="shared" si="236"/>
        <v>0</v>
      </c>
      <c r="AM409" s="12">
        <f t="shared" si="237"/>
        <v>0</v>
      </c>
      <c r="AN409" s="39">
        <f t="shared" si="238"/>
        <v>0</v>
      </c>
      <c r="AO409" s="8"/>
      <c r="AP409" s="35">
        <f t="shared" si="239"/>
        <v>-3.3258423593782865E-2</v>
      </c>
      <c r="AQ409" s="12">
        <f t="shared" si="240"/>
        <v>2.3497244169966628E-4</v>
      </c>
      <c r="AR409" s="12">
        <f t="shared" si="241"/>
        <v>1.3423008502203412E-5</v>
      </c>
      <c r="AS409" s="12">
        <f t="shared" si="242"/>
        <v>1.7086378734417916E-4</v>
      </c>
      <c r="AT409" s="12">
        <f t="shared" si="243"/>
        <v>1.3423008502203412E-5</v>
      </c>
      <c r="AU409" s="12">
        <f t="shared" si="244"/>
        <v>1.7086378734417916E-4</v>
      </c>
      <c r="AV409" s="12">
        <f t="shared" si="245"/>
        <v>-3.3258423593782865E-2</v>
      </c>
      <c r="AW409" s="12">
        <f t="shared" si="246"/>
        <v>2.3497244169966628E-4</v>
      </c>
      <c r="AX409" s="12">
        <f t="shared" si="247"/>
        <v>-3.3258423593782838E-2</v>
      </c>
      <c r="AY409" s="39">
        <f t="shared" si="248"/>
        <v>2.3497244169966628E-4</v>
      </c>
      <c r="AZ409" s="8"/>
      <c r="BA409" s="35"/>
      <c r="BB409" s="12">
        <f t="shared" si="249"/>
        <v>1.0000134230085023</v>
      </c>
      <c r="BC409" s="12">
        <f t="shared" si="250"/>
        <v>0.96672860000000005</v>
      </c>
      <c r="BD409" s="12">
        <f t="shared" si="251"/>
        <v>0</v>
      </c>
      <c r="BE409" s="39">
        <f t="shared" si="252"/>
        <v>0</v>
      </c>
    </row>
    <row r="410" spans="1:57">
      <c r="A410" s="168" t="s">
        <v>249</v>
      </c>
      <c r="B410" s="3" t="s">
        <v>400</v>
      </c>
      <c r="C410" s="3">
        <v>-32.997250000000001</v>
      </c>
      <c r="D410" s="3">
        <v>0.37367918280816953</v>
      </c>
      <c r="E410" s="3">
        <v>4</v>
      </c>
      <c r="F410" s="3">
        <v>1.3423008502203413E-2</v>
      </c>
      <c r="G410" s="3">
        <v>0.17086378734417915</v>
      </c>
      <c r="L410" s="3">
        <v>1</v>
      </c>
      <c r="Q410" s="44">
        <f t="shared" si="218"/>
        <v>-32.984269913865091</v>
      </c>
      <c r="R410" s="45">
        <f t="shared" si="219"/>
        <v>0.24941836198080336</v>
      </c>
      <c r="S410" s="45" t="str">
        <f t="shared" si="220"/>
        <v>n/a</v>
      </c>
      <c r="T410" s="45" t="str">
        <f t="shared" si="221"/>
        <v>n/a</v>
      </c>
      <c r="U410" s="45" t="str">
        <f t="shared" si="222"/>
        <v>n/a</v>
      </c>
      <c r="V410" s="45" t="str">
        <f t="shared" si="223"/>
        <v>n/a</v>
      </c>
      <c r="W410" s="41">
        <f t="shared" si="224"/>
        <v>-32.984269913865091</v>
      </c>
      <c r="X410" s="42">
        <f t="shared" si="225"/>
        <v>0.24941836198080336</v>
      </c>
      <c r="Y410" s="3">
        <v>4</v>
      </c>
      <c r="Z410" s="166">
        <v>-20.100000000000001</v>
      </c>
      <c r="AA410" s="43">
        <f t="shared" si="226"/>
        <v>-32.984269913865049</v>
      </c>
      <c r="AB410" s="42">
        <f t="shared" si="227"/>
        <v>0.24941836198080336</v>
      </c>
      <c r="AC410" s="8"/>
      <c r="AD410" s="35">
        <f t="shared" si="228"/>
        <v>-3.2997249999999999E-2</v>
      </c>
      <c r="AE410" s="12">
        <f t="shared" si="229"/>
        <v>3.7367918280816951E-4</v>
      </c>
      <c r="AF410" s="12">
        <f t="shared" si="230"/>
        <v>4.0559208822344957E-4</v>
      </c>
      <c r="AG410" s="12">
        <f t="shared" si="231"/>
        <v>1.3423008502203412E-5</v>
      </c>
      <c r="AH410" s="12">
        <f t="shared" si="232"/>
        <v>1.7086378734417916E-4</v>
      </c>
      <c r="AI410" s="12">
        <f t="shared" si="233"/>
        <v>0</v>
      </c>
      <c r="AJ410" s="12">
        <f t="shared" si="234"/>
        <v>0</v>
      </c>
      <c r="AK410" s="12">
        <f t="shared" si="235"/>
        <v>0</v>
      </c>
      <c r="AL410" s="12">
        <f t="shared" si="236"/>
        <v>0</v>
      </c>
      <c r="AM410" s="12">
        <f t="shared" si="237"/>
        <v>0</v>
      </c>
      <c r="AN410" s="39">
        <f t="shared" si="238"/>
        <v>0</v>
      </c>
      <c r="AO410" s="8"/>
      <c r="AP410" s="35">
        <f t="shared" si="239"/>
        <v>-3.2984269913865091E-2</v>
      </c>
      <c r="AQ410" s="12">
        <f t="shared" si="240"/>
        <v>2.4941836198080335E-4</v>
      </c>
      <c r="AR410" s="12">
        <f t="shared" si="241"/>
        <v>1.3423008502203412E-5</v>
      </c>
      <c r="AS410" s="12">
        <f t="shared" si="242"/>
        <v>1.7086378734417916E-4</v>
      </c>
      <c r="AT410" s="12">
        <f t="shared" si="243"/>
        <v>1.3423008502203412E-5</v>
      </c>
      <c r="AU410" s="12">
        <f t="shared" si="244"/>
        <v>1.7086378734417916E-4</v>
      </c>
      <c r="AV410" s="12">
        <f t="shared" si="245"/>
        <v>-3.2984269913865091E-2</v>
      </c>
      <c r="AW410" s="12">
        <f t="shared" si="246"/>
        <v>2.4941836198080335E-4</v>
      </c>
      <c r="AX410" s="12">
        <f t="shared" si="247"/>
        <v>-3.298426991386505E-2</v>
      </c>
      <c r="AY410" s="39">
        <f t="shared" si="248"/>
        <v>2.4941836198080335E-4</v>
      </c>
      <c r="AZ410" s="8"/>
      <c r="BA410" s="35"/>
      <c r="BB410" s="12">
        <f t="shared" si="249"/>
        <v>1.0000134230085023</v>
      </c>
      <c r="BC410" s="12">
        <f t="shared" si="250"/>
        <v>0.96700275000000002</v>
      </c>
      <c r="BD410" s="12">
        <f t="shared" si="251"/>
        <v>0</v>
      </c>
      <c r="BE410" s="39">
        <f t="shared" si="252"/>
        <v>0</v>
      </c>
    </row>
    <row r="411" spans="1:57">
      <c r="A411" s="168" t="s">
        <v>249</v>
      </c>
      <c r="B411" s="3" t="s">
        <v>215</v>
      </c>
      <c r="C411" s="3">
        <v>-34.893599999999992</v>
      </c>
      <c r="D411" s="3">
        <v>0.37367918280816953</v>
      </c>
      <c r="E411" s="3">
        <v>5</v>
      </c>
      <c r="F411" s="3">
        <v>1.3423008502203413E-2</v>
      </c>
      <c r="G411" s="3">
        <v>0.17086378734417915</v>
      </c>
      <c r="L411" s="3">
        <v>1</v>
      </c>
      <c r="Q411" s="44">
        <f t="shared" si="218"/>
        <v>-34.88064536858726</v>
      </c>
      <c r="R411" s="45">
        <f t="shared" si="219"/>
        <v>0.23477767819319317</v>
      </c>
      <c r="S411" s="45" t="str">
        <f t="shared" si="220"/>
        <v>n/a</v>
      </c>
      <c r="T411" s="45" t="str">
        <f t="shared" si="221"/>
        <v>n/a</v>
      </c>
      <c r="U411" s="45" t="str">
        <f t="shared" si="222"/>
        <v>n/a</v>
      </c>
      <c r="V411" s="45" t="str">
        <f t="shared" si="223"/>
        <v>n/a</v>
      </c>
      <c r="W411" s="41">
        <f t="shared" si="224"/>
        <v>-34.88064536858726</v>
      </c>
      <c r="X411" s="42">
        <f t="shared" si="225"/>
        <v>0.23477767819319317</v>
      </c>
      <c r="Y411" s="3">
        <v>5</v>
      </c>
      <c r="Z411" s="166">
        <v>-20.2</v>
      </c>
      <c r="AA411" s="43">
        <f t="shared" si="226"/>
        <v>-34.88064536858726</v>
      </c>
      <c r="AB411" s="42">
        <f t="shared" si="227"/>
        <v>0.23477767819319317</v>
      </c>
      <c r="AC411" s="8"/>
      <c r="AD411" s="35">
        <f t="shared" si="228"/>
        <v>-3.489359999999999E-2</v>
      </c>
      <c r="AE411" s="12">
        <f t="shared" si="229"/>
        <v>3.7367918280816951E-4</v>
      </c>
      <c r="AF411" s="12">
        <f t="shared" si="230"/>
        <v>3.9753713420809326E-4</v>
      </c>
      <c r="AG411" s="12">
        <f t="shared" si="231"/>
        <v>1.3423008502203412E-5</v>
      </c>
      <c r="AH411" s="12">
        <f t="shared" si="232"/>
        <v>1.7086378734417916E-4</v>
      </c>
      <c r="AI411" s="12">
        <f t="shared" si="233"/>
        <v>0</v>
      </c>
      <c r="AJ411" s="12">
        <f t="shared" si="234"/>
        <v>0</v>
      </c>
      <c r="AK411" s="12">
        <f t="shared" si="235"/>
        <v>0</v>
      </c>
      <c r="AL411" s="12">
        <f t="shared" si="236"/>
        <v>0</v>
      </c>
      <c r="AM411" s="12">
        <f t="shared" si="237"/>
        <v>0</v>
      </c>
      <c r="AN411" s="39">
        <f t="shared" si="238"/>
        <v>0</v>
      </c>
      <c r="AO411" s="8"/>
      <c r="AP411" s="35">
        <f t="shared" si="239"/>
        <v>-3.488064536858726E-2</v>
      </c>
      <c r="AQ411" s="12">
        <f t="shared" si="240"/>
        <v>2.3477767819319318E-4</v>
      </c>
      <c r="AR411" s="12">
        <f t="shared" si="241"/>
        <v>1.3423008502203412E-5</v>
      </c>
      <c r="AS411" s="12">
        <f t="shared" si="242"/>
        <v>1.7086378734417916E-4</v>
      </c>
      <c r="AT411" s="12">
        <f t="shared" si="243"/>
        <v>1.3423008502203412E-5</v>
      </c>
      <c r="AU411" s="12">
        <f t="shared" si="244"/>
        <v>1.7086378734417916E-4</v>
      </c>
      <c r="AV411" s="12">
        <f t="shared" si="245"/>
        <v>-3.488064536858726E-2</v>
      </c>
      <c r="AW411" s="12">
        <f t="shared" si="246"/>
        <v>2.3477767819319318E-4</v>
      </c>
      <c r="AX411" s="12">
        <f t="shared" si="247"/>
        <v>-3.488064536858726E-2</v>
      </c>
      <c r="AY411" s="39">
        <f t="shared" si="248"/>
        <v>2.3477767819319318E-4</v>
      </c>
      <c r="AZ411" s="8"/>
      <c r="BA411" s="35"/>
      <c r="BB411" s="12">
        <f t="shared" si="249"/>
        <v>1.0000134230085023</v>
      </c>
      <c r="BC411" s="12">
        <f t="shared" si="250"/>
        <v>0.96510640000000003</v>
      </c>
      <c r="BD411" s="12">
        <f t="shared" si="251"/>
        <v>0</v>
      </c>
      <c r="BE411" s="39">
        <f t="shared" si="252"/>
        <v>0</v>
      </c>
    </row>
    <row r="412" spans="1:57">
      <c r="A412" s="168" t="s">
        <v>249</v>
      </c>
      <c r="B412" s="3" t="s">
        <v>216</v>
      </c>
      <c r="C412" s="3">
        <v>-34.210400000000007</v>
      </c>
      <c r="D412" s="3">
        <v>0.37367918280816953</v>
      </c>
      <c r="E412" s="3">
        <v>5</v>
      </c>
      <c r="F412" s="3">
        <v>1.3423008502203413E-2</v>
      </c>
      <c r="G412" s="3">
        <v>0.17086378734417915</v>
      </c>
      <c r="L412" s="3">
        <v>1</v>
      </c>
      <c r="Q412" s="44">
        <f t="shared" si="218"/>
        <v>-34.197436197987869</v>
      </c>
      <c r="R412" s="45">
        <f t="shared" si="219"/>
        <v>0.23485968391542536</v>
      </c>
      <c r="S412" s="45" t="str">
        <f t="shared" si="220"/>
        <v>n/a</v>
      </c>
      <c r="T412" s="45" t="str">
        <f t="shared" si="221"/>
        <v>n/a</v>
      </c>
      <c r="U412" s="45" t="str">
        <f t="shared" si="222"/>
        <v>n/a</v>
      </c>
      <c r="V412" s="45" t="str">
        <f t="shared" si="223"/>
        <v>n/a</v>
      </c>
      <c r="W412" s="41">
        <f t="shared" si="224"/>
        <v>-34.197436197987869</v>
      </c>
      <c r="X412" s="42">
        <f t="shared" si="225"/>
        <v>0.23485968391542536</v>
      </c>
      <c r="Y412" s="3">
        <v>5</v>
      </c>
      <c r="Z412" s="166">
        <v>-21.6</v>
      </c>
      <c r="AA412" s="43">
        <f t="shared" si="226"/>
        <v>-34.197436197987876</v>
      </c>
      <c r="AB412" s="42">
        <f t="shared" si="227"/>
        <v>0.23485968391542536</v>
      </c>
      <c r="AC412" s="8"/>
      <c r="AD412" s="35">
        <f t="shared" si="228"/>
        <v>-3.4210400000000009E-2</v>
      </c>
      <c r="AE412" s="12">
        <f t="shared" si="229"/>
        <v>3.7367918280816951E-4</v>
      </c>
      <c r="AF412" s="12">
        <f t="shared" si="230"/>
        <v>3.9753713420809326E-4</v>
      </c>
      <c r="AG412" s="12">
        <f t="shared" si="231"/>
        <v>1.3423008502203412E-5</v>
      </c>
      <c r="AH412" s="12">
        <f t="shared" si="232"/>
        <v>1.7086378734417916E-4</v>
      </c>
      <c r="AI412" s="12">
        <f t="shared" si="233"/>
        <v>0</v>
      </c>
      <c r="AJ412" s="12">
        <f t="shared" si="234"/>
        <v>0</v>
      </c>
      <c r="AK412" s="12">
        <f t="shared" si="235"/>
        <v>0</v>
      </c>
      <c r="AL412" s="12">
        <f t="shared" si="236"/>
        <v>0</v>
      </c>
      <c r="AM412" s="12">
        <f t="shared" si="237"/>
        <v>0</v>
      </c>
      <c r="AN412" s="39">
        <f t="shared" si="238"/>
        <v>0</v>
      </c>
      <c r="AO412" s="8"/>
      <c r="AP412" s="35">
        <f t="shared" si="239"/>
        <v>-3.4197436197987867E-2</v>
      </c>
      <c r="AQ412" s="12">
        <f t="shared" si="240"/>
        <v>2.3485968391542537E-4</v>
      </c>
      <c r="AR412" s="12">
        <f t="shared" si="241"/>
        <v>1.3423008502203412E-5</v>
      </c>
      <c r="AS412" s="12">
        <f t="shared" si="242"/>
        <v>1.7086378734417916E-4</v>
      </c>
      <c r="AT412" s="12">
        <f t="shared" si="243"/>
        <v>1.3423008502203412E-5</v>
      </c>
      <c r="AU412" s="12">
        <f t="shared" si="244"/>
        <v>1.7086378734417916E-4</v>
      </c>
      <c r="AV412" s="12">
        <f t="shared" si="245"/>
        <v>-3.4197436197987867E-2</v>
      </c>
      <c r="AW412" s="12">
        <f t="shared" si="246"/>
        <v>2.3485968391542537E-4</v>
      </c>
      <c r="AX412" s="12">
        <f t="shared" si="247"/>
        <v>-3.4197436197987874E-2</v>
      </c>
      <c r="AY412" s="39">
        <f t="shared" si="248"/>
        <v>2.3485968391542537E-4</v>
      </c>
      <c r="AZ412" s="8"/>
      <c r="BA412" s="35"/>
      <c r="BB412" s="12">
        <f t="shared" si="249"/>
        <v>1.0000134230085023</v>
      </c>
      <c r="BC412" s="12">
        <f t="shared" si="250"/>
        <v>0.96578960000000003</v>
      </c>
      <c r="BD412" s="12">
        <f t="shared" si="251"/>
        <v>0</v>
      </c>
      <c r="BE412" s="39">
        <f t="shared" si="252"/>
        <v>0</v>
      </c>
    </row>
    <row r="413" spans="1:57">
      <c r="A413" s="168" t="s">
        <v>372</v>
      </c>
      <c r="B413" s="3" t="s">
        <v>399</v>
      </c>
      <c r="C413" s="3">
        <v>-33.664999999999999</v>
      </c>
      <c r="D413" s="3">
        <v>0.37367918280816953</v>
      </c>
      <c r="E413" s="3">
        <v>3</v>
      </c>
      <c r="F413" s="3">
        <v>1.3423008502203413E-2</v>
      </c>
      <c r="G413" s="3">
        <v>0.17086378734417915</v>
      </c>
      <c r="L413" s="3">
        <v>1</v>
      </c>
      <c r="Q413" s="44">
        <f t="shared" si="218"/>
        <v>-33.652028877079019</v>
      </c>
      <c r="R413" s="45">
        <f t="shared" si="219"/>
        <v>0.27167717308698058</v>
      </c>
      <c r="S413" s="45" t="str">
        <f t="shared" si="220"/>
        <v>n/a</v>
      </c>
      <c r="T413" s="45" t="str">
        <f t="shared" si="221"/>
        <v>n/a</v>
      </c>
      <c r="U413" s="45" t="str">
        <f t="shared" si="222"/>
        <v>n/a</v>
      </c>
      <c r="V413" s="45" t="str">
        <f t="shared" si="223"/>
        <v>n/a</v>
      </c>
      <c r="W413" s="41">
        <f t="shared" si="224"/>
        <v>-33.652028877079019</v>
      </c>
      <c r="X413" s="42">
        <f t="shared" si="225"/>
        <v>0.27167717308698058</v>
      </c>
      <c r="Y413" s="3">
        <v>3</v>
      </c>
      <c r="Z413" s="166">
        <v>-20.9</v>
      </c>
      <c r="AA413" s="43">
        <f t="shared" si="226"/>
        <v>-33.652028877078962</v>
      </c>
      <c r="AB413" s="42">
        <f t="shared" si="227"/>
        <v>0.27167717308698058</v>
      </c>
      <c r="AC413" s="8"/>
      <c r="AD413" s="35">
        <f t="shared" si="228"/>
        <v>-3.3665E-2</v>
      </c>
      <c r="AE413" s="12">
        <f t="shared" si="229"/>
        <v>3.7367918280816951E-4</v>
      </c>
      <c r="AF413" s="12">
        <f t="shared" si="230"/>
        <v>4.2165180505801406E-4</v>
      </c>
      <c r="AG413" s="12">
        <f t="shared" si="231"/>
        <v>1.3423008502203412E-5</v>
      </c>
      <c r="AH413" s="12">
        <f t="shared" si="232"/>
        <v>1.7086378734417916E-4</v>
      </c>
      <c r="AI413" s="12">
        <f t="shared" si="233"/>
        <v>0</v>
      </c>
      <c r="AJ413" s="12">
        <f t="shared" si="234"/>
        <v>0</v>
      </c>
      <c r="AK413" s="12">
        <f t="shared" si="235"/>
        <v>0</v>
      </c>
      <c r="AL413" s="12">
        <f t="shared" si="236"/>
        <v>0</v>
      </c>
      <c r="AM413" s="12">
        <f t="shared" si="237"/>
        <v>0</v>
      </c>
      <c r="AN413" s="39">
        <f t="shared" si="238"/>
        <v>0</v>
      </c>
      <c r="AO413" s="8"/>
      <c r="AP413" s="35">
        <f t="shared" si="239"/>
        <v>-3.3652028877079021E-2</v>
      </c>
      <c r="AQ413" s="12">
        <f t="shared" si="240"/>
        <v>2.7167717308698057E-4</v>
      </c>
      <c r="AR413" s="12">
        <f t="shared" si="241"/>
        <v>1.3423008502203412E-5</v>
      </c>
      <c r="AS413" s="12">
        <f t="shared" si="242"/>
        <v>1.7086378734417916E-4</v>
      </c>
      <c r="AT413" s="12">
        <f t="shared" si="243"/>
        <v>1.3423008502203412E-5</v>
      </c>
      <c r="AU413" s="12">
        <f t="shared" si="244"/>
        <v>1.7086378734417916E-4</v>
      </c>
      <c r="AV413" s="12">
        <f t="shared" si="245"/>
        <v>-3.3652028877079021E-2</v>
      </c>
      <c r="AW413" s="12">
        <f t="shared" si="246"/>
        <v>2.7167717308698057E-4</v>
      </c>
      <c r="AX413" s="12">
        <f t="shared" si="247"/>
        <v>-3.3652028877078966E-2</v>
      </c>
      <c r="AY413" s="39">
        <f t="shared" si="248"/>
        <v>2.7167717308698057E-4</v>
      </c>
      <c r="AZ413" s="8"/>
      <c r="BA413" s="35"/>
      <c r="BB413" s="12">
        <f t="shared" si="249"/>
        <v>1.0000134230085023</v>
      </c>
      <c r="BC413" s="12">
        <f t="shared" si="250"/>
        <v>0.96633499999999994</v>
      </c>
      <c r="BD413" s="12">
        <f t="shared" si="251"/>
        <v>0</v>
      </c>
      <c r="BE413" s="39">
        <f t="shared" si="252"/>
        <v>0</v>
      </c>
    </row>
    <row r="414" spans="1:57">
      <c r="A414" s="168" t="s">
        <v>372</v>
      </c>
      <c r="B414" s="3" t="s">
        <v>400</v>
      </c>
      <c r="C414" s="3">
        <v>-33.311666666666667</v>
      </c>
      <c r="D414" s="3">
        <v>0.37367918280816953</v>
      </c>
      <c r="E414" s="3">
        <v>3</v>
      </c>
      <c r="F414" s="3">
        <v>1.3423008502203413E-2</v>
      </c>
      <c r="G414" s="3">
        <v>0.17086378734417915</v>
      </c>
      <c r="L414" s="3">
        <v>1</v>
      </c>
      <c r="Q414" s="44">
        <f t="shared" si="218"/>
        <v>-33.298690800949352</v>
      </c>
      <c r="R414" s="45">
        <f t="shared" si="219"/>
        <v>0.27171386828960059</v>
      </c>
      <c r="S414" s="45" t="str">
        <f t="shared" si="220"/>
        <v>n/a</v>
      </c>
      <c r="T414" s="45" t="str">
        <f t="shared" si="221"/>
        <v>n/a</v>
      </c>
      <c r="U414" s="45" t="str">
        <f t="shared" si="222"/>
        <v>n/a</v>
      </c>
      <c r="V414" s="45" t="str">
        <f t="shared" si="223"/>
        <v>n/a</v>
      </c>
      <c r="W414" s="41">
        <f t="shared" si="224"/>
        <v>-33.298690800949352</v>
      </c>
      <c r="X414" s="42">
        <f t="shared" si="225"/>
        <v>0.27171386828960059</v>
      </c>
      <c r="Y414" s="3">
        <v>3</v>
      </c>
      <c r="Z414" s="166">
        <v>-20.8</v>
      </c>
      <c r="AA414" s="43">
        <f t="shared" si="226"/>
        <v>-33.29869080094938</v>
      </c>
      <c r="AB414" s="42">
        <f t="shared" si="227"/>
        <v>0.27171386828960059</v>
      </c>
      <c r="AC414" s="8"/>
      <c r="AD414" s="35">
        <f t="shared" si="228"/>
        <v>-3.331166666666667E-2</v>
      </c>
      <c r="AE414" s="12">
        <f t="shared" si="229"/>
        <v>3.7367918280816951E-4</v>
      </c>
      <c r="AF414" s="12">
        <f t="shared" si="230"/>
        <v>4.2165180505801406E-4</v>
      </c>
      <c r="AG414" s="12">
        <f t="shared" si="231"/>
        <v>1.3423008502203412E-5</v>
      </c>
      <c r="AH414" s="12">
        <f t="shared" si="232"/>
        <v>1.7086378734417916E-4</v>
      </c>
      <c r="AI414" s="12">
        <f t="shared" si="233"/>
        <v>0</v>
      </c>
      <c r="AJ414" s="12">
        <f t="shared" si="234"/>
        <v>0</v>
      </c>
      <c r="AK414" s="12">
        <f t="shared" si="235"/>
        <v>0</v>
      </c>
      <c r="AL414" s="12">
        <f t="shared" si="236"/>
        <v>0</v>
      </c>
      <c r="AM414" s="12">
        <f t="shared" si="237"/>
        <v>0</v>
      </c>
      <c r="AN414" s="39">
        <f t="shared" si="238"/>
        <v>0</v>
      </c>
      <c r="AO414" s="8"/>
      <c r="AP414" s="35">
        <f t="shared" si="239"/>
        <v>-3.3298690800949354E-2</v>
      </c>
      <c r="AQ414" s="12">
        <f t="shared" si="240"/>
        <v>2.7171386828960057E-4</v>
      </c>
      <c r="AR414" s="12">
        <f t="shared" si="241"/>
        <v>1.3423008502203412E-5</v>
      </c>
      <c r="AS414" s="12">
        <f t="shared" si="242"/>
        <v>1.7086378734417916E-4</v>
      </c>
      <c r="AT414" s="12">
        <f t="shared" si="243"/>
        <v>1.3423008502203412E-5</v>
      </c>
      <c r="AU414" s="12">
        <f t="shared" si="244"/>
        <v>1.7086378734417916E-4</v>
      </c>
      <c r="AV414" s="12">
        <f t="shared" si="245"/>
        <v>-3.3298690800949354E-2</v>
      </c>
      <c r="AW414" s="12">
        <f t="shared" si="246"/>
        <v>2.7171386828960057E-4</v>
      </c>
      <c r="AX414" s="12">
        <f t="shared" si="247"/>
        <v>-3.3298690800949382E-2</v>
      </c>
      <c r="AY414" s="39">
        <f t="shared" si="248"/>
        <v>2.7171386828960057E-4</v>
      </c>
      <c r="AZ414" s="8"/>
      <c r="BA414" s="35"/>
      <c r="BB414" s="12">
        <f t="shared" si="249"/>
        <v>1.0000134230085023</v>
      </c>
      <c r="BC414" s="12">
        <f t="shared" si="250"/>
        <v>0.96668833333333337</v>
      </c>
      <c r="BD414" s="12">
        <f t="shared" si="251"/>
        <v>0</v>
      </c>
      <c r="BE414" s="39">
        <f t="shared" si="252"/>
        <v>0</v>
      </c>
    </row>
    <row r="415" spans="1:57">
      <c r="A415" s="168" t="s">
        <v>372</v>
      </c>
      <c r="B415" s="3" t="s">
        <v>215</v>
      </c>
      <c r="C415" s="3">
        <v>-35.731000000000002</v>
      </c>
      <c r="D415" s="3">
        <v>0.37367918280816953</v>
      </c>
      <c r="E415" s="3">
        <v>3</v>
      </c>
      <c r="F415" s="3">
        <v>1.3423008502203413E-2</v>
      </c>
      <c r="G415" s="3">
        <v>0.17086378734417915</v>
      </c>
      <c r="L415" s="3">
        <v>1</v>
      </c>
      <c r="Q415" s="44">
        <f t="shared" si="218"/>
        <v>-35.718056609014589</v>
      </c>
      <c r="R415" s="45">
        <f t="shared" si="219"/>
        <v>0.27146277948238634</v>
      </c>
      <c r="S415" s="45" t="str">
        <f t="shared" si="220"/>
        <v>n/a</v>
      </c>
      <c r="T415" s="45" t="str">
        <f t="shared" si="221"/>
        <v>n/a</v>
      </c>
      <c r="U415" s="45" t="str">
        <f t="shared" si="222"/>
        <v>n/a</v>
      </c>
      <c r="V415" s="45" t="str">
        <f t="shared" si="223"/>
        <v>n/a</v>
      </c>
      <c r="W415" s="41">
        <f t="shared" si="224"/>
        <v>-35.718056609014589</v>
      </c>
      <c r="X415" s="42">
        <f t="shared" si="225"/>
        <v>0.27146277948238634</v>
      </c>
      <c r="Y415" s="3">
        <v>3</v>
      </c>
      <c r="Z415" s="166">
        <v>-20.3</v>
      </c>
      <c r="AA415" s="43">
        <f t="shared" si="226"/>
        <v>-35.718056609014617</v>
      </c>
      <c r="AB415" s="42">
        <f t="shared" si="227"/>
        <v>0.27146277948238634</v>
      </c>
      <c r="AC415" s="8"/>
      <c r="AD415" s="35">
        <f t="shared" si="228"/>
        <v>-3.5730999999999999E-2</v>
      </c>
      <c r="AE415" s="12">
        <f t="shared" si="229"/>
        <v>3.7367918280816951E-4</v>
      </c>
      <c r="AF415" s="12">
        <f t="shared" si="230"/>
        <v>4.2165180505801406E-4</v>
      </c>
      <c r="AG415" s="12">
        <f t="shared" si="231"/>
        <v>1.3423008502203412E-5</v>
      </c>
      <c r="AH415" s="12">
        <f t="shared" si="232"/>
        <v>1.7086378734417916E-4</v>
      </c>
      <c r="AI415" s="12">
        <f t="shared" si="233"/>
        <v>0</v>
      </c>
      <c r="AJ415" s="12">
        <f t="shared" si="234"/>
        <v>0</v>
      </c>
      <c r="AK415" s="12">
        <f t="shared" si="235"/>
        <v>0</v>
      </c>
      <c r="AL415" s="12">
        <f t="shared" si="236"/>
        <v>0</v>
      </c>
      <c r="AM415" s="12">
        <f t="shared" si="237"/>
        <v>0</v>
      </c>
      <c r="AN415" s="39">
        <f t="shared" si="238"/>
        <v>0</v>
      </c>
      <c r="AO415" s="8"/>
      <c r="AP415" s="35">
        <f t="shared" si="239"/>
        <v>-3.5718056609014587E-2</v>
      </c>
      <c r="AQ415" s="12">
        <f t="shared" si="240"/>
        <v>2.7146277948238634E-4</v>
      </c>
      <c r="AR415" s="12">
        <f t="shared" si="241"/>
        <v>1.3423008502203412E-5</v>
      </c>
      <c r="AS415" s="12">
        <f t="shared" si="242"/>
        <v>1.7086378734417916E-4</v>
      </c>
      <c r="AT415" s="12">
        <f t="shared" si="243"/>
        <v>1.3423008502203412E-5</v>
      </c>
      <c r="AU415" s="12">
        <f t="shared" si="244"/>
        <v>1.7086378734417916E-4</v>
      </c>
      <c r="AV415" s="12">
        <f t="shared" si="245"/>
        <v>-3.5718056609014587E-2</v>
      </c>
      <c r="AW415" s="12">
        <f t="shared" si="246"/>
        <v>2.7146277948238634E-4</v>
      </c>
      <c r="AX415" s="12">
        <f t="shared" si="247"/>
        <v>-3.5718056609014615E-2</v>
      </c>
      <c r="AY415" s="39">
        <f t="shared" si="248"/>
        <v>2.7146277948238634E-4</v>
      </c>
      <c r="AZ415" s="8"/>
      <c r="BA415" s="35"/>
      <c r="BB415" s="12">
        <f t="shared" si="249"/>
        <v>1.0000134230085023</v>
      </c>
      <c r="BC415" s="12">
        <f t="shared" si="250"/>
        <v>0.96426900000000004</v>
      </c>
      <c r="BD415" s="12">
        <f t="shared" si="251"/>
        <v>0</v>
      </c>
      <c r="BE415" s="39">
        <f t="shared" si="252"/>
        <v>0</v>
      </c>
    </row>
    <row r="416" spans="1:57">
      <c r="A416" s="168" t="s">
        <v>372</v>
      </c>
      <c r="B416" s="3" t="s">
        <v>216</v>
      </c>
      <c r="C416" s="3">
        <v>-35.046333333333337</v>
      </c>
      <c r="D416" s="3">
        <v>0.37367918280816953</v>
      </c>
      <c r="E416" s="3">
        <v>3</v>
      </c>
      <c r="F416" s="3">
        <v>1.3423008502203413E-2</v>
      </c>
      <c r="G416" s="3">
        <v>0.17086378734417915</v>
      </c>
      <c r="L416" s="3">
        <v>1</v>
      </c>
      <c r="Q416" s="44">
        <f t="shared" si="218"/>
        <v>-35.03338075206144</v>
      </c>
      <c r="R416" s="45">
        <f t="shared" si="219"/>
        <v>0.27153379683953988</v>
      </c>
      <c r="S416" s="45" t="str">
        <f t="shared" si="220"/>
        <v>n/a</v>
      </c>
      <c r="T416" s="45" t="str">
        <f t="shared" si="221"/>
        <v>n/a</v>
      </c>
      <c r="U416" s="45" t="str">
        <f t="shared" si="222"/>
        <v>n/a</v>
      </c>
      <c r="V416" s="45" t="str">
        <f t="shared" si="223"/>
        <v>n/a</v>
      </c>
      <c r="W416" s="41">
        <f t="shared" si="224"/>
        <v>-35.03338075206144</v>
      </c>
      <c r="X416" s="42">
        <f t="shared" si="225"/>
        <v>0.27153379683953988</v>
      </c>
      <c r="Y416" s="3">
        <v>3</v>
      </c>
      <c r="Z416" s="166">
        <v>-18.3</v>
      </c>
      <c r="AA416" s="43">
        <f t="shared" si="226"/>
        <v>-35.033380752061419</v>
      </c>
      <c r="AB416" s="42">
        <f t="shared" si="227"/>
        <v>0.27153379683953988</v>
      </c>
      <c r="AC416" s="8"/>
      <c r="AD416" s="35">
        <f t="shared" si="228"/>
        <v>-3.5046333333333339E-2</v>
      </c>
      <c r="AE416" s="12">
        <f t="shared" si="229"/>
        <v>3.7367918280816951E-4</v>
      </c>
      <c r="AF416" s="12">
        <f t="shared" si="230"/>
        <v>4.2165180505801406E-4</v>
      </c>
      <c r="AG416" s="12">
        <f t="shared" si="231"/>
        <v>1.3423008502203412E-5</v>
      </c>
      <c r="AH416" s="12">
        <f t="shared" si="232"/>
        <v>1.7086378734417916E-4</v>
      </c>
      <c r="AI416" s="12">
        <f t="shared" si="233"/>
        <v>0</v>
      </c>
      <c r="AJ416" s="12">
        <f t="shared" si="234"/>
        <v>0</v>
      </c>
      <c r="AK416" s="12">
        <f t="shared" si="235"/>
        <v>0</v>
      </c>
      <c r="AL416" s="12">
        <f t="shared" si="236"/>
        <v>0</v>
      </c>
      <c r="AM416" s="12">
        <f t="shared" si="237"/>
        <v>0</v>
      </c>
      <c r="AN416" s="39">
        <f t="shared" si="238"/>
        <v>0</v>
      </c>
      <c r="AO416" s="8"/>
      <c r="AP416" s="35">
        <f t="shared" si="239"/>
        <v>-3.5033380752061437E-2</v>
      </c>
      <c r="AQ416" s="12">
        <f t="shared" si="240"/>
        <v>2.715337968395399E-4</v>
      </c>
      <c r="AR416" s="12">
        <f t="shared" si="241"/>
        <v>1.3423008502203412E-5</v>
      </c>
      <c r="AS416" s="12">
        <f t="shared" si="242"/>
        <v>1.7086378734417916E-4</v>
      </c>
      <c r="AT416" s="12">
        <f t="shared" si="243"/>
        <v>1.3423008502203412E-5</v>
      </c>
      <c r="AU416" s="12">
        <f t="shared" si="244"/>
        <v>1.7086378734417916E-4</v>
      </c>
      <c r="AV416" s="12">
        <f t="shared" si="245"/>
        <v>-3.5033380752061437E-2</v>
      </c>
      <c r="AW416" s="12">
        <f t="shared" si="246"/>
        <v>2.715337968395399E-4</v>
      </c>
      <c r="AX416" s="12">
        <f t="shared" si="247"/>
        <v>-3.5033380752061416E-2</v>
      </c>
      <c r="AY416" s="39">
        <f t="shared" si="248"/>
        <v>2.715337968395399E-4</v>
      </c>
      <c r="AZ416" s="8"/>
      <c r="BA416" s="35"/>
      <c r="BB416" s="12">
        <f t="shared" si="249"/>
        <v>1.0000134230085023</v>
      </c>
      <c r="BC416" s="12">
        <f t="shared" si="250"/>
        <v>0.96495366666666671</v>
      </c>
      <c r="BD416" s="12">
        <f t="shared" si="251"/>
        <v>0</v>
      </c>
      <c r="BE416" s="39">
        <f t="shared" si="252"/>
        <v>0</v>
      </c>
    </row>
    <row r="417" spans="1:57">
      <c r="A417" s="168" t="s">
        <v>316</v>
      </c>
      <c r="B417" s="3" t="s">
        <v>399</v>
      </c>
      <c r="C417" s="3">
        <v>-33.002000000000002</v>
      </c>
      <c r="D417" s="3">
        <v>0.37367918280816953</v>
      </c>
      <c r="E417" s="3">
        <v>3</v>
      </c>
      <c r="F417" s="3">
        <v>1.3423008502203413E-2</v>
      </c>
      <c r="G417" s="3">
        <v>0.17086378734417915</v>
      </c>
      <c r="L417" s="3">
        <v>1</v>
      </c>
      <c r="Q417" s="44">
        <f t="shared" si="218"/>
        <v>-32.989019977624388</v>
      </c>
      <c r="R417" s="45">
        <f t="shared" si="219"/>
        <v>0.27174603547312126</v>
      </c>
      <c r="S417" s="45" t="str">
        <f t="shared" si="220"/>
        <v>n/a</v>
      </c>
      <c r="T417" s="45" t="str">
        <f t="shared" si="221"/>
        <v>n/a</v>
      </c>
      <c r="U417" s="45" t="str">
        <f t="shared" si="222"/>
        <v>n/a</v>
      </c>
      <c r="V417" s="45" t="str">
        <f t="shared" si="223"/>
        <v>n/a</v>
      </c>
      <c r="W417" s="41">
        <f t="shared" si="224"/>
        <v>-32.989019977624388</v>
      </c>
      <c r="X417" s="42">
        <f t="shared" si="225"/>
        <v>0.27174603547312126</v>
      </c>
      <c r="Y417" s="3">
        <v>3</v>
      </c>
      <c r="Z417" s="166">
        <v>-17.899999999999999</v>
      </c>
      <c r="AA417" s="43">
        <f t="shared" si="226"/>
        <v>-32.98901997762438</v>
      </c>
      <c r="AB417" s="42">
        <f t="shared" si="227"/>
        <v>0.27174603547312126</v>
      </c>
      <c r="AC417" s="8"/>
      <c r="AD417" s="35">
        <f t="shared" si="228"/>
        <v>-3.3002000000000004E-2</v>
      </c>
      <c r="AE417" s="12">
        <f t="shared" si="229"/>
        <v>3.7367918280816951E-4</v>
      </c>
      <c r="AF417" s="12">
        <f t="shared" si="230"/>
        <v>4.2165180505801406E-4</v>
      </c>
      <c r="AG417" s="12">
        <f t="shared" si="231"/>
        <v>1.3423008502203412E-5</v>
      </c>
      <c r="AH417" s="12">
        <f t="shared" si="232"/>
        <v>1.7086378734417916E-4</v>
      </c>
      <c r="AI417" s="12">
        <f t="shared" si="233"/>
        <v>0</v>
      </c>
      <c r="AJ417" s="12">
        <f t="shared" si="234"/>
        <v>0</v>
      </c>
      <c r="AK417" s="12">
        <f t="shared" si="235"/>
        <v>0</v>
      </c>
      <c r="AL417" s="12">
        <f t="shared" si="236"/>
        <v>0</v>
      </c>
      <c r="AM417" s="12">
        <f t="shared" si="237"/>
        <v>0</v>
      </c>
      <c r="AN417" s="39">
        <f t="shared" si="238"/>
        <v>0</v>
      </c>
      <c r="AO417" s="8"/>
      <c r="AP417" s="35">
        <f t="shared" si="239"/>
        <v>-3.2989019977624386E-2</v>
      </c>
      <c r="AQ417" s="12">
        <f t="shared" si="240"/>
        <v>2.7174603547312125E-4</v>
      </c>
      <c r="AR417" s="12">
        <f t="shared" si="241"/>
        <v>1.3423008502203412E-5</v>
      </c>
      <c r="AS417" s="12">
        <f t="shared" si="242"/>
        <v>1.7086378734417916E-4</v>
      </c>
      <c r="AT417" s="12">
        <f t="shared" si="243"/>
        <v>1.3423008502203412E-5</v>
      </c>
      <c r="AU417" s="12">
        <f t="shared" si="244"/>
        <v>1.7086378734417916E-4</v>
      </c>
      <c r="AV417" s="12">
        <f t="shared" si="245"/>
        <v>-3.2989019977624386E-2</v>
      </c>
      <c r="AW417" s="12">
        <f t="shared" si="246"/>
        <v>2.7174603547312125E-4</v>
      </c>
      <c r="AX417" s="12">
        <f t="shared" si="247"/>
        <v>-3.2989019977624379E-2</v>
      </c>
      <c r="AY417" s="39">
        <f t="shared" si="248"/>
        <v>2.7174603547312125E-4</v>
      </c>
      <c r="AZ417" s="8"/>
      <c r="BA417" s="35"/>
      <c r="BB417" s="12">
        <f t="shared" si="249"/>
        <v>1.0000134230085023</v>
      </c>
      <c r="BC417" s="12">
        <f t="shared" si="250"/>
        <v>0.96699800000000002</v>
      </c>
      <c r="BD417" s="12">
        <f t="shared" si="251"/>
        <v>0</v>
      </c>
      <c r="BE417" s="39">
        <f t="shared" si="252"/>
        <v>0</v>
      </c>
    </row>
    <row r="418" spans="1:57">
      <c r="A418" s="168" t="s">
        <v>316</v>
      </c>
      <c r="B418" s="3" t="s">
        <v>400</v>
      </c>
      <c r="C418" s="3">
        <v>-32.351333333333336</v>
      </c>
      <c r="D418" s="3">
        <v>0.37367918280816953</v>
      </c>
      <c r="E418" s="3">
        <v>3</v>
      </c>
      <c r="F418" s="3">
        <v>1.3423008502203413E-2</v>
      </c>
      <c r="G418" s="3">
        <v>0.17086378734417915</v>
      </c>
      <c r="L418" s="3">
        <v>1</v>
      </c>
      <c r="Q418" s="44">
        <f t="shared" si="218"/>
        <v>-32.338344577053519</v>
      </c>
      <c r="R418" s="45">
        <f t="shared" si="219"/>
        <v>0.27181364580067985</v>
      </c>
      <c r="S418" s="45" t="str">
        <f t="shared" si="220"/>
        <v>n/a</v>
      </c>
      <c r="T418" s="45" t="str">
        <f t="shared" si="221"/>
        <v>n/a</v>
      </c>
      <c r="U418" s="45" t="str">
        <f t="shared" si="222"/>
        <v>n/a</v>
      </c>
      <c r="V418" s="45" t="str">
        <f t="shared" si="223"/>
        <v>n/a</v>
      </c>
      <c r="W418" s="41">
        <f t="shared" si="224"/>
        <v>-32.338344577053519</v>
      </c>
      <c r="X418" s="42">
        <f t="shared" si="225"/>
        <v>0.27181364580067985</v>
      </c>
      <c r="Y418" s="3">
        <v>3</v>
      </c>
      <c r="Z418" s="166">
        <v>-20.100000000000001</v>
      </c>
      <c r="AA418" s="43">
        <f t="shared" si="226"/>
        <v>-32.338344577053533</v>
      </c>
      <c r="AB418" s="42">
        <f t="shared" si="227"/>
        <v>0.27181364580067985</v>
      </c>
      <c r="AC418" s="8"/>
      <c r="AD418" s="35">
        <f t="shared" si="228"/>
        <v>-3.2351333333333336E-2</v>
      </c>
      <c r="AE418" s="12">
        <f t="shared" si="229"/>
        <v>3.7367918280816951E-4</v>
      </c>
      <c r="AF418" s="12">
        <f t="shared" si="230"/>
        <v>4.2165180505801406E-4</v>
      </c>
      <c r="AG418" s="12">
        <f t="shared" si="231"/>
        <v>1.3423008502203412E-5</v>
      </c>
      <c r="AH418" s="12">
        <f t="shared" si="232"/>
        <v>1.7086378734417916E-4</v>
      </c>
      <c r="AI418" s="12">
        <f t="shared" si="233"/>
        <v>0</v>
      </c>
      <c r="AJ418" s="12">
        <f t="shared" si="234"/>
        <v>0</v>
      </c>
      <c r="AK418" s="12">
        <f t="shared" si="235"/>
        <v>0</v>
      </c>
      <c r="AL418" s="12">
        <f t="shared" si="236"/>
        <v>0</v>
      </c>
      <c r="AM418" s="12">
        <f t="shared" si="237"/>
        <v>0</v>
      </c>
      <c r="AN418" s="39">
        <f t="shared" si="238"/>
        <v>0</v>
      </c>
      <c r="AO418" s="8"/>
      <c r="AP418" s="35">
        <f t="shared" si="239"/>
        <v>-3.2338344577053521E-2</v>
      </c>
      <c r="AQ418" s="12">
        <f t="shared" si="240"/>
        <v>2.7181364580067984E-4</v>
      </c>
      <c r="AR418" s="12">
        <f t="shared" si="241"/>
        <v>1.3423008502203412E-5</v>
      </c>
      <c r="AS418" s="12">
        <f t="shared" si="242"/>
        <v>1.7086378734417916E-4</v>
      </c>
      <c r="AT418" s="12">
        <f t="shared" si="243"/>
        <v>1.3423008502203412E-5</v>
      </c>
      <c r="AU418" s="12">
        <f t="shared" si="244"/>
        <v>1.7086378734417916E-4</v>
      </c>
      <c r="AV418" s="12">
        <f t="shared" si="245"/>
        <v>-3.2338344577053521E-2</v>
      </c>
      <c r="AW418" s="12">
        <f t="shared" si="246"/>
        <v>2.7181364580067984E-4</v>
      </c>
      <c r="AX418" s="12">
        <f t="shared" si="247"/>
        <v>-3.2338344577053535E-2</v>
      </c>
      <c r="AY418" s="39">
        <f t="shared" si="248"/>
        <v>2.7181364580067984E-4</v>
      </c>
      <c r="AZ418" s="8"/>
      <c r="BA418" s="35"/>
      <c r="BB418" s="12">
        <f t="shared" si="249"/>
        <v>1.0000134230085023</v>
      </c>
      <c r="BC418" s="12">
        <f t="shared" si="250"/>
        <v>0.96764866666666671</v>
      </c>
      <c r="BD418" s="12">
        <f t="shared" si="251"/>
        <v>0</v>
      </c>
      <c r="BE418" s="39">
        <f t="shared" si="252"/>
        <v>0</v>
      </c>
    </row>
    <row r="419" spans="1:57">
      <c r="A419" s="168" t="s">
        <v>316</v>
      </c>
      <c r="B419" s="3" t="s">
        <v>215</v>
      </c>
      <c r="C419" s="3">
        <v>-34.732333333333337</v>
      </c>
      <c r="D419" s="3">
        <v>0.37367918280816953</v>
      </c>
      <c r="E419" s="3">
        <v>3</v>
      </c>
      <c r="F419" s="3">
        <v>1.3423008502203413E-2</v>
      </c>
      <c r="G419" s="3">
        <v>0.17086378734417915</v>
      </c>
      <c r="L419" s="3">
        <v>1</v>
      </c>
      <c r="Q419" s="44">
        <f t="shared" si="218"/>
        <v>-34.719376537236762</v>
      </c>
      <c r="R419" s="45">
        <f t="shared" si="219"/>
        <v>0.27156637727424526</v>
      </c>
      <c r="S419" s="45" t="str">
        <f t="shared" si="220"/>
        <v>n/a</v>
      </c>
      <c r="T419" s="45" t="str">
        <f t="shared" si="221"/>
        <v>n/a</v>
      </c>
      <c r="U419" s="45" t="str">
        <f t="shared" si="222"/>
        <v>n/a</v>
      </c>
      <c r="V419" s="45" t="str">
        <f t="shared" si="223"/>
        <v>n/a</v>
      </c>
      <c r="W419" s="41">
        <f t="shared" si="224"/>
        <v>-34.719376537236762</v>
      </c>
      <c r="X419" s="42">
        <f t="shared" si="225"/>
        <v>0.27156637727424526</v>
      </c>
      <c r="Y419" s="3">
        <v>3</v>
      </c>
      <c r="Z419" s="166">
        <v>-19.8</v>
      </c>
      <c r="AA419" s="43">
        <f t="shared" si="226"/>
        <v>-34.719376537236776</v>
      </c>
      <c r="AB419" s="42">
        <f t="shared" si="227"/>
        <v>0.27156637727424526</v>
      </c>
      <c r="AC419" s="8"/>
      <c r="AD419" s="35">
        <f t="shared" si="228"/>
        <v>-3.4732333333333337E-2</v>
      </c>
      <c r="AE419" s="12">
        <f t="shared" si="229"/>
        <v>3.7367918280816951E-4</v>
      </c>
      <c r="AF419" s="12">
        <f t="shared" si="230"/>
        <v>4.2165180505801406E-4</v>
      </c>
      <c r="AG419" s="12">
        <f t="shared" si="231"/>
        <v>1.3423008502203412E-5</v>
      </c>
      <c r="AH419" s="12">
        <f t="shared" si="232"/>
        <v>1.7086378734417916E-4</v>
      </c>
      <c r="AI419" s="12">
        <f t="shared" si="233"/>
        <v>0</v>
      </c>
      <c r="AJ419" s="12">
        <f t="shared" si="234"/>
        <v>0</v>
      </c>
      <c r="AK419" s="12">
        <f t="shared" si="235"/>
        <v>0</v>
      </c>
      <c r="AL419" s="12">
        <f t="shared" si="236"/>
        <v>0</v>
      </c>
      <c r="AM419" s="12">
        <f t="shared" si="237"/>
        <v>0</v>
      </c>
      <c r="AN419" s="39">
        <f t="shared" si="238"/>
        <v>0</v>
      </c>
      <c r="AO419" s="8"/>
      <c r="AP419" s="35">
        <f t="shared" si="239"/>
        <v>-3.4719376537236765E-2</v>
      </c>
      <c r="AQ419" s="12">
        <f t="shared" si="240"/>
        <v>2.7156637727424526E-4</v>
      </c>
      <c r="AR419" s="12">
        <f t="shared" si="241"/>
        <v>1.3423008502203412E-5</v>
      </c>
      <c r="AS419" s="12">
        <f t="shared" si="242"/>
        <v>1.7086378734417916E-4</v>
      </c>
      <c r="AT419" s="12">
        <f t="shared" si="243"/>
        <v>1.3423008502203412E-5</v>
      </c>
      <c r="AU419" s="12">
        <f t="shared" si="244"/>
        <v>1.7086378734417916E-4</v>
      </c>
      <c r="AV419" s="12">
        <f t="shared" si="245"/>
        <v>-3.4719376537236765E-2</v>
      </c>
      <c r="AW419" s="12">
        <f t="shared" si="246"/>
        <v>2.7156637727424526E-4</v>
      </c>
      <c r="AX419" s="12">
        <f t="shared" si="247"/>
        <v>-3.4719376537236779E-2</v>
      </c>
      <c r="AY419" s="39">
        <f t="shared" si="248"/>
        <v>2.7156637727424526E-4</v>
      </c>
      <c r="AZ419" s="8"/>
      <c r="BA419" s="35"/>
      <c r="BB419" s="12">
        <f t="shared" si="249"/>
        <v>1.0000134230085023</v>
      </c>
      <c r="BC419" s="12">
        <f t="shared" si="250"/>
        <v>0.96526766666666663</v>
      </c>
      <c r="BD419" s="12">
        <f t="shared" si="251"/>
        <v>0</v>
      </c>
      <c r="BE419" s="39">
        <f t="shared" si="252"/>
        <v>0</v>
      </c>
    </row>
    <row r="420" spans="1:57">
      <c r="A420" s="168" t="s">
        <v>316</v>
      </c>
      <c r="B420" s="3" t="s">
        <v>216</v>
      </c>
      <c r="C420" s="3">
        <v>-34.017333333333333</v>
      </c>
      <c r="D420" s="3">
        <v>0.37367918280816953</v>
      </c>
      <c r="E420" s="3">
        <v>3</v>
      </c>
      <c r="F420" s="3">
        <v>1.3423008502203413E-2</v>
      </c>
      <c r="G420" s="3">
        <v>0.17086378734417915</v>
      </c>
      <c r="L420" s="3">
        <v>1</v>
      </c>
      <c r="Q420" s="44">
        <f t="shared" si="218"/>
        <v>-34.004366939785683</v>
      </c>
      <c r="R420" s="45">
        <f t="shared" si="219"/>
        <v>0.27164059016336017</v>
      </c>
      <c r="S420" s="45" t="str">
        <f t="shared" si="220"/>
        <v>n/a</v>
      </c>
      <c r="T420" s="45" t="str">
        <f t="shared" si="221"/>
        <v>n/a</v>
      </c>
      <c r="U420" s="45" t="str">
        <f t="shared" si="222"/>
        <v>n/a</v>
      </c>
      <c r="V420" s="45" t="str">
        <f t="shared" si="223"/>
        <v>n/a</v>
      </c>
      <c r="W420" s="41">
        <f t="shared" si="224"/>
        <v>-34.004366939785683</v>
      </c>
      <c r="X420" s="42">
        <f t="shared" si="225"/>
        <v>0.27164059016336017</v>
      </c>
      <c r="Y420" s="3">
        <v>3</v>
      </c>
      <c r="Z420" s="166">
        <v>-20.6</v>
      </c>
      <c r="AA420" s="43">
        <f t="shared" si="226"/>
        <v>-34.004366939785704</v>
      </c>
      <c r="AB420" s="42">
        <f t="shared" si="227"/>
        <v>0.27164059016336017</v>
      </c>
      <c r="AC420" s="8"/>
      <c r="AD420" s="35">
        <f t="shared" si="228"/>
        <v>-3.401733333333333E-2</v>
      </c>
      <c r="AE420" s="12">
        <f t="shared" si="229"/>
        <v>3.7367918280816951E-4</v>
      </c>
      <c r="AF420" s="12">
        <f t="shared" si="230"/>
        <v>4.2165180505801406E-4</v>
      </c>
      <c r="AG420" s="12">
        <f t="shared" si="231"/>
        <v>1.3423008502203412E-5</v>
      </c>
      <c r="AH420" s="12">
        <f t="shared" si="232"/>
        <v>1.7086378734417916E-4</v>
      </c>
      <c r="AI420" s="12">
        <f t="shared" si="233"/>
        <v>0</v>
      </c>
      <c r="AJ420" s="12">
        <f t="shared" si="234"/>
        <v>0</v>
      </c>
      <c r="AK420" s="12">
        <f t="shared" si="235"/>
        <v>0</v>
      </c>
      <c r="AL420" s="12">
        <f t="shared" si="236"/>
        <v>0</v>
      </c>
      <c r="AM420" s="12">
        <f t="shared" si="237"/>
        <v>0</v>
      </c>
      <c r="AN420" s="39">
        <f t="shared" si="238"/>
        <v>0</v>
      </c>
      <c r="AO420" s="8"/>
      <c r="AP420" s="35">
        <f t="shared" si="239"/>
        <v>-3.4004366939785681E-2</v>
      </c>
      <c r="AQ420" s="12">
        <f t="shared" si="240"/>
        <v>2.7164059016336015E-4</v>
      </c>
      <c r="AR420" s="12">
        <f t="shared" si="241"/>
        <v>1.3423008502203412E-5</v>
      </c>
      <c r="AS420" s="12">
        <f t="shared" si="242"/>
        <v>1.7086378734417916E-4</v>
      </c>
      <c r="AT420" s="12">
        <f t="shared" si="243"/>
        <v>1.3423008502203412E-5</v>
      </c>
      <c r="AU420" s="12">
        <f t="shared" si="244"/>
        <v>1.7086378734417916E-4</v>
      </c>
      <c r="AV420" s="12">
        <f t="shared" si="245"/>
        <v>-3.4004366939785681E-2</v>
      </c>
      <c r="AW420" s="12">
        <f t="shared" si="246"/>
        <v>2.7164059016336015E-4</v>
      </c>
      <c r="AX420" s="12">
        <f t="shared" si="247"/>
        <v>-3.4004366939785702E-2</v>
      </c>
      <c r="AY420" s="39">
        <f t="shared" si="248"/>
        <v>2.7164059016336015E-4</v>
      </c>
      <c r="AZ420" s="8"/>
      <c r="BA420" s="35"/>
      <c r="BB420" s="12">
        <f t="shared" si="249"/>
        <v>1.0000134230085023</v>
      </c>
      <c r="BC420" s="12">
        <f t="shared" si="250"/>
        <v>0.96598266666666666</v>
      </c>
      <c r="BD420" s="12">
        <f t="shared" si="251"/>
        <v>0</v>
      </c>
      <c r="BE420" s="39">
        <f t="shared" si="252"/>
        <v>0</v>
      </c>
    </row>
    <row r="421" spans="1:57">
      <c r="A421" s="168" t="s">
        <v>250</v>
      </c>
      <c r="B421" s="3" t="s">
        <v>399</v>
      </c>
      <c r="C421" s="3">
        <v>-32.564666666666668</v>
      </c>
      <c r="D421" s="3">
        <v>0.37367918280816953</v>
      </c>
      <c r="E421" s="3">
        <v>3</v>
      </c>
      <c r="F421" s="3">
        <v>1.3423008502203413E-2</v>
      </c>
      <c r="G421" s="3">
        <v>0.17086378734417915</v>
      </c>
      <c r="L421" s="3">
        <v>1</v>
      </c>
      <c r="Q421" s="44">
        <f t="shared" si="218"/>
        <v>-32.551680773961998</v>
      </c>
      <c r="R421" s="45">
        <f t="shared" si="219"/>
        <v>0.2717914753225531</v>
      </c>
      <c r="S421" s="45" t="str">
        <f t="shared" si="220"/>
        <v>n/a</v>
      </c>
      <c r="T421" s="45" t="str">
        <f t="shared" si="221"/>
        <v>n/a</v>
      </c>
      <c r="U421" s="45" t="str">
        <f t="shared" si="222"/>
        <v>n/a</v>
      </c>
      <c r="V421" s="45" t="str">
        <f t="shared" si="223"/>
        <v>n/a</v>
      </c>
      <c r="W421" s="41">
        <f t="shared" si="224"/>
        <v>-32.551680773961998</v>
      </c>
      <c r="X421" s="42">
        <f t="shared" si="225"/>
        <v>0.2717914753225531</v>
      </c>
      <c r="Y421" s="3">
        <v>3</v>
      </c>
      <c r="Z421" s="166">
        <v>-21.2</v>
      </c>
      <c r="AA421" s="43">
        <f t="shared" si="226"/>
        <v>-32.551680773961976</v>
      </c>
      <c r="AB421" s="42">
        <f t="shared" si="227"/>
        <v>0.2717914753225531</v>
      </c>
      <c r="AC421" s="8"/>
      <c r="AD421" s="35">
        <f t="shared" si="228"/>
        <v>-3.2564666666666665E-2</v>
      </c>
      <c r="AE421" s="12">
        <f t="shared" si="229"/>
        <v>3.7367918280816951E-4</v>
      </c>
      <c r="AF421" s="12">
        <f t="shared" si="230"/>
        <v>4.2165180505801406E-4</v>
      </c>
      <c r="AG421" s="12">
        <f t="shared" si="231"/>
        <v>1.3423008502203412E-5</v>
      </c>
      <c r="AH421" s="12">
        <f t="shared" si="232"/>
        <v>1.7086378734417916E-4</v>
      </c>
      <c r="AI421" s="12">
        <f t="shared" si="233"/>
        <v>0</v>
      </c>
      <c r="AJ421" s="12">
        <f t="shared" si="234"/>
        <v>0</v>
      </c>
      <c r="AK421" s="12">
        <f t="shared" si="235"/>
        <v>0</v>
      </c>
      <c r="AL421" s="12">
        <f t="shared" si="236"/>
        <v>0</v>
      </c>
      <c r="AM421" s="12">
        <f t="shared" si="237"/>
        <v>0</v>
      </c>
      <c r="AN421" s="39">
        <f t="shared" si="238"/>
        <v>0</v>
      </c>
      <c r="AO421" s="8"/>
      <c r="AP421" s="35">
        <f t="shared" si="239"/>
        <v>-3.2551680773961998E-2</v>
      </c>
      <c r="AQ421" s="12">
        <f t="shared" si="240"/>
        <v>2.7179147532255309E-4</v>
      </c>
      <c r="AR421" s="12">
        <f t="shared" si="241"/>
        <v>1.3423008502203412E-5</v>
      </c>
      <c r="AS421" s="12">
        <f t="shared" si="242"/>
        <v>1.7086378734417916E-4</v>
      </c>
      <c r="AT421" s="12">
        <f t="shared" si="243"/>
        <v>1.3423008502203412E-5</v>
      </c>
      <c r="AU421" s="12">
        <f t="shared" si="244"/>
        <v>1.7086378734417916E-4</v>
      </c>
      <c r="AV421" s="12">
        <f t="shared" si="245"/>
        <v>-3.2551680773961998E-2</v>
      </c>
      <c r="AW421" s="12">
        <f t="shared" si="246"/>
        <v>2.7179147532255309E-4</v>
      </c>
      <c r="AX421" s="12">
        <f t="shared" si="247"/>
        <v>-3.2551680773961977E-2</v>
      </c>
      <c r="AY421" s="39">
        <f t="shared" si="248"/>
        <v>2.7179147532255309E-4</v>
      </c>
      <c r="AZ421" s="8"/>
      <c r="BA421" s="35"/>
      <c r="BB421" s="12">
        <f t="shared" si="249"/>
        <v>1.0000134230085023</v>
      </c>
      <c r="BC421" s="12">
        <f t="shared" si="250"/>
        <v>0.96743533333333331</v>
      </c>
      <c r="BD421" s="12">
        <f t="shared" si="251"/>
        <v>0</v>
      </c>
      <c r="BE421" s="39">
        <f t="shared" si="252"/>
        <v>0</v>
      </c>
    </row>
    <row r="422" spans="1:57">
      <c r="A422" s="168" t="s">
        <v>250</v>
      </c>
      <c r="B422" s="3" t="s">
        <v>400</v>
      </c>
      <c r="C422" s="3">
        <v>-32.239666666666672</v>
      </c>
      <c r="D422" s="3">
        <v>0.37367918280816953</v>
      </c>
      <c r="E422" s="3">
        <v>3</v>
      </c>
      <c r="F422" s="3">
        <v>1.3423008502203413E-2</v>
      </c>
      <c r="G422" s="3">
        <v>0.17086378734417915</v>
      </c>
      <c r="L422" s="3">
        <v>1</v>
      </c>
      <c r="Q422" s="44">
        <f t="shared" si="218"/>
        <v>-32.226676411484249</v>
      </c>
      <c r="R422" s="45">
        <f t="shared" si="219"/>
        <v>0.27182525188823931</v>
      </c>
      <c r="S422" s="45" t="str">
        <f t="shared" si="220"/>
        <v>n/a</v>
      </c>
      <c r="T422" s="45" t="str">
        <f t="shared" si="221"/>
        <v>n/a</v>
      </c>
      <c r="U422" s="45" t="str">
        <f t="shared" si="222"/>
        <v>n/a</v>
      </c>
      <c r="V422" s="45" t="str">
        <f t="shared" si="223"/>
        <v>n/a</v>
      </c>
      <c r="W422" s="41">
        <f t="shared" si="224"/>
        <v>-32.226676411484249</v>
      </c>
      <c r="X422" s="42">
        <f t="shared" si="225"/>
        <v>0.27182525188823931</v>
      </c>
      <c r="Y422" s="3">
        <v>3</v>
      </c>
      <c r="Z422" s="166">
        <v>-21.5</v>
      </c>
      <c r="AA422" s="43">
        <f t="shared" si="226"/>
        <v>-32.226676411484249</v>
      </c>
      <c r="AB422" s="42">
        <f t="shared" si="227"/>
        <v>0.27182525188823931</v>
      </c>
      <c r="AC422" s="8"/>
      <c r="AD422" s="35">
        <f t="shared" si="228"/>
        <v>-3.2239666666666673E-2</v>
      </c>
      <c r="AE422" s="12">
        <f t="shared" si="229"/>
        <v>3.7367918280816951E-4</v>
      </c>
      <c r="AF422" s="12">
        <f t="shared" si="230"/>
        <v>4.2165180505801406E-4</v>
      </c>
      <c r="AG422" s="12">
        <f t="shared" si="231"/>
        <v>1.3423008502203412E-5</v>
      </c>
      <c r="AH422" s="12">
        <f t="shared" si="232"/>
        <v>1.7086378734417916E-4</v>
      </c>
      <c r="AI422" s="12">
        <f t="shared" si="233"/>
        <v>0</v>
      </c>
      <c r="AJ422" s="12">
        <f t="shared" si="234"/>
        <v>0</v>
      </c>
      <c r="AK422" s="12">
        <f t="shared" si="235"/>
        <v>0</v>
      </c>
      <c r="AL422" s="12">
        <f t="shared" si="236"/>
        <v>0</v>
      </c>
      <c r="AM422" s="12">
        <f t="shared" si="237"/>
        <v>0</v>
      </c>
      <c r="AN422" s="39">
        <f t="shared" si="238"/>
        <v>0</v>
      </c>
      <c r="AO422" s="8"/>
      <c r="AP422" s="35">
        <f t="shared" si="239"/>
        <v>-3.2226676411484245E-2</v>
      </c>
      <c r="AQ422" s="12">
        <f t="shared" si="240"/>
        <v>2.7182525188823933E-4</v>
      </c>
      <c r="AR422" s="12">
        <f t="shared" si="241"/>
        <v>1.3423008502203412E-5</v>
      </c>
      <c r="AS422" s="12">
        <f t="shared" si="242"/>
        <v>1.7086378734417916E-4</v>
      </c>
      <c r="AT422" s="12">
        <f t="shared" si="243"/>
        <v>1.3423008502203412E-5</v>
      </c>
      <c r="AU422" s="12">
        <f t="shared" si="244"/>
        <v>1.7086378734417916E-4</v>
      </c>
      <c r="AV422" s="12">
        <f t="shared" si="245"/>
        <v>-3.2226676411484245E-2</v>
      </c>
      <c r="AW422" s="12">
        <f t="shared" si="246"/>
        <v>2.7182525188823933E-4</v>
      </c>
      <c r="AX422" s="12">
        <f t="shared" si="247"/>
        <v>-3.2226676411484245E-2</v>
      </c>
      <c r="AY422" s="39">
        <f t="shared" si="248"/>
        <v>2.7182525188823933E-4</v>
      </c>
      <c r="AZ422" s="8"/>
      <c r="BA422" s="35"/>
      <c r="BB422" s="12">
        <f t="shared" si="249"/>
        <v>1.0000134230085023</v>
      </c>
      <c r="BC422" s="12">
        <f t="shared" si="250"/>
        <v>0.96776033333333333</v>
      </c>
      <c r="BD422" s="12">
        <f t="shared" si="251"/>
        <v>0</v>
      </c>
      <c r="BE422" s="39">
        <f t="shared" si="252"/>
        <v>0</v>
      </c>
    </row>
    <row r="423" spans="1:57">
      <c r="A423" s="168" t="s">
        <v>250</v>
      </c>
      <c r="B423" s="3" t="s">
        <v>215</v>
      </c>
      <c r="C423" s="3">
        <v>-34.309333333333335</v>
      </c>
      <c r="D423" s="3">
        <v>0.37367918280816953</v>
      </c>
      <c r="E423" s="3">
        <v>3</v>
      </c>
      <c r="F423" s="3">
        <v>1.3423008502203413E-2</v>
      </c>
      <c r="G423" s="3">
        <v>0.17086378734417915</v>
      </c>
      <c r="L423" s="3">
        <v>1</v>
      </c>
      <c r="Q423" s="44">
        <f t="shared" si="218"/>
        <v>-34.296370859304169</v>
      </c>
      <c r="R423" s="45">
        <f t="shared" si="219"/>
        <v>0.27161027805365212</v>
      </c>
      <c r="S423" s="45" t="str">
        <f t="shared" si="220"/>
        <v>n/a</v>
      </c>
      <c r="T423" s="45" t="str">
        <f t="shared" si="221"/>
        <v>n/a</v>
      </c>
      <c r="U423" s="45" t="str">
        <f t="shared" si="222"/>
        <v>n/a</v>
      </c>
      <c r="V423" s="45" t="str">
        <f t="shared" si="223"/>
        <v>n/a</v>
      </c>
      <c r="W423" s="41">
        <f t="shared" si="224"/>
        <v>-34.296370859304169</v>
      </c>
      <c r="X423" s="42">
        <f t="shared" si="225"/>
        <v>0.27161027805365212</v>
      </c>
      <c r="Y423" s="3">
        <v>3</v>
      </c>
      <c r="Z423" s="166">
        <v>-21</v>
      </c>
      <c r="AA423" s="43">
        <f t="shared" si="226"/>
        <v>-34.296370859304147</v>
      </c>
      <c r="AB423" s="42">
        <f t="shared" si="227"/>
        <v>0.27161027805365212</v>
      </c>
      <c r="AC423" s="8"/>
      <c r="AD423" s="35">
        <f t="shared" si="228"/>
        <v>-3.4309333333333338E-2</v>
      </c>
      <c r="AE423" s="12">
        <f t="shared" si="229"/>
        <v>3.7367918280816951E-4</v>
      </c>
      <c r="AF423" s="12">
        <f t="shared" si="230"/>
        <v>4.2165180505801406E-4</v>
      </c>
      <c r="AG423" s="12">
        <f t="shared" si="231"/>
        <v>1.3423008502203412E-5</v>
      </c>
      <c r="AH423" s="12">
        <f t="shared" si="232"/>
        <v>1.7086378734417916E-4</v>
      </c>
      <c r="AI423" s="12">
        <f t="shared" si="233"/>
        <v>0</v>
      </c>
      <c r="AJ423" s="12">
        <f t="shared" si="234"/>
        <v>0</v>
      </c>
      <c r="AK423" s="12">
        <f t="shared" si="235"/>
        <v>0</v>
      </c>
      <c r="AL423" s="12">
        <f t="shared" si="236"/>
        <v>0</v>
      </c>
      <c r="AM423" s="12">
        <f t="shared" si="237"/>
        <v>0</v>
      </c>
      <c r="AN423" s="39">
        <f t="shared" si="238"/>
        <v>0</v>
      </c>
      <c r="AO423" s="8"/>
      <c r="AP423" s="35">
        <f t="shared" si="239"/>
        <v>-3.4296370859304169E-2</v>
      </c>
      <c r="AQ423" s="12">
        <f t="shared" si="240"/>
        <v>2.7161027805365213E-4</v>
      </c>
      <c r="AR423" s="12">
        <f t="shared" si="241"/>
        <v>1.3423008502203412E-5</v>
      </c>
      <c r="AS423" s="12">
        <f t="shared" si="242"/>
        <v>1.7086378734417916E-4</v>
      </c>
      <c r="AT423" s="12">
        <f t="shared" si="243"/>
        <v>1.3423008502203412E-5</v>
      </c>
      <c r="AU423" s="12">
        <f t="shared" si="244"/>
        <v>1.7086378734417916E-4</v>
      </c>
      <c r="AV423" s="12">
        <f t="shared" si="245"/>
        <v>-3.4296370859304169E-2</v>
      </c>
      <c r="AW423" s="12">
        <f t="shared" si="246"/>
        <v>2.7161027805365213E-4</v>
      </c>
      <c r="AX423" s="12">
        <f t="shared" si="247"/>
        <v>-3.4296370859304148E-2</v>
      </c>
      <c r="AY423" s="39">
        <f t="shared" si="248"/>
        <v>2.7161027805365213E-4</v>
      </c>
      <c r="AZ423" s="8"/>
      <c r="BA423" s="35"/>
      <c r="BB423" s="12">
        <f t="shared" si="249"/>
        <v>1.0000134230085023</v>
      </c>
      <c r="BC423" s="12">
        <f t="shared" si="250"/>
        <v>0.9656906666666667</v>
      </c>
      <c r="BD423" s="12">
        <f t="shared" si="251"/>
        <v>0</v>
      </c>
      <c r="BE423" s="39">
        <f t="shared" si="252"/>
        <v>0</v>
      </c>
    </row>
    <row r="424" spans="1:57">
      <c r="A424" s="168" t="s">
        <v>250</v>
      </c>
      <c r="B424" s="3" t="s">
        <v>216</v>
      </c>
      <c r="C424" s="3">
        <v>-34.022333333333336</v>
      </c>
      <c r="D424" s="3">
        <v>0.37367918280816953</v>
      </c>
      <c r="E424" s="3">
        <v>3</v>
      </c>
      <c r="F424" s="3">
        <v>1.3423008502203413E-2</v>
      </c>
      <c r="G424" s="3">
        <v>0.17086378734417915</v>
      </c>
      <c r="L424" s="3">
        <v>1</v>
      </c>
      <c r="Q424" s="44">
        <f t="shared" si="218"/>
        <v>-34.009367006900732</v>
      </c>
      <c r="R424" s="45">
        <f t="shared" si="219"/>
        <v>0.27164007107173654</v>
      </c>
      <c r="S424" s="45" t="str">
        <f t="shared" si="220"/>
        <v>n/a</v>
      </c>
      <c r="T424" s="45" t="str">
        <f t="shared" si="221"/>
        <v>n/a</v>
      </c>
      <c r="U424" s="45" t="str">
        <f t="shared" si="222"/>
        <v>n/a</v>
      </c>
      <c r="V424" s="45" t="str">
        <f t="shared" si="223"/>
        <v>n/a</v>
      </c>
      <c r="W424" s="41">
        <f t="shared" si="224"/>
        <v>-34.009367006900732</v>
      </c>
      <c r="X424" s="42">
        <f t="shared" si="225"/>
        <v>0.27164007107173654</v>
      </c>
      <c r="Y424" s="3">
        <v>3</v>
      </c>
      <c r="Z424" s="166">
        <v>-20</v>
      </c>
      <c r="AA424" s="43">
        <f t="shared" si="226"/>
        <v>-34.009367006900717</v>
      </c>
      <c r="AB424" s="42">
        <f t="shared" si="227"/>
        <v>0.27164007107173654</v>
      </c>
      <c r="AC424" s="8"/>
      <c r="AD424" s="35">
        <f t="shared" si="228"/>
        <v>-3.4022333333333335E-2</v>
      </c>
      <c r="AE424" s="12">
        <f t="shared" si="229"/>
        <v>3.7367918280816951E-4</v>
      </c>
      <c r="AF424" s="12">
        <f t="shared" si="230"/>
        <v>4.2165180505801406E-4</v>
      </c>
      <c r="AG424" s="12">
        <f t="shared" si="231"/>
        <v>1.3423008502203412E-5</v>
      </c>
      <c r="AH424" s="12">
        <f t="shared" si="232"/>
        <v>1.7086378734417916E-4</v>
      </c>
      <c r="AI424" s="12">
        <f t="shared" si="233"/>
        <v>0</v>
      </c>
      <c r="AJ424" s="12">
        <f t="shared" si="234"/>
        <v>0</v>
      </c>
      <c r="AK424" s="12">
        <f t="shared" si="235"/>
        <v>0</v>
      </c>
      <c r="AL424" s="12">
        <f t="shared" si="236"/>
        <v>0</v>
      </c>
      <c r="AM424" s="12">
        <f t="shared" si="237"/>
        <v>0</v>
      </c>
      <c r="AN424" s="39">
        <f t="shared" si="238"/>
        <v>0</v>
      </c>
      <c r="AO424" s="8"/>
      <c r="AP424" s="35">
        <f t="shared" si="239"/>
        <v>-3.4009367006900729E-2</v>
      </c>
      <c r="AQ424" s="12">
        <f t="shared" si="240"/>
        <v>2.7164007107173652E-4</v>
      </c>
      <c r="AR424" s="12">
        <f t="shared" si="241"/>
        <v>1.3423008502203412E-5</v>
      </c>
      <c r="AS424" s="12">
        <f t="shared" si="242"/>
        <v>1.7086378734417916E-4</v>
      </c>
      <c r="AT424" s="12">
        <f t="shared" si="243"/>
        <v>1.3423008502203412E-5</v>
      </c>
      <c r="AU424" s="12">
        <f t="shared" si="244"/>
        <v>1.7086378734417916E-4</v>
      </c>
      <c r="AV424" s="12">
        <f t="shared" si="245"/>
        <v>-3.4009367006900729E-2</v>
      </c>
      <c r="AW424" s="12">
        <f t="shared" si="246"/>
        <v>2.7164007107173652E-4</v>
      </c>
      <c r="AX424" s="12">
        <f t="shared" si="247"/>
        <v>-3.4009367006900715E-2</v>
      </c>
      <c r="AY424" s="39">
        <f t="shared" si="248"/>
        <v>2.7164007107173652E-4</v>
      </c>
      <c r="AZ424" s="8"/>
      <c r="BA424" s="35"/>
      <c r="BB424" s="12">
        <f t="shared" si="249"/>
        <v>1.0000134230085023</v>
      </c>
      <c r="BC424" s="12">
        <f t="shared" si="250"/>
        <v>0.96597766666666662</v>
      </c>
      <c r="BD424" s="12">
        <f t="shared" si="251"/>
        <v>0</v>
      </c>
      <c r="BE424" s="39">
        <f t="shared" si="252"/>
        <v>0</v>
      </c>
    </row>
    <row r="425" spans="1:57">
      <c r="A425" s="168" t="s">
        <v>408</v>
      </c>
      <c r="B425" s="3" t="s">
        <v>399</v>
      </c>
      <c r="C425" s="3">
        <v>-35.252999999999993</v>
      </c>
      <c r="D425" s="3">
        <v>0.37367918280816953</v>
      </c>
      <c r="E425" s="3">
        <v>3</v>
      </c>
      <c r="F425" s="3">
        <v>1.3423008502203413E-2</v>
      </c>
      <c r="G425" s="3">
        <v>0.17086378734417915</v>
      </c>
      <c r="L425" s="3">
        <v>1</v>
      </c>
      <c r="Q425" s="44">
        <f t="shared" si="218"/>
        <v>-35.240050192816511</v>
      </c>
      <c r="R425" s="45">
        <f t="shared" si="219"/>
        <v>0.27151235689305903</v>
      </c>
      <c r="S425" s="45" t="str">
        <f t="shared" si="220"/>
        <v>n/a</v>
      </c>
      <c r="T425" s="45" t="str">
        <f t="shared" si="221"/>
        <v>n/a</v>
      </c>
      <c r="U425" s="45" t="str">
        <f t="shared" si="222"/>
        <v>n/a</v>
      </c>
      <c r="V425" s="45" t="str">
        <f t="shared" si="223"/>
        <v>n/a</v>
      </c>
      <c r="W425" s="41">
        <f t="shared" si="224"/>
        <v>-35.240050192816511</v>
      </c>
      <c r="X425" s="42">
        <f t="shared" si="225"/>
        <v>0.27151235689305903</v>
      </c>
      <c r="Y425" s="3">
        <v>3</v>
      </c>
      <c r="Z425" s="166">
        <v>-20.7</v>
      </c>
      <c r="AA425" s="43">
        <f t="shared" si="226"/>
        <v>-35.240050192816511</v>
      </c>
      <c r="AB425" s="42">
        <f t="shared" si="227"/>
        <v>0.27151235689305903</v>
      </c>
      <c r="AC425" s="8"/>
      <c r="AD425" s="35">
        <f t="shared" si="228"/>
        <v>-3.5252999999999993E-2</v>
      </c>
      <c r="AE425" s="12">
        <f t="shared" si="229"/>
        <v>3.7367918280816951E-4</v>
      </c>
      <c r="AF425" s="12">
        <f t="shared" si="230"/>
        <v>4.2165180505801406E-4</v>
      </c>
      <c r="AG425" s="12">
        <f t="shared" si="231"/>
        <v>1.3423008502203412E-5</v>
      </c>
      <c r="AH425" s="12">
        <f t="shared" si="232"/>
        <v>1.7086378734417916E-4</v>
      </c>
      <c r="AI425" s="12">
        <f t="shared" si="233"/>
        <v>0</v>
      </c>
      <c r="AJ425" s="12">
        <f t="shared" si="234"/>
        <v>0</v>
      </c>
      <c r="AK425" s="12">
        <f t="shared" si="235"/>
        <v>0</v>
      </c>
      <c r="AL425" s="12">
        <f t="shared" si="236"/>
        <v>0</v>
      </c>
      <c r="AM425" s="12">
        <f t="shared" si="237"/>
        <v>0</v>
      </c>
      <c r="AN425" s="39">
        <f t="shared" si="238"/>
        <v>0</v>
      </c>
      <c r="AO425" s="8"/>
      <c r="AP425" s="35">
        <f t="shared" si="239"/>
        <v>-3.5240050192816515E-2</v>
      </c>
      <c r="AQ425" s="12">
        <f t="shared" si="240"/>
        <v>2.7151235689305901E-4</v>
      </c>
      <c r="AR425" s="12">
        <f t="shared" si="241"/>
        <v>1.3423008502203412E-5</v>
      </c>
      <c r="AS425" s="12">
        <f t="shared" si="242"/>
        <v>1.7086378734417916E-4</v>
      </c>
      <c r="AT425" s="12">
        <f t="shared" si="243"/>
        <v>1.3423008502203412E-5</v>
      </c>
      <c r="AU425" s="12">
        <f t="shared" si="244"/>
        <v>1.7086378734417916E-4</v>
      </c>
      <c r="AV425" s="12">
        <f t="shared" si="245"/>
        <v>-3.5240050192816515E-2</v>
      </c>
      <c r="AW425" s="12">
        <f t="shared" si="246"/>
        <v>2.7151235689305901E-4</v>
      </c>
      <c r="AX425" s="12">
        <f t="shared" si="247"/>
        <v>-3.5240050192816508E-2</v>
      </c>
      <c r="AY425" s="39">
        <f t="shared" si="248"/>
        <v>2.7151235689305901E-4</v>
      </c>
      <c r="AZ425" s="8"/>
      <c r="BA425" s="35"/>
      <c r="BB425" s="12">
        <f t="shared" si="249"/>
        <v>1.0000134230085023</v>
      </c>
      <c r="BC425" s="12">
        <f t="shared" si="250"/>
        <v>0.96474700000000002</v>
      </c>
      <c r="BD425" s="12">
        <f t="shared" si="251"/>
        <v>0</v>
      </c>
      <c r="BE425" s="39">
        <f t="shared" si="252"/>
        <v>0</v>
      </c>
    </row>
    <row r="426" spans="1:57">
      <c r="A426" s="168" t="s">
        <v>408</v>
      </c>
      <c r="B426" s="3" t="s">
        <v>400</v>
      </c>
      <c r="C426" s="3">
        <v>-34.831333333333333</v>
      </c>
      <c r="D426" s="3">
        <v>0.37367918280816953</v>
      </c>
      <c r="E426" s="3">
        <v>3</v>
      </c>
      <c r="F426" s="3">
        <v>1.3423008502203413E-2</v>
      </c>
      <c r="G426" s="3">
        <v>0.17086378734417915</v>
      </c>
      <c r="L426" s="3">
        <v>1</v>
      </c>
      <c r="Q426" s="44">
        <f t="shared" si="218"/>
        <v>-34.818377866114602</v>
      </c>
      <c r="R426" s="45">
        <f t="shared" si="219"/>
        <v>0.27155610437674704</v>
      </c>
      <c r="S426" s="45" t="str">
        <f t="shared" si="220"/>
        <v>n/a</v>
      </c>
      <c r="T426" s="45" t="str">
        <f t="shared" si="221"/>
        <v>n/a</v>
      </c>
      <c r="U426" s="45" t="str">
        <f t="shared" si="222"/>
        <v>n/a</v>
      </c>
      <c r="V426" s="45" t="str">
        <f t="shared" si="223"/>
        <v>n/a</v>
      </c>
      <c r="W426" s="41">
        <f t="shared" si="224"/>
        <v>-34.818377866114602</v>
      </c>
      <c r="X426" s="42">
        <f t="shared" si="225"/>
        <v>0.27155610437674704</v>
      </c>
      <c r="Y426" s="3">
        <v>3</v>
      </c>
      <c r="Z426" s="166">
        <v>-19.8</v>
      </c>
      <c r="AA426" s="43">
        <f t="shared" si="226"/>
        <v>-34.818377866114638</v>
      </c>
      <c r="AB426" s="42">
        <f t="shared" si="227"/>
        <v>0.27155610437674704</v>
      </c>
      <c r="AC426" s="8"/>
      <c r="AD426" s="35">
        <f t="shared" si="228"/>
        <v>-3.4831333333333332E-2</v>
      </c>
      <c r="AE426" s="12">
        <f t="shared" si="229"/>
        <v>3.7367918280816951E-4</v>
      </c>
      <c r="AF426" s="12">
        <f t="shared" si="230"/>
        <v>4.2165180505801406E-4</v>
      </c>
      <c r="AG426" s="12">
        <f t="shared" si="231"/>
        <v>1.3423008502203412E-5</v>
      </c>
      <c r="AH426" s="12">
        <f t="shared" si="232"/>
        <v>1.7086378734417916E-4</v>
      </c>
      <c r="AI426" s="12">
        <f t="shared" si="233"/>
        <v>0</v>
      </c>
      <c r="AJ426" s="12">
        <f t="shared" si="234"/>
        <v>0</v>
      </c>
      <c r="AK426" s="12">
        <f t="shared" si="235"/>
        <v>0</v>
      </c>
      <c r="AL426" s="12">
        <f t="shared" si="236"/>
        <v>0</v>
      </c>
      <c r="AM426" s="12">
        <f t="shared" si="237"/>
        <v>0</v>
      </c>
      <c r="AN426" s="39">
        <f t="shared" si="238"/>
        <v>0</v>
      </c>
      <c r="AO426" s="8"/>
      <c r="AP426" s="35">
        <f t="shared" si="239"/>
        <v>-3.4818377866114601E-2</v>
      </c>
      <c r="AQ426" s="12">
        <f t="shared" si="240"/>
        <v>2.7155610437674705E-4</v>
      </c>
      <c r="AR426" s="12">
        <f t="shared" si="241"/>
        <v>1.3423008502203412E-5</v>
      </c>
      <c r="AS426" s="12">
        <f t="shared" si="242"/>
        <v>1.7086378734417916E-4</v>
      </c>
      <c r="AT426" s="12">
        <f t="shared" si="243"/>
        <v>1.3423008502203412E-5</v>
      </c>
      <c r="AU426" s="12">
        <f t="shared" si="244"/>
        <v>1.7086378734417916E-4</v>
      </c>
      <c r="AV426" s="12">
        <f t="shared" si="245"/>
        <v>-3.4818377866114601E-2</v>
      </c>
      <c r="AW426" s="12">
        <f t="shared" si="246"/>
        <v>2.7155610437674705E-4</v>
      </c>
      <c r="AX426" s="12">
        <f t="shared" si="247"/>
        <v>-3.4818377866114636E-2</v>
      </c>
      <c r="AY426" s="39">
        <f t="shared" si="248"/>
        <v>2.7155610437674705E-4</v>
      </c>
      <c r="AZ426" s="8"/>
      <c r="BA426" s="35"/>
      <c r="BB426" s="12">
        <f t="shared" si="249"/>
        <v>1.0000134230085023</v>
      </c>
      <c r="BC426" s="12">
        <f t="shared" si="250"/>
        <v>0.96516866666666667</v>
      </c>
      <c r="BD426" s="12">
        <f t="shared" si="251"/>
        <v>0</v>
      </c>
      <c r="BE426" s="39">
        <f t="shared" si="252"/>
        <v>0</v>
      </c>
    </row>
    <row r="427" spans="1:57">
      <c r="A427" s="168" t="s">
        <v>408</v>
      </c>
      <c r="B427" s="3" t="s">
        <v>215</v>
      </c>
      <c r="C427" s="3">
        <v>-37.611333333333334</v>
      </c>
      <c r="D427" s="3">
        <v>0.37367918280816953</v>
      </c>
      <c r="E427" s="3">
        <v>3</v>
      </c>
      <c r="F427" s="3">
        <v>1.3423008502203413E-2</v>
      </c>
      <c r="G427" s="3">
        <v>0.17086378734417915</v>
      </c>
      <c r="L427" s="3">
        <v>1</v>
      </c>
      <c r="Q427" s="44">
        <f t="shared" si="218"/>
        <v>-37.598415182078242</v>
      </c>
      <c r="R427" s="45">
        <f t="shared" si="219"/>
        <v>0.27126790495216802</v>
      </c>
      <c r="S427" s="45" t="str">
        <f t="shared" si="220"/>
        <v>n/a</v>
      </c>
      <c r="T427" s="45" t="str">
        <f t="shared" si="221"/>
        <v>n/a</v>
      </c>
      <c r="U427" s="45" t="str">
        <f t="shared" si="222"/>
        <v>n/a</v>
      </c>
      <c r="V427" s="45" t="str">
        <f t="shared" si="223"/>
        <v>n/a</v>
      </c>
      <c r="W427" s="41">
        <f t="shared" si="224"/>
        <v>-37.598415182078242</v>
      </c>
      <c r="X427" s="42">
        <f t="shared" si="225"/>
        <v>0.27126790495216802</v>
      </c>
      <c r="Y427" s="3">
        <v>3</v>
      </c>
      <c r="Z427" s="166">
        <v>-16.600000000000001</v>
      </c>
      <c r="AA427" s="43">
        <f t="shared" si="226"/>
        <v>-37.598415182078291</v>
      </c>
      <c r="AB427" s="42">
        <f t="shared" si="227"/>
        <v>0.27126790495216802</v>
      </c>
      <c r="AC427" s="8"/>
      <c r="AD427" s="35">
        <f t="shared" si="228"/>
        <v>-3.7611333333333337E-2</v>
      </c>
      <c r="AE427" s="12">
        <f t="shared" si="229"/>
        <v>3.7367918280816951E-4</v>
      </c>
      <c r="AF427" s="12">
        <f t="shared" si="230"/>
        <v>4.2165180505801406E-4</v>
      </c>
      <c r="AG427" s="12">
        <f t="shared" si="231"/>
        <v>1.3423008502203412E-5</v>
      </c>
      <c r="AH427" s="12">
        <f t="shared" si="232"/>
        <v>1.7086378734417916E-4</v>
      </c>
      <c r="AI427" s="12">
        <f t="shared" si="233"/>
        <v>0</v>
      </c>
      <c r="AJ427" s="12">
        <f t="shared" si="234"/>
        <v>0</v>
      </c>
      <c r="AK427" s="12">
        <f t="shared" si="235"/>
        <v>0</v>
      </c>
      <c r="AL427" s="12">
        <f t="shared" si="236"/>
        <v>0</v>
      </c>
      <c r="AM427" s="12">
        <f t="shared" si="237"/>
        <v>0</v>
      </c>
      <c r="AN427" s="39">
        <f t="shared" si="238"/>
        <v>0</v>
      </c>
      <c r="AO427" s="8"/>
      <c r="AP427" s="35">
        <f t="shared" si="239"/>
        <v>-3.7598415182078244E-2</v>
      </c>
      <c r="AQ427" s="12">
        <f t="shared" si="240"/>
        <v>2.71267904952168E-4</v>
      </c>
      <c r="AR427" s="12">
        <f t="shared" si="241"/>
        <v>1.3423008502203412E-5</v>
      </c>
      <c r="AS427" s="12">
        <f t="shared" si="242"/>
        <v>1.7086378734417916E-4</v>
      </c>
      <c r="AT427" s="12">
        <f t="shared" si="243"/>
        <v>1.3423008502203412E-5</v>
      </c>
      <c r="AU427" s="12">
        <f t="shared" si="244"/>
        <v>1.7086378734417916E-4</v>
      </c>
      <c r="AV427" s="12">
        <f t="shared" si="245"/>
        <v>-3.7598415182078244E-2</v>
      </c>
      <c r="AW427" s="12">
        <f t="shared" si="246"/>
        <v>2.71267904952168E-4</v>
      </c>
      <c r="AX427" s="12">
        <f t="shared" si="247"/>
        <v>-3.7598415182078293E-2</v>
      </c>
      <c r="AY427" s="39">
        <f t="shared" si="248"/>
        <v>2.71267904952168E-4</v>
      </c>
      <c r="AZ427" s="8"/>
      <c r="BA427" s="35"/>
      <c r="BB427" s="12">
        <f t="shared" si="249"/>
        <v>1.0000134230085023</v>
      </c>
      <c r="BC427" s="12">
        <f t="shared" si="250"/>
        <v>0.96238866666666667</v>
      </c>
      <c r="BD427" s="12">
        <f t="shared" si="251"/>
        <v>0</v>
      </c>
      <c r="BE427" s="39">
        <f t="shared" si="252"/>
        <v>0</v>
      </c>
    </row>
    <row r="428" spans="1:57">
      <c r="A428" s="168" t="s">
        <v>408</v>
      </c>
      <c r="B428" s="3" t="s">
        <v>216</v>
      </c>
      <c r="C428" s="3">
        <v>-36.675999999999995</v>
      </c>
      <c r="D428" s="3">
        <v>0.37367918280816953</v>
      </c>
      <c r="E428" s="3">
        <v>3</v>
      </c>
      <c r="F428" s="3">
        <v>1.3423008502203413E-2</v>
      </c>
      <c r="G428" s="3">
        <v>0.17086378734417915</v>
      </c>
      <c r="L428" s="3">
        <v>1</v>
      </c>
      <c r="Q428" s="44">
        <f t="shared" si="218"/>
        <v>-36.663069293757616</v>
      </c>
      <c r="R428" s="45">
        <f t="shared" si="219"/>
        <v>0.27136481124542844</v>
      </c>
      <c r="S428" s="45" t="str">
        <f t="shared" si="220"/>
        <v>n/a</v>
      </c>
      <c r="T428" s="45" t="str">
        <f t="shared" si="221"/>
        <v>n/a</v>
      </c>
      <c r="U428" s="45" t="str">
        <f t="shared" si="222"/>
        <v>n/a</v>
      </c>
      <c r="V428" s="45" t="str">
        <f t="shared" si="223"/>
        <v>n/a</v>
      </c>
      <c r="W428" s="41">
        <f t="shared" si="224"/>
        <v>-36.663069293757616</v>
      </c>
      <c r="X428" s="42">
        <f t="shared" si="225"/>
        <v>0.27136481124542844</v>
      </c>
      <c r="Y428" s="3">
        <v>3</v>
      </c>
      <c r="Z428" s="166">
        <v>-16.100000000000001</v>
      </c>
      <c r="AA428" s="43">
        <f t="shared" si="226"/>
        <v>-36.663069293757623</v>
      </c>
      <c r="AB428" s="42">
        <f t="shared" si="227"/>
        <v>0.27136481124542844</v>
      </c>
      <c r="AC428" s="8"/>
      <c r="AD428" s="35">
        <f t="shared" si="228"/>
        <v>-3.6675999999999993E-2</v>
      </c>
      <c r="AE428" s="12">
        <f t="shared" si="229"/>
        <v>3.7367918280816951E-4</v>
      </c>
      <c r="AF428" s="12">
        <f t="shared" si="230"/>
        <v>4.2165180505801406E-4</v>
      </c>
      <c r="AG428" s="12">
        <f t="shared" si="231"/>
        <v>1.3423008502203412E-5</v>
      </c>
      <c r="AH428" s="12">
        <f t="shared" si="232"/>
        <v>1.7086378734417916E-4</v>
      </c>
      <c r="AI428" s="12">
        <f t="shared" si="233"/>
        <v>0</v>
      </c>
      <c r="AJ428" s="12">
        <f t="shared" si="234"/>
        <v>0</v>
      </c>
      <c r="AK428" s="12">
        <f t="shared" si="235"/>
        <v>0</v>
      </c>
      <c r="AL428" s="12">
        <f t="shared" si="236"/>
        <v>0</v>
      </c>
      <c r="AM428" s="12">
        <f t="shared" si="237"/>
        <v>0</v>
      </c>
      <c r="AN428" s="39">
        <f t="shared" si="238"/>
        <v>0</v>
      </c>
      <c r="AO428" s="8"/>
      <c r="AP428" s="35">
        <f t="shared" si="239"/>
        <v>-3.6663069293757615E-2</v>
      </c>
      <c r="AQ428" s="12">
        <f t="shared" si="240"/>
        <v>2.7136481124542843E-4</v>
      </c>
      <c r="AR428" s="12">
        <f t="shared" si="241"/>
        <v>1.3423008502203412E-5</v>
      </c>
      <c r="AS428" s="12">
        <f t="shared" si="242"/>
        <v>1.7086378734417916E-4</v>
      </c>
      <c r="AT428" s="12">
        <f t="shared" si="243"/>
        <v>1.3423008502203412E-5</v>
      </c>
      <c r="AU428" s="12">
        <f t="shared" si="244"/>
        <v>1.7086378734417916E-4</v>
      </c>
      <c r="AV428" s="12">
        <f t="shared" si="245"/>
        <v>-3.6663069293757615E-2</v>
      </c>
      <c r="AW428" s="12">
        <f t="shared" si="246"/>
        <v>2.7136481124542843E-4</v>
      </c>
      <c r="AX428" s="12">
        <f t="shared" si="247"/>
        <v>-3.6663069293757622E-2</v>
      </c>
      <c r="AY428" s="39">
        <f t="shared" si="248"/>
        <v>2.7136481124542843E-4</v>
      </c>
      <c r="AZ428" s="8"/>
      <c r="BA428" s="35"/>
      <c r="BB428" s="12">
        <f t="shared" si="249"/>
        <v>1.0000134230085023</v>
      </c>
      <c r="BC428" s="12">
        <f t="shared" si="250"/>
        <v>0.96332399999999996</v>
      </c>
      <c r="BD428" s="12">
        <f t="shared" si="251"/>
        <v>0</v>
      </c>
      <c r="BE428" s="39">
        <f t="shared" si="252"/>
        <v>0</v>
      </c>
    </row>
    <row r="429" spans="1:57">
      <c r="A429" s="168" t="s">
        <v>317</v>
      </c>
      <c r="B429" s="3" t="s">
        <v>399</v>
      </c>
      <c r="C429" s="3">
        <v>-36.024999999999999</v>
      </c>
      <c r="D429" s="3">
        <v>0.37367918280816953</v>
      </c>
      <c r="E429" s="3">
        <v>3</v>
      </c>
      <c r="F429" s="3">
        <v>1.3423008502203413E-2</v>
      </c>
      <c r="G429" s="3">
        <v>0.17086378734417915</v>
      </c>
      <c r="L429" s="3">
        <v>1</v>
      </c>
      <c r="Q429" s="44">
        <f t="shared" si="218"/>
        <v>-36.012060555379087</v>
      </c>
      <c r="R429" s="45">
        <f t="shared" si="219"/>
        <v>0.27143229397162116</v>
      </c>
      <c r="S429" s="45" t="str">
        <f t="shared" si="220"/>
        <v>n/a</v>
      </c>
      <c r="T429" s="45" t="str">
        <f t="shared" si="221"/>
        <v>n/a</v>
      </c>
      <c r="U429" s="45" t="str">
        <f t="shared" si="222"/>
        <v>n/a</v>
      </c>
      <c r="V429" s="45" t="str">
        <f t="shared" si="223"/>
        <v>n/a</v>
      </c>
      <c r="W429" s="41">
        <f t="shared" si="224"/>
        <v>-36.012060555379087</v>
      </c>
      <c r="X429" s="42">
        <f t="shared" si="225"/>
        <v>0.27143229397162116</v>
      </c>
      <c r="Y429" s="3">
        <v>3</v>
      </c>
      <c r="Z429" s="166">
        <v>-17.100000000000001</v>
      </c>
      <c r="AA429" s="43">
        <f t="shared" si="226"/>
        <v>-36.012060555379087</v>
      </c>
      <c r="AB429" s="42">
        <f t="shared" si="227"/>
        <v>0.27143229397162116</v>
      </c>
      <c r="AC429" s="8"/>
      <c r="AD429" s="35">
        <f t="shared" si="228"/>
        <v>-3.6025000000000001E-2</v>
      </c>
      <c r="AE429" s="12">
        <f t="shared" si="229"/>
        <v>3.7367918280816951E-4</v>
      </c>
      <c r="AF429" s="12">
        <f t="shared" si="230"/>
        <v>4.2165180505801406E-4</v>
      </c>
      <c r="AG429" s="12">
        <f t="shared" si="231"/>
        <v>1.3423008502203412E-5</v>
      </c>
      <c r="AH429" s="12">
        <f t="shared" si="232"/>
        <v>1.7086378734417916E-4</v>
      </c>
      <c r="AI429" s="12">
        <f t="shared" si="233"/>
        <v>0</v>
      </c>
      <c r="AJ429" s="12">
        <f t="shared" si="234"/>
        <v>0</v>
      </c>
      <c r="AK429" s="12">
        <f t="shared" si="235"/>
        <v>0</v>
      </c>
      <c r="AL429" s="12">
        <f t="shared" si="236"/>
        <v>0</v>
      </c>
      <c r="AM429" s="12">
        <f t="shared" si="237"/>
        <v>0</v>
      </c>
      <c r="AN429" s="39">
        <f t="shared" si="238"/>
        <v>0</v>
      </c>
      <c r="AO429" s="8"/>
      <c r="AP429" s="35">
        <f t="shared" si="239"/>
        <v>-3.6012060555379088E-2</v>
      </c>
      <c r="AQ429" s="12">
        <f t="shared" si="240"/>
        <v>2.7143229397162119E-4</v>
      </c>
      <c r="AR429" s="12">
        <f t="shared" si="241"/>
        <v>1.3423008502203412E-5</v>
      </c>
      <c r="AS429" s="12">
        <f t="shared" si="242"/>
        <v>1.7086378734417916E-4</v>
      </c>
      <c r="AT429" s="12">
        <f t="shared" si="243"/>
        <v>1.3423008502203412E-5</v>
      </c>
      <c r="AU429" s="12">
        <f t="shared" si="244"/>
        <v>1.7086378734417916E-4</v>
      </c>
      <c r="AV429" s="12">
        <f t="shared" si="245"/>
        <v>-3.6012060555379088E-2</v>
      </c>
      <c r="AW429" s="12">
        <f t="shared" si="246"/>
        <v>2.7143229397162119E-4</v>
      </c>
      <c r="AX429" s="12">
        <f t="shared" si="247"/>
        <v>-3.6012060555379088E-2</v>
      </c>
      <c r="AY429" s="39">
        <f t="shared" si="248"/>
        <v>2.7143229397162119E-4</v>
      </c>
      <c r="AZ429" s="8"/>
      <c r="BA429" s="35"/>
      <c r="BB429" s="12">
        <f t="shared" si="249"/>
        <v>1.0000134230085023</v>
      </c>
      <c r="BC429" s="12">
        <f t="shared" si="250"/>
        <v>0.96397500000000003</v>
      </c>
      <c r="BD429" s="12">
        <f t="shared" si="251"/>
        <v>0</v>
      </c>
      <c r="BE429" s="39">
        <f t="shared" si="252"/>
        <v>0</v>
      </c>
    </row>
    <row r="430" spans="1:57">
      <c r="A430" s="168" t="s">
        <v>317</v>
      </c>
      <c r="B430" s="3" t="s">
        <v>400</v>
      </c>
      <c r="C430" s="3">
        <v>-36.604999999999997</v>
      </c>
      <c r="D430" s="3">
        <v>0.37367918280816953</v>
      </c>
      <c r="E430" s="3">
        <v>3</v>
      </c>
      <c r="F430" s="3">
        <v>1.3423008502203413E-2</v>
      </c>
      <c r="G430" s="3">
        <v>0.17086378734417915</v>
      </c>
      <c r="L430" s="3">
        <v>1</v>
      </c>
      <c r="Q430" s="44">
        <f t="shared" si="218"/>
        <v>-36.592068340724019</v>
      </c>
      <c r="R430" s="45">
        <f t="shared" si="219"/>
        <v>0.27137216971285311</v>
      </c>
      <c r="S430" s="45" t="str">
        <f t="shared" si="220"/>
        <v>n/a</v>
      </c>
      <c r="T430" s="45" t="str">
        <f t="shared" si="221"/>
        <v>n/a</v>
      </c>
      <c r="U430" s="45" t="str">
        <f t="shared" si="222"/>
        <v>n/a</v>
      </c>
      <c r="V430" s="45" t="str">
        <f t="shared" si="223"/>
        <v>n/a</v>
      </c>
      <c r="W430" s="41">
        <f t="shared" si="224"/>
        <v>-36.592068340724019</v>
      </c>
      <c r="X430" s="42">
        <f t="shared" si="225"/>
        <v>0.27137216971285311</v>
      </c>
      <c r="Y430" s="3">
        <v>3</v>
      </c>
      <c r="Z430" s="166">
        <v>-16.8</v>
      </c>
      <c r="AA430" s="43">
        <f t="shared" si="226"/>
        <v>-36.59206834072404</v>
      </c>
      <c r="AB430" s="42">
        <f t="shared" si="227"/>
        <v>0.27137216971285311</v>
      </c>
      <c r="AC430" s="8"/>
      <c r="AD430" s="35">
        <f t="shared" si="228"/>
        <v>-3.6604999999999999E-2</v>
      </c>
      <c r="AE430" s="12">
        <f t="shared" si="229"/>
        <v>3.7367918280816951E-4</v>
      </c>
      <c r="AF430" s="12">
        <f t="shared" si="230"/>
        <v>4.2165180505801406E-4</v>
      </c>
      <c r="AG430" s="12">
        <f t="shared" si="231"/>
        <v>1.3423008502203412E-5</v>
      </c>
      <c r="AH430" s="12">
        <f t="shared" si="232"/>
        <v>1.7086378734417916E-4</v>
      </c>
      <c r="AI430" s="12">
        <f t="shared" si="233"/>
        <v>0</v>
      </c>
      <c r="AJ430" s="12">
        <f t="shared" si="234"/>
        <v>0</v>
      </c>
      <c r="AK430" s="12">
        <f t="shared" si="235"/>
        <v>0</v>
      </c>
      <c r="AL430" s="12">
        <f t="shared" si="236"/>
        <v>0</v>
      </c>
      <c r="AM430" s="12">
        <f t="shared" si="237"/>
        <v>0</v>
      </c>
      <c r="AN430" s="39">
        <f t="shared" si="238"/>
        <v>0</v>
      </c>
      <c r="AO430" s="8"/>
      <c r="AP430" s="35">
        <f t="shared" si="239"/>
        <v>-3.6592068340724017E-2</v>
      </c>
      <c r="AQ430" s="12">
        <f t="shared" si="240"/>
        <v>2.7137216971285312E-4</v>
      </c>
      <c r="AR430" s="12">
        <f t="shared" si="241"/>
        <v>1.3423008502203412E-5</v>
      </c>
      <c r="AS430" s="12">
        <f t="shared" si="242"/>
        <v>1.7086378734417916E-4</v>
      </c>
      <c r="AT430" s="12">
        <f t="shared" si="243"/>
        <v>1.3423008502203412E-5</v>
      </c>
      <c r="AU430" s="12">
        <f t="shared" si="244"/>
        <v>1.7086378734417916E-4</v>
      </c>
      <c r="AV430" s="12">
        <f t="shared" si="245"/>
        <v>-3.6592068340724017E-2</v>
      </c>
      <c r="AW430" s="12">
        <f t="shared" si="246"/>
        <v>2.7137216971285312E-4</v>
      </c>
      <c r="AX430" s="12">
        <f t="shared" si="247"/>
        <v>-3.6592068340724038E-2</v>
      </c>
      <c r="AY430" s="39">
        <f t="shared" si="248"/>
        <v>2.7137216971285312E-4</v>
      </c>
      <c r="AZ430" s="8"/>
      <c r="BA430" s="35"/>
      <c r="BB430" s="12">
        <f t="shared" si="249"/>
        <v>1.0000134230085023</v>
      </c>
      <c r="BC430" s="12">
        <f t="shared" si="250"/>
        <v>0.963395</v>
      </c>
      <c r="BD430" s="12">
        <f t="shared" si="251"/>
        <v>0</v>
      </c>
      <c r="BE430" s="39">
        <f t="shared" si="252"/>
        <v>0</v>
      </c>
    </row>
    <row r="431" spans="1:57">
      <c r="A431" s="168" t="s">
        <v>317</v>
      </c>
      <c r="B431" s="3" t="s">
        <v>215</v>
      </c>
      <c r="C431" s="3">
        <v>-38.185000000000002</v>
      </c>
      <c r="D431" s="3">
        <v>0.37367918280816953</v>
      </c>
      <c r="E431" s="3">
        <v>3</v>
      </c>
      <c r="F431" s="3">
        <v>1.3423008502203413E-2</v>
      </c>
      <c r="G431" s="3">
        <v>0.17086378734417915</v>
      </c>
      <c r="L431" s="3">
        <v>1</v>
      </c>
      <c r="Q431" s="44">
        <f t="shared" si="218"/>
        <v>-38.172089549077455</v>
      </c>
      <c r="R431" s="45">
        <f t="shared" si="219"/>
        <v>0.27120849901407568</v>
      </c>
      <c r="S431" s="45" t="str">
        <f t="shared" si="220"/>
        <v>n/a</v>
      </c>
      <c r="T431" s="45" t="str">
        <f t="shared" si="221"/>
        <v>n/a</v>
      </c>
      <c r="U431" s="45" t="str">
        <f t="shared" si="222"/>
        <v>n/a</v>
      </c>
      <c r="V431" s="45" t="str">
        <f t="shared" si="223"/>
        <v>n/a</v>
      </c>
      <c r="W431" s="41">
        <f t="shared" si="224"/>
        <v>-38.172089549077455</v>
      </c>
      <c r="X431" s="42">
        <f t="shared" si="225"/>
        <v>0.27120849901407568</v>
      </c>
      <c r="Y431" s="3">
        <v>3</v>
      </c>
      <c r="Z431" s="166">
        <v>-23.7</v>
      </c>
      <c r="AA431" s="43">
        <f t="shared" si="226"/>
        <v>-38.172089549077469</v>
      </c>
      <c r="AB431" s="42">
        <f t="shared" si="227"/>
        <v>0.27120849901407568</v>
      </c>
      <c r="AC431" s="8"/>
      <c r="AD431" s="35">
        <f t="shared" si="228"/>
        <v>-3.8185000000000004E-2</v>
      </c>
      <c r="AE431" s="12">
        <f t="shared" si="229"/>
        <v>3.7367918280816951E-4</v>
      </c>
      <c r="AF431" s="12">
        <f t="shared" si="230"/>
        <v>4.2165180505801406E-4</v>
      </c>
      <c r="AG431" s="12">
        <f t="shared" si="231"/>
        <v>1.3423008502203412E-5</v>
      </c>
      <c r="AH431" s="12">
        <f t="shared" si="232"/>
        <v>1.7086378734417916E-4</v>
      </c>
      <c r="AI431" s="12">
        <f t="shared" si="233"/>
        <v>0</v>
      </c>
      <c r="AJ431" s="12">
        <f t="shared" si="234"/>
        <v>0</v>
      </c>
      <c r="AK431" s="12">
        <f t="shared" si="235"/>
        <v>0</v>
      </c>
      <c r="AL431" s="12">
        <f t="shared" si="236"/>
        <v>0</v>
      </c>
      <c r="AM431" s="12">
        <f t="shared" si="237"/>
        <v>0</v>
      </c>
      <c r="AN431" s="39">
        <f t="shared" si="238"/>
        <v>0</v>
      </c>
      <c r="AO431" s="8"/>
      <c r="AP431" s="35">
        <f t="shared" si="239"/>
        <v>-3.8172089549077456E-2</v>
      </c>
      <c r="AQ431" s="12">
        <f t="shared" si="240"/>
        <v>2.7120849901407566E-4</v>
      </c>
      <c r="AR431" s="12">
        <f t="shared" si="241"/>
        <v>1.3423008502203412E-5</v>
      </c>
      <c r="AS431" s="12">
        <f t="shared" si="242"/>
        <v>1.7086378734417916E-4</v>
      </c>
      <c r="AT431" s="12">
        <f t="shared" si="243"/>
        <v>1.3423008502203412E-5</v>
      </c>
      <c r="AU431" s="12">
        <f t="shared" si="244"/>
        <v>1.7086378734417916E-4</v>
      </c>
      <c r="AV431" s="12">
        <f t="shared" si="245"/>
        <v>-3.8172089549077456E-2</v>
      </c>
      <c r="AW431" s="12">
        <f t="shared" si="246"/>
        <v>2.7120849901407566E-4</v>
      </c>
      <c r="AX431" s="12">
        <f t="shared" si="247"/>
        <v>-3.817208954907747E-2</v>
      </c>
      <c r="AY431" s="39">
        <f t="shared" si="248"/>
        <v>2.7120849901407566E-4</v>
      </c>
      <c r="AZ431" s="8"/>
      <c r="BA431" s="35"/>
      <c r="BB431" s="12">
        <f t="shared" si="249"/>
        <v>1.0000134230085023</v>
      </c>
      <c r="BC431" s="12">
        <f t="shared" si="250"/>
        <v>0.96181499999999998</v>
      </c>
      <c r="BD431" s="12">
        <f t="shared" si="251"/>
        <v>0</v>
      </c>
      <c r="BE431" s="39">
        <f t="shared" si="252"/>
        <v>0</v>
      </c>
    </row>
    <row r="432" spans="1:57">
      <c r="A432" s="168" t="s">
        <v>317</v>
      </c>
      <c r="B432" s="3" t="s">
        <v>216</v>
      </c>
      <c r="C432" s="3">
        <v>-38.226666666666667</v>
      </c>
      <c r="D432" s="3">
        <v>0.37367918280816953</v>
      </c>
      <c r="E432" s="3">
        <v>3</v>
      </c>
      <c r="F432" s="3">
        <v>1.3423008502203413E-2</v>
      </c>
      <c r="G432" s="3">
        <v>0.17086378734417915</v>
      </c>
      <c r="L432" s="3">
        <v>1</v>
      </c>
      <c r="Q432" s="44">
        <f t="shared" si="218"/>
        <v>-38.213756775036138</v>
      </c>
      <c r="R432" s="45">
        <f t="shared" si="219"/>
        <v>0.27120418510374888</v>
      </c>
      <c r="S432" s="45" t="str">
        <f t="shared" si="220"/>
        <v>n/a</v>
      </c>
      <c r="T432" s="45" t="str">
        <f t="shared" si="221"/>
        <v>n/a</v>
      </c>
      <c r="U432" s="45" t="str">
        <f t="shared" si="222"/>
        <v>n/a</v>
      </c>
      <c r="V432" s="45" t="str">
        <f t="shared" si="223"/>
        <v>n/a</v>
      </c>
      <c r="W432" s="41">
        <f t="shared" si="224"/>
        <v>-38.213756775036138</v>
      </c>
      <c r="X432" s="42">
        <f t="shared" si="225"/>
        <v>0.27120418510374888</v>
      </c>
      <c r="Y432" s="3">
        <v>3</v>
      </c>
      <c r="Z432" s="166">
        <v>-22.1</v>
      </c>
      <c r="AA432" s="43">
        <f t="shared" si="226"/>
        <v>-38.213756775036131</v>
      </c>
      <c r="AB432" s="42">
        <f t="shared" si="227"/>
        <v>0.27120418510374888</v>
      </c>
      <c r="AC432" s="8"/>
      <c r="AD432" s="35">
        <f t="shared" si="228"/>
        <v>-3.8226666666666666E-2</v>
      </c>
      <c r="AE432" s="12">
        <f t="shared" si="229"/>
        <v>3.7367918280816951E-4</v>
      </c>
      <c r="AF432" s="12">
        <f t="shared" si="230"/>
        <v>4.2165180505801406E-4</v>
      </c>
      <c r="AG432" s="12">
        <f t="shared" si="231"/>
        <v>1.3423008502203412E-5</v>
      </c>
      <c r="AH432" s="12">
        <f t="shared" si="232"/>
        <v>1.7086378734417916E-4</v>
      </c>
      <c r="AI432" s="12">
        <f t="shared" si="233"/>
        <v>0</v>
      </c>
      <c r="AJ432" s="12">
        <f t="shared" si="234"/>
        <v>0</v>
      </c>
      <c r="AK432" s="12">
        <f t="shared" si="235"/>
        <v>0</v>
      </c>
      <c r="AL432" s="12">
        <f t="shared" si="236"/>
        <v>0</v>
      </c>
      <c r="AM432" s="12">
        <f t="shared" si="237"/>
        <v>0</v>
      </c>
      <c r="AN432" s="39">
        <f t="shared" si="238"/>
        <v>0</v>
      </c>
      <c r="AO432" s="8"/>
      <c r="AP432" s="35">
        <f t="shared" si="239"/>
        <v>-3.8213756775036141E-2</v>
      </c>
      <c r="AQ432" s="12">
        <f t="shared" si="240"/>
        <v>2.7120418510374888E-4</v>
      </c>
      <c r="AR432" s="12">
        <f t="shared" si="241"/>
        <v>1.3423008502203412E-5</v>
      </c>
      <c r="AS432" s="12">
        <f t="shared" si="242"/>
        <v>1.7086378734417916E-4</v>
      </c>
      <c r="AT432" s="12">
        <f t="shared" si="243"/>
        <v>1.3423008502203412E-5</v>
      </c>
      <c r="AU432" s="12">
        <f t="shared" si="244"/>
        <v>1.7086378734417916E-4</v>
      </c>
      <c r="AV432" s="12">
        <f t="shared" si="245"/>
        <v>-3.8213756775036141E-2</v>
      </c>
      <c r="AW432" s="12">
        <f t="shared" si="246"/>
        <v>2.7120418510374888E-4</v>
      </c>
      <c r="AX432" s="12">
        <f t="shared" si="247"/>
        <v>-3.8213756775036134E-2</v>
      </c>
      <c r="AY432" s="39">
        <f t="shared" si="248"/>
        <v>2.7120418510374888E-4</v>
      </c>
      <c r="AZ432" s="8"/>
      <c r="BA432" s="35"/>
      <c r="BB432" s="12">
        <f t="shared" si="249"/>
        <v>1.0000134230085023</v>
      </c>
      <c r="BC432" s="12">
        <f t="shared" si="250"/>
        <v>0.96177333333333337</v>
      </c>
      <c r="BD432" s="12">
        <f t="shared" si="251"/>
        <v>0</v>
      </c>
      <c r="BE432" s="39">
        <f t="shared" si="252"/>
        <v>0</v>
      </c>
    </row>
    <row r="433" spans="1:57">
      <c r="A433" s="168" t="s">
        <v>251</v>
      </c>
      <c r="B433" s="3" t="s">
        <v>399</v>
      </c>
      <c r="C433" s="3">
        <v>-34.009</v>
      </c>
      <c r="D433" s="3">
        <v>0.37367918280816953</v>
      </c>
      <c r="E433" s="3">
        <v>3</v>
      </c>
      <c r="F433" s="3">
        <v>1.3423008502203413E-2</v>
      </c>
      <c r="G433" s="3">
        <v>0.17086378734417915</v>
      </c>
      <c r="L433" s="3">
        <v>1</v>
      </c>
      <c r="Q433" s="44">
        <f t="shared" si="218"/>
        <v>-33.996033494593945</v>
      </c>
      <c r="R433" s="45">
        <f t="shared" si="219"/>
        <v>0.27164145531983264</v>
      </c>
      <c r="S433" s="45" t="str">
        <f t="shared" si="220"/>
        <v>n/a</v>
      </c>
      <c r="T433" s="45" t="str">
        <f t="shared" si="221"/>
        <v>n/a</v>
      </c>
      <c r="U433" s="45" t="str">
        <f t="shared" si="222"/>
        <v>n/a</v>
      </c>
      <c r="V433" s="45" t="str">
        <f t="shared" si="223"/>
        <v>n/a</v>
      </c>
      <c r="W433" s="41">
        <f t="shared" si="224"/>
        <v>-33.996033494593945</v>
      </c>
      <c r="X433" s="42">
        <f t="shared" si="225"/>
        <v>0.27164145531983264</v>
      </c>
      <c r="Y433" s="3">
        <v>3</v>
      </c>
      <c r="Z433" s="166">
        <v>-19.3</v>
      </c>
      <c r="AA433" s="43">
        <f t="shared" si="226"/>
        <v>-33.996033494593902</v>
      </c>
      <c r="AB433" s="42">
        <f t="shared" si="227"/>
        <v>0.27164145531983264</v>
      </c>
      <c r="AC433" s="8"/>
      <c r="AD433" s="35">
        <f t="shared" si="228"/>
        <v>-3.4008999999999998E-2</v>
      </c>
      <c r="AE433" s="12">
        <f t="shared" si="229"/>
        <v>3.7367918280816951E-4</v>
      </c>
      <c r="AF433" s="12">
        <f t="shared" si="230"/>
        <v>4.2165180505801406E-4</v>
      </c>
      <c r="AG433" s="12">
        <f t="shared" si="231"/>
        <v>1.3423008502203412E-5</v>
      </c>
      <c r="AH433" s="12">
        <f t="shared" si="232"/>
        <v>1.7086378734417916E-4</v>
      </c>
      <c r="AI433" s="12">
        <f t="shared" si="233"/>
        <v>0</v>
      </c>
      <c r="AJ433" s="12">
        <f t="shared" si="234"/>
        <v>0</v>
      </c>
      <c r="AK433" s="12">
        <f t="shared" si="235"/>
        <v>0</v>
      </c>
      <c r="AL433" s="12">
        <f t="shared" si="236"/>
        <v>0</v>
      </c>
      <c r="AM433" s="12">
        <f t="shared" si="237"/>
        <v>0</v>
      </c>
      <c r="AN433" s="39">
        <f t="shared" si="238"/>
        <v>0</v>
      </c>
      <c r="AO433" s="8"/>
      <c r="AP433" s="35">
        <f t="shared" si="239"/>
        <v>-3.3996033494593944E-2</v>
      </c>
      <c r="AQ433" s="12">
        <f t="shared" si="240"/>
        <v>2.7164145531983266E-4</v>
      </c>
      <c r="AR433" s="12">
        <f t="shared" si="241"/>
        <v>1.3423008502203412E-5</v>
      </c>
      <c r="AS433" s="12">
        <f t="shared" si="242"/>
        <v>1.7086378734417916E-4</v>
      </c>
      <c r="AT433" s="12">
        <f t="shared" si="243"/>
        <v>1.3423008502203412E-5</v>
      </c>
      <c r="AU433" s="12">
        <f t="shared" si="244"/>
        <v>1.7086378734417916E-4</v>
      </c>
      <c r="AV433" s="12">
        <f t="shared" si="245"/>
        <v>-3.3996033494593944E-2</v>
      </c>
      <c r="AW433" s="12">
        <f t="shared" si="246"/>
        <v>2.7164145531983266E-4</v>
      </c>
      <c r="AX433" s="12">
        <f t="shared" si="247"/>
        <v>-3.3996033494593902E-2</v>
      </c>
      <c r="AY433" s="39">
        <f t="shared" si="248"/>
        <v>2.7164145531983266E-4</v>
      </c>
      <c r="AZ433" s="8"/>
      <c r="BA433" s="35"/>
      <c r="BB433" s="12">
        <f t="shared" si="249"/>
        <v>1.0000134230085023</v>
      </c>
      <c r="BC433" s="12">
        <f t="shared" si="250"/>
        <v>0.96599100000000004</v>
      </c>
      <c r="BD433" s="12">
        <f t="shared" si="251"/>
        <v>0</v>
      </c>
      <c r="BE433" s="39">
        <f t="shared" si="252"/>
        <v>0</v>
      </c>
    </row>
    <row r="434" spans="1:57">
      <c r="A434" s="168" t="s">
        <v>251</v>
      </c>
      <c r="B434" s="3" t="s">
        <v>400</v>
      </c>
      <c r="C434" s="3">
        <v>-32.222000000000001</v>
      </c>
      <c r="D434" s="3">
        <v>0.37367918280816953</v>
      </c>
      <c r="E434" s="3">
        <v>3</v>
      </c>
      <c r="F434" s="3">
        <v>1.3423008502203413E-2</v>
      </c>
      <c r="G434" s="3">
        <v>0.17086378734417915</v>
      </c>
      <c r="L434" s="3">
        <v>1</v>
      </c>
      <c r="Q434" s="44">
        <f t="shared" si="218"/>
        <v>-32.209009507677749</v>
      </c>
      <c r="R434" s="45">
        <f t="shared" si="219"/>
        <v>0.2718270881525246</v>
      </c>
      <c r="S434" s="45" t="str">
        <f t="shared" si="220"/>
        <v>n/a</v>
      </c>
      <c r="T434" s="45" t="str">
        <f t="shared" si="221"/>
        <v>n/a</v>
      </c>
      <c r="U434" s="45" t="str">
        <f t="shared" si="222"/>
        <v>n/a</v>
      </c>
      <c r="V434" s="45" t="str">
        <f t="shared" si="223"/>
        <v>n/a</v>
      </c>
      <c r="W434" s="41">
        <f t="shared" si="224"/>
        <v>-32.209009507677749</v>
      </c>
      <c r="X434" s="42">
        <f t="shared" si="225"/>
        <v>0.2718270881525246</v>
      </c>
      <c r="Y434" s="3">
        <v>3</v>
      </c>
      <c r="Z434" s="166">
        <v>-19.399999999999999</v>
      </c>
      <c r="AA434" s="43">
        <f t="shared" si="226"/>
        <v>-32.209009507677798</v>
      </c>
      <c r="AB434" s="42">
        <f t="shared" si="227"/>
        <v>0.2718270881525246</v>
      </c>
      <c r="AC434" s="8"/>
      <c r="AD434" s="35">
        <f t="shared" si="228"/>
        <v>-3.2222000000000001E-2</v>
      </c>
      <c r="AE434" s="12">
        <f t="shared" si="229"/>
        <v>3.7367918280816951E-4</v>
      </c>
      <c r="AF434" s="12">
        <f t="shared" si="230"/>
        <v>4.2165180505801406E-4</v>
      </c>
      <c r="AG434" s="12">
        <f t="shared" si="231"/>
        <v>1.3423008502203412E-5</v>
      </c>
      <c r="AH434" s="12">
        <f t="shared" si="232"/>
        <v>1.7086378734417916E-4</v>
      </c>
      <c r="AI434" s="12">
        <f t="shared" si="233"/>
        <v>0</v>
      </c>
      <c r="AJ434" s="12">
        <f t="shared" si="234"/>
        <v>0</v>
      </c>
      <c r="AK434" s="12">
        <f t="shared" si="235"/>
        <v>0</v>
      </c>
      <c r="AL434" s="12">
        <f t="shared" si="236"/>
        <v>0</v>
      </c>
      <c r="AM434" s="12">
        <f t="shared" si="237"/>
        <v>0</v>
      </c>
      <c r="AN434" s="39">
        <f t="shared" si="238"/>
        <v>0</v>
      </c>
      <c r="AO434" s="8"/>
      <c r="AP434" s="35">
        <f t="shared" si="239"/>
        <v>-3.2209009507677751E-2</v>
      </c>
      <c r="AQ434" s="12">
        <f t="shared" si="240"/>
        <v>2.718270881525246E-4</v>
      </c>
      <c r="AR434" s="12">
        <f t="shared" si="241"/>
        <v>1.3423008502203412E-5</v>
      </c>
      <c r="AS434" s="12">
        <f t="shared" si="242"/>
        <v>1.7086378734417916E-4</v>
      </c>
      <c r="AT434" s="12">
        <f t="shared" si="243"/>
        <v>1.3423008502203412E-5</v>
      </c>
      <c r="AU434" s="12">
        <f t="shared" si="244"/>
        <v>1.7086378734417916E-4</v>
      </c>
      <c r="AV434" s="12">
        <f t="shared" si="245"/>
        <v>-3.2209009507677751E-2</v>
      </c>
      <c r="AW434" s="12">
        <f t="shared" si="246"/>
        <v>2.718270881525246E-4</v>
      </c>
      <c r="AX434" s="12">
        <f t="shared" si="247"/>
        <v>-3.2209009507677799E-2</v>
      </c>
      <c r="AY434" s="39">
        <f t="shared" si="248"/>
        <v>2.718270881525246E-4</v>
      </c>
      <c r="AZ434" s="8"/>
      <c r="BA434" s="35"/>
      <c r="BB434" s="12">
        <f t="shared" si="249"/>
        <v>1.0000134230085023</v>
      </c>
      <c r="BC434" s="12">
        <f t="shared" si="250"/>
        <v>0.96777800000000003</v>
      </c>
      <c r="BD434" s="12">
        <f t="shared" si="251"/>
        <v>0</v>
      </c>
      <c r="BE434" s="39">
        <f t="shared" si="252"/>
        <v>0</v>
      </c>
    </row>
    <row r="435" spans="1:57">
      <c r="A435" s="168" t="s">
        <v>251</v>
      </c>
      <c r="B435" s="3" t="s">
        <v>215</v>
      </c>
      <c r="C435" s="3">
        <v>-36.570333333333338</v>
      </c>
      <c r="D435" s="3">
        <v>0.37367918280816953</v>
      </c>
      <c r="E435" s="3">
        <v>3</v>
      </c>
      <c r="F435" s="3">
        <v>1.3423008502203413E-2</v>
      </c>
      <c r="G435" s="3">
        <v>0.17086378734417915</v>
      </c>
      <c r="L435" s="3">
        <v>1</v>
      </c>
      <c r="Q435" s="44">
        <f t="shared" si="218"/>
        <v>-36.557401208726397</v>
      </c>
      <c r="R435" s="45">
        <f t="shared" si="219"/>
        <v>0.27137576270411967</v>
      </c>
      <c r="S435" s="45" t="str">
        <f t="shared" si="220"/>
        <v>n/a</v>
      </c>
      <c r="T435" s="45" t="str">
        <f t="shared" si="221"/>
        <v>n/a</v>
      </c>
      <c r="U435" s="45" t="str">
        <f t="shared" si="222"/>
        <v>n/a</v>
      </c>
      <c r="V435" s="45" t="str">
        <f t="shared" si="223"/>
        <v>n/a</v>
      </c>
      <c r="W435" s="41">
        <f t="shared" si="224"/>
        <v>-36.557401208726397</v>
      </c>
      <c r="X435" s="42">
        <f t="shared" si="225"/>
        <v>0.27137576270411967</v>
      </c>
      <c r="Y435" s="3">
        <v>3</v>
      </c>
      <c r="Z435" s="166">
        <v>-22.3</v>
      </c>
      <c r="AA435" s="43">
        <f t="shared" si="226"/>
        <v>-36.557401208726418</v>
      </c>
      <c r="AB435" s="42">
        <f t="shared" si="227"/>
        <v>0.27137576270411967</v>
      </c>
      <c r="AC435" s="8"/>
      <c r="AD435" s="35">
        <f t="shared" si="228"/>
        <v>-3.6570333333333337E-2</v>
      </c>
      <c r="AE435" s="12">
        <f t="shared" si="229"/>
        <v>3.7367918280816951E-4</v>
      </c>
      <c r="AF435" s="12">
        <f t="shared" si="230"/>
        <v>4.2165180505801406E-4</v>
      </c>
      <c r="AG435" s="12">
        <f t="shared" si="231"/>
        <v>1.3423008502203412E-5</v>
      </c>
      <c r="AH435" s="12">
        <f t="shared" si="232"/>
        <v>1.7086378734417916E-4</v>
      </c>
      <c r="AI435" s="12">
        <f t="shared" si="233"/>
        <v>0</v>
      </c>
      <c r="AJ435" s="12">
        <f t="shared" si="234"/>
        <v>0</v>
      </c>
      <c r="AK435" s="12">
        <f t="shared" si="235"/>
        <v>0</v>
      </c>
      <c r="AL435" s="12">
        <f t="shared" si="236"/>
        <v>0</v>
      </c>
      <c r="AM435" s="12">
        <f t="shared" si="237"/>
        <v>0</v>
      </c>
      <c r="AN435" s="39">
        <f t="shared" si="238"/>
        <v>0</v>
      </c>
      <c r="AO435" s="8"/>
      <c r="AP435" s="35">
        <f t="shared" si="239"/>
        <v>-3.6557401208726394E-2</v>
      </c>
      <c r="AQ435" s="12">
        <f t="shared" si="240"/>
        <v>2.7137576270411967E-4</v>
      </c>
      <c r="AR435" s="12">
        <f t="shared" si="241"/>
        <v>1.3423008502203412E-5</v>
      </c>
      <c r="AS435" s="12">
        <f t="shared" si="242"/>
        <v>1.7086378734417916E-4</v>
      </c>
      <c r="AT435" s="12">
        <f t="shared" si="243"/>
        <v>1.3423008502203412E-5</v>
      </c>
      <c r="AU435" s="12">
        <f t="shared" si="244"/>
        <v>1.7086378734417916E-4</v>
      </c>
      <c r="AV435" s="12">
        <f t="shared" si="245"/>
        <v>-3.6557401208726394E-2</v>
      </c>
      <c r="AW435" s="12">
        <f t="shared" si="246"/>
        <v>2.7137576270411967E-4</v>
      </c>
      <c r="AX435" s="12">
        <f t="shared" si="247"/>
        <v>-3.6557401208726414E-2</v>
      </c>
      <c r="AY435" s="39">
        <f t="shared" si="248"/>
        <v>2.7137576270411967E-4</v>
      </c>
      <c r="AZ435" s="8"/>
      <c r="BA435" s="35"/>
      <c r="BB435" s="12">
        <f t="shared" si="249"/>
        <v>1.0000134230085023</v>
      </c>
      <c r="BC435" s="12">
        <f t="shared" si="250"/>
        <v>0.96342966666666663</v>
      </c>
      <c r="BD435" s="12">
        <f t="shared" si="251"/>
        <v>0</v>
      </c>
      <c r="BE435" s="39">
        <f t="shared" si="252"/>
        <v>0</v>
      </c>
    </row>
    <row r="436" spans="1:57">
      <c r="A436" s="168" t="s">
        <v>251</v>
      </c>
      <c r="B436" s="3" t="s">
        <v>216</v>
      </c>
      <c r="C436" s="3">
        <v>-35.522666666666666</v>
      </c>
      <c r="D436" s="3">
        <v>0.37367918280816953</v>
      </c>
      <c r="E436" s="3">
        <v>3</v>
      </c>
      <c r="F436" s="3">
        <v>1.3423008502203413E-2</v>
      </c>
      <c r="G436" s="3">
        <v>0.17086378734417915</v>
      </c>
      <c r="L436" s="3">
        <v>1</v>
      </c>
      <c r="Q436" s="44">
        <f t="shared" si="218"/>
        <v>-35.509720479221151</v>
      </c>
      <c r="R436" s="45">
        <f t="shared" si="219"/>
        <v>0.2714843855814762</v>
      </c>
      <c r="S436" s="45" t="str">
        <f t="shared" si="220"/>
        <v>n/a</v>
      </c>
      <c r="T436" s="45" t="str">
        <f t="shared" si="221"/>
        <v>n/a</v>
      </c>
      <c r="U436" s="45" t="str">
        <f t="shared" si="222"/>
        <v>n/a</v>
      </c>
      <c r="V436" s="45" t="str">
        <f t="shared" si="223"/>
        <v>n/a</v>
      </c>
      <c r="W436" s="41">
        <f t="shared" si="224"/>
        <v>-35.509720479221151</v>
      </c>
      <c r="X436" s="42">
        <f t="shared" si="225"/>
        <v>0.2714843855814762</v>
      </c>
      <c r="Y436" s="3">
        <v>3</v>
      </c>
      <c r="Z436" s="166">
        <v>-21.4</v>
      </c>
      <c r="AA436" s="43">
        <f t="shared" si="226"/>
        <v>-35.509720479221187</v>
      </c>
      <c r="AB436" s="42">
        <f t="shared" si="227"/>
        <v>0.2714843855814762</v>
      </c>
      <c r="AC436" s="8"/>
      <c r="AD436" s="35">
        <f t="shared" si="228"/>
        <v>-3.5522666666666668E-2</v>
      </c>
      <c r="AE436" s="12">
        <f t="shared" si="229"/>
        <v>3.7367918280816951E-4</v>
      </c>
      <c r="AF436" s="12">
        <f t="shared" si="230"/>
        <v>4.2165180505801406E-4</v>
      </c>
      <c r="AG436" s="12">
        <f t="shared" si="231"/>
        <v>1.3423008502203412E-5</v>
      </c>
      <c r="AH436" s="12">
        <f t="shared" si="232"/>
        <v>1.7086378734417916E-4</v>
      </c>
      <c r="AI436" s="12">
        <f t="shared" si="233"/>
        <v>0</v>
      </c>
      <c r="AJ436" s="12">
        <f t="shared" si="234"/>
        <v>0</v>
      </c>
      <c r="AK436" s="12">
        <f t="shared" si="235"/>
        <v>0</v>
      </c>
      <c r="AL436" s="12">
        <f t="shared" si="236"/>
        <v>0</v>
      </c>
      <c r="AM436" s="12">
        <f t="shared" si="237"/>
        <v>0</v>
      </c>
      <c r="AN436" s="39">
        <f t="shared" si="238"/>
        <v>0</v>
      </c>
      <c r="AO436" s="8"/>
      <c r="AP436" s="35">
        <f t="shared" si="239"/>
        <v>-3.550972047922115E-2</v>
      </c>
      <c r="AQ436" s="12">
        <f t="shared" si="240"/>
        <v>2.714843855814762E-4</v>
      </c>
      <c r="AR436" s="12">
        <f t="shared" si="241"/>
        <v>1.3423008502203412E-5</v>
      </c>
      <c r="AS436" s="12">
        <f t="shared" si="242"/>
        <v>1.7086378734417916E-4</v>
      </c>
      <c r="AT436" s="12">
        <f t="shared" si="243"/>
        <v>1.3423008502203412E-5</v>
      </c>
      <c r="AU436" s="12">
        <f t="shared" si="244"/>
        <v>1.7086378734417916E-4</v>
      </c>
      <c r="AV436" s="12">
        <f t="shared" si="245"/>
        <v>-3.550972047922115E-2</v>
      </c>
      <c r="AW436" s="12">
        <f t="shared" si="246"/>
        <v>2.714843855814762E-4</v>
      </c>
      <c r="AX436" s="12">
        <f t="shared" si="247"/>
        <v>-3.5509720479221185E-2</v>
      </c>
      <c r="AY436" s="39">
        <f t="shared" si="248"/>
        <v>2.714843855814762E-4</v>
      </c>
      <c r="AZ436" s="8"/>
      <c r="BA436" s="35"/>
      <c r="BB436" s="12">
        <f t="shared" si="249"/>
        <v>1.0000134230085023</v>
      </c>
      <c r="BC436" s="12">
        <f t="shared" si="250"/>
        <v>0.9644773333333333</v>
      </c>
      <c r="BD436" s="12">
        <f t="shared" si="251"/>
        <v>0</v>
      </c>
      <c r="BE436" s="39">
        <f t="shared" si="252"/>
        <v>0</v>
      </c>
    </row>
    <row r="437" spans="1:57">
      <c r="A437" s="168" t="s">
        <v>373</v>
      </c>
      <c r="B437" s="3" t="s">
        <v>399</v>
      </c>
      <c r="C437" s="3">
        <v>-35.886666666666663</v>
      </c>
      <c r="D437" s="3">
        <v>0.37367918280816953</v>
      </c>
      <c r="E437" s="3">
        <v>3</v>
      </c>
      <c r="F437" s="3">
        <v>1.3423008502203413E-2</v>
      </c>
      <c r="G437" s="3">
        <v>0.17086378734417915</v>
      </c>
      <c r="L437" s="3">
        <v>1</v>
      </c>
      <c r="Q437" s="44">
        <f t="shared" si="218"/>
        <v>-35.873725365196243</v>
      </c>
      <c r="R437" s="45">
        <f t="shared" si="219"/>
        <v>0.27144663732963642</v>
      </c>
      <c r="S437" s="45" t="str">
        <f t="shared" si="220"/>
        <v>n/a</v>
      </c>
      <c r="T437" s="45" t="str">
        <f t="shared" si="221"/>
        <v>n/a</v>
      </c>
      <c r="U437" s="45" t="str">
        <f t="shared" si="222"/>
        <v>n/a</v>
      </c>
      <c r="V437" s="45" t="str">
        <f t="shared" si="223"/>
        <v>n/a</v>
      </c>
      <c r="W437" s="41">
        <f t="shared" si="224"/>
        <v>-35.873725365196243</v>
      </c>
      <c r="X437" s="42">
        <f t="shared" si="225"/>
        <v>0.27144663732963642</v>
      </c>
      <c r="Y437" s="3">
        <v>3</v>
      </c>
      <c r="Z437" s="166">
        <v>-19.5</v>
      </c>
      <c r="AA437" s="43">
        <f t="shared" si="226"/>
        <v>-35.873725365196286</v>
      </c>
      <c r="AB437" s="42">
        <f t="shared" si="227"/>
        <v>0.27144663732963642</v>
      </c>
      <c r="AC437" s="8"/>
      <c r="AD437" s="35">
        <f t="shared" si="228"/>
        <v>-3.5886666666666664E-2</v>
      </c>
      <c r="AE437" s="12">
        <f t="shared" si="229"/>
        <v>3.7367918280816951E-4</v>
      </c>
      <c r="AF437" s="12">
        <f t="shared" si="230"/>
        <v>4.2165180505801406E-4</v>
      </c>
      <c r="AG437" s="12">
        <f t="shared" si="231"/>
        <v>1.3423008502203412E-5</v>
      </c>
      <c r="AH437" s="12">
        <f t="shared" si="232"/>
        <v>1.7086378734417916E-4</v>
      </c>
      <c r="AI437" s="12">
        <f t="shared" si="233"/>
        <v>0</v>
      </c>
      <c r="AJ437" s="12">
        <f t="shared" si="234"/>
        <v>0</v>
      </c>
      <c r="AK437" s="12">
        <f t="shared" si="235"/>
        <v>0</v>
      </c>
      <c r="AL437" s="12">
        <f t="shared" si="236"/>
        <v>0</v>
      </c>
      <c r="AM437" s="12">
        <f t="shared" si="237"/>
        <v>0</v>
      </c>
      <c r="AN437" s="39">
        <f t="shared" si="238"/>
        <v>0</v>
      </c>
      <c r="AO437" s="8"/>
      <c r="AP437" s="35">
        <f t="shared" si="239"/>
        <v>-3.5873725365196243E-2</v>
      </c>
      <c r="AQ437" s="12">
        <f t="shared" si="240"/>
        <v>2.7144663732963644E-4</v>
      </c>
      <c r="AR437" s="12">
        <f t="shared" si="241"/>
        <v>1.3423008502203412E-5</v>
      </c>
      <c r="AS437" s="12">
        <f t="shared" si="242"/>
        <v>1.7086378734417916E-4</v>
      </c>
      <c r="AT437" s="12">
        <f t="shared" si="243"/>
        <v>1.3423008502203412E-5</v>
      </c>
      <c r="AU437" s="12">
        <f t="shared" si="244"/>
        <v>1.7086378734417916E-4</v>
      </c>
      <c r="AV437" s="12">
        <f t="shared" si="245"/>
        <v>-3.5873725365196243E-2</v>
      </c>
      <c r="AW437" s="12">
        <f t="shared" si="246"/>
        <v>2.7144663732963644E-4</v>
      </c>
      <c r="AX437" s="12">
        <f t="shared" si="247"/>
        <v>-3.5873725365196285E-2</v>
      </c>
      <c r="AY437" s="39">
        <f t="shared" si="248"/>
        <v>2.7144663732963644E-4</v>
      </c>
      <c r="AZ437" s="8"/>
      <c r="BA437" s="35"/>
      <c r="BB437" s="12">
        <f t="shared" si="249"/>
        <v>1.0000134230085023</v>
      </c>
      <c r="BC437" s="12">
        <f t="shared" si="250"/>
        <v>0.96411333333333338</v>
      </c>
      <c r="BD437" s="12">
        <f t="shared" si="251"/>
        <v>0</v>
      </c>
      <c r="BE437" s="39">
        <f t="shared" si="252"/>
        <v>0</v>
      </c>
    </row>
    <row r="438" spans="1:57">
      <c r="A438" s="168" t="s">
        <v>373</v>
      </c>
      <c r="B438" s="3" t="s">
        <v>400</v>
      </c>
      <c r="C438" s="3">
        <v>-35.251666666666665</v>
      </c>
      <c r="D438" s="3">
        <v>0.37367918280816953</v>
      </c>
      <c r="E438" s="3">
        <v>3</v>
      </c>
      <c r="F438" s="3">
        <v>1.3423008502203413E-2</v>
      </c>
      <c r="G438" s="3">
        <v>0.17086378734417915</v>
      </c>
      <c r="L438" s="3">
        <v>1</v>
      </c>
      <c r="Q438" s="44">
        <f t="shared" si="218"/>
        <v>-35.238716841585848</v>
      </c>
      <c r="R438" s="45">
        <f t="shared" si="219"/>
        <v>0.27151249520600146</v>
      </c>
      <c r="S438" s="45" t="str">
        <f t="shared" si="220"/>
        <v>n/a</v>
      </c>
      <c r="T438" s="45" t="str">
        <f t="shared" si="221"/>
        <v>n/a</v>
      </c>
      <c r="U438" s="45" t="str">
        <f t="shared" si="222"/>
        <v>n/a</v>
      </c>
      <c r="V438" s="45" t="str">
        <f t="shared" si="223"/>
        <v>n/a</v>
      </c>
      <c r="W438" s="41">
        <f t="shared" si="224"/>
        <v>-35.238716841585848</v>
      </c>
      <c r="X438" s="42">
        <f t="shared" si="225"/>
        <v>0.27151249520600146</v>
      </c>
      <c r="Y438" s="3">
        <v>3</v>
      </c>
      <c r="Z438" s="166">
        <v>-19</v>
      </c>
      <c r="AA438" s="43">
        <f t="shared" si="226"/>
        <v>-35.238716841585862</v>
      </c>
      <c r="AB438" s="42">
        <f t="shared" si="227"/>
        <v>0.27151249520600146</v>
      </c>
      <c r="AC438" s="8"/>
      <c r="AD438" s="35">
        <f t="shared" si="228"/>
        <v>-3.5251666666666667E-2</v>
      </c>
      <c r="AE438" s="12">
        <f t="shared" si="229"/>
        <v>3.7367918280816951E-4</v>
      </c>
      <c r="AF438" s="12">
        <f t="shared" si="230"/>
        <v>4.2165180505801406E-4</v>
      </c>
      <c r="AG438" s="12">
        <f t="shared" si="231"/>
        <v>1.3423008502203412E-5</v>
      </c>
      <c r="AH438" s="12">
        <f t="shared" si="232"/>
        <v>1.7086378734417916E-4</v>
      </c>
      <c r="AI438" s="12">
        <f t="shared" si="233"/>
        <v>0</v>
      </c>
      <c r="AJ438" s="12">
        <f t="shared" si="234"/>
        <v>0</v>
      </c>
      <c r="AK438" s="12">
        <f t="shared" si="235"/>
        <v>0</v>
      </c>
      <c r="AL438" s="12">
        <f t="shared" si="236"/>
        <v>0</v>
      </c>
      <c r="AM438" s="12">
        <f t="shared" si="237"/>
        <v>0</v>
      </c>
      <c r="AN438" s="39">
        <f t="shared" si="238"/>
        <v>0</v>
      </c>
      <c r="AO438" s="8"/>
      <c r="AP438" s="35">
        <f t="shared" si="239"/>
        <v>-3.5238716841585846E-2</v>
      </c>
      <c r="AQ438" s="12">
        <f t="shared" si="240"/>
        <v>2.7151249520600143E-4</v>
      </c>
      <c r="AR438" s="12">
        <f t="shared" si="241"/>
        <v>1.3423008502203412E-5</v>
      </c>
      <c r="AS438" s="12">
        <f t="shared" si="242"/>
        <v>1.7086378734417916E-4</v>
      </c>
      <c r="AT438" s="12">
        <f t="shared" si="243"/>
        <v>1.3423008502203412E-5</v>
      </c>
      <c r="AU438" s="12">
        <f t="shared" si="244"/>
        <v>1.7086378734417916E-4</v>
      </c>
      <c r="AV438" s="12">
        <f t="shared" si="245"/>
        <v>-3.5238716841585846E-2</v>
      </c>
      <c r="AW438" s="12">
        <f t="shared" si="246"/>
        <v>2.7151249520600143E-4</v>
      </c>
      <c r="AX438" s="12">
        <f t="shared" si="247"/>
        <v>-3.523871684158586E-2</v>
      </c>
      <c r="AY438" s="39">
        <f t="shared" si="248"/>
        <v>2.7151249520600143E-4</v>
      </c>
      <c r="AZ438" s="8"/>
      <c r="BA438" s="35"/>
      <c r="BB438" s="12">
        <f t="shared" si="249"/>
        <v>1.0000134230085023</v>
      </c>
      <c r="BC438" s="12">
        <f t="shared" si="250"/>
        <v>0.96474833333333332</v>
      </c>
      <c r="BD438" s="12">
        <f t="shared" si="251"/>
        <v>0</v>
      </c>
      <c r="BE438" s="39">
        <f t="shared" si="252"/>
        <v>0</v>
      </c>
    </row>
    <row r="439" spans="1:57">
      <c r="A439" s="168" t="s">
        <v>373</v>
      </c>
      <c r="B439" s="3" t="s">
        <v>215</v>
      </c>
      <c r="C439" s="3">
        <v>-37.998333333333335</v>
      </c>
      <c r="D439" s="3">
        <v>0.37367918280816953</v>
      </c>
      <c r="E439" s="3">
        <v>3</v>
      </c>
      <c r="F439" s="3">
        <v>1.3423008502203413E-2</v>
      </c>
      <c r="G439" s="3">
        <v>0.17086378734417915</v>
      </c>
      <c r="L439" s="3">
        <v>1</v>
      </c>
      <c r="Q439" s="44">
        <f t="shared" si="218"/>
        <v>-37.985420376782535</v>
      </c>
      <c r="R439" s="45">
        <f t="shared" si="219"/>
        <v>0.2712278267839846</v>
      </c>
      <c r="S439" s="45" t="str">
        <f t="shared" si="220"/>
        <v>n/a</v>
      </c>
      <c r="T439" s="45" t="str">
        <f t="shared" si="221"/>
        <v>n/a</v>
      </c>
      <c r="U439" s="45" t="str">
        <f t="shared" si="222"/>
        <v>n/a</v>
      </c>
      <c r="V439" s="45" t="str">
        <f t="shared" si="223"/>
        <v>n/a</v>
      </c>
      <c r="W439" s="41">
        <f t="shared" si="224"/>
        <v>-37.985420376782535</v>
      </c>
      <c r="X439" s="42">
        <f t="shared" si="225"/>
        <v>0.2712278267839846</v>
      </c>
      <c r="Y439" s="3">
        <v>3</v>
      </c>
      <c r="Z439" s="166">
        <v>-20.8</v>
      </c>
      <c r="AA439" s="43">
        <f t="shared" si="226"/>
        <v>-37.985420376782542</v>
      </c>
      <c r="AB439" s="42">
        <f t="shared" si="227"/>
        <v>0.2712278267839846</v>
      </c>
      <c r="AC439" s="8"/>
      <c r="AD439" s="35">
        <f t="shared" si="228"/>
        <v>-3.7998333333333335E-2</v>
      </c>
      <c r="AE439" s="12">
        <f t="shared" si="229"/>
        <v>3.7367918280816951E-4</v>
      </c>
      <c r="AF439" s="12">
        <f t="shared" si="230"/>
        <v>4.2165180505801406E-4</v>
      </c>
      <c r="AG439" s="12">
        <f t="shared" si="231"/>
        <v>1.3423008502203412E-5</v>
      </c>
      <c r="AH439" s="12">
        <f t="shared" si="232"/>
        <v>1.7086378734417916E-4</v>
      </c>
      <c r="AI439" s="12">
        <f t="shared" si="233"/>
        <v>0</v>
      </c>
      <c r="AJ439" s="12">
        <f t="shared" si="234"/>
        <v>0</v>
      </c>
      <c r="AK439" s="12">
        <f t="shared" si="235"/>
        <v>0</v>
      </c>
      <c r="AL439" s="12">
        <f t="shared" si="236"/>
        <v>0</v>
      </c>
      <c r="AM439" s="12">
        <f t="shared" si="237"/>
        <v>0</v>
      </c>
      <c r="AN439" s="39">
        <f t="shared" si="238"/>
        <v>0</v>
      </c>
      <c r="AO439" s="8"/>
      <c r="AP439" s="35">
        <f t="shared" si="239"/>
        <v>-3.7985420376782535E-2</v>
      </c>
      <c r="AQ439" s="12">
        <f t="shared" si="240"/>
        <v>2.7122782678398462E-4</v>
      </c>
      <c r="AR439" s="12">
        <f t="shared" si="241"/>
        <v>1.3423008502203412E-5</v>
      </c>
      <c r="AS439" s="12">
        <f t="shared" si="242"/>
        <v>1.7086378734417916E-4</v>
      </c>
      <c r="AT439" s="12">
        <f t="shared" si="243"/>
        <v>1.3423008502203412E-5</v>
      </c>
      <c r="AU439" s="12">
        <f t="shared" si="244"/>
        <v>1.7086378734417916E-4</v>
      </c>
      <c r="AV439" s="12">
        <f t="shared" si="245"/>
        <v>-3.7985420376782535E-2</v>
      </c>
      <c r="AW439" s="12">
        <f t="shared" si="246"/>
        <v>2.7122782678398462E-4</v>
      </c>
      <c r="AX439" s="12">
        <f t="shared" si="247"/>
        <v>-3.7985420376782542E-2</v>
      </c>
      <c r="AY439" s="39">
        <f t="shared" si="248"/>
        <v>2.7122782678398462E-4</v>
      </c>
      <c r="AZ439" s="8"/>
      <c r="BA439" s="35"/>
      <c r="BB439" s="12">
        <f t="shared" si="249"/>
        <v>1.0000134230085023</v>
      </c>
      <c r="BC439" s="12">
        <f t="shared" si="250"/>
        <v>0.96200166666666664</v>
      </c>
      <c r="BD439" s="12">
        <f t="shared" si="251"/>
        <v>0</v>
      </c>
      <c r="BE439" s="39">
        <f t="shared" si="252"/>
        <v>0</v>
      </c>
    </row>
    <row r="440" spans="1:57">
      <c r="A440" s="168" t="s">
        <v>373</v>
      </c>
      <c r="B440" s="3" t="s">
        <v>216</v>
      </c>
      <c r="C440" s="3">
        <v>-37.149000000000001</v>
      </c>
      <c r="D440" s="3">
        <v>0.37367918280816953</v>
      </c>
      <c r="E440" s="3">
        <v>3</v>
      </c>
      <c r="F440" s="3">
        <v>1.3423008502203413E-2</v>
      </c>
      <c r="G440" s="3">
        <v>0.17086378734417915</v>
      </c>
      <c r="L440" s="3">
        <v>1</v>
      </c>
      <c r="Q440" s="44">
        <f t="shared" si="218"/>
        <v>-37.136075642840645</v>
      </c>
      <c r="R440" s="45">
        <f t="shared" si="219"/>
        <v>0.27131579809305517</v>
      </c>
      <c r="S440" s="45" t="str">
        <f t="shared" si="220"/>
        <v>n/a</v>
      </c>
      <c r="T440" s="45" t="str">
        <f t="shared" si="221"/>
        <v>n/a</v>
      </c>
      <c r="U440" s="45" t="str">
        <f t="shared" si="222"/>
        <v>n/a</v>
      </c>
      <c r="V440" s="45" t="str">
        <f t="shared" si="223"/>
        <v>n/a</v>
      </c>
      <c r="W440" s="41">
        <f t="shared" si="224"/>
        <v>-37.136075642840645</v>
      </c>
      <c r="X440" s="42">
        <f t="shared" si="225"/>
        <v>0.27131579809305517</v>
      </c>
      <c r="Y440" s="3">
        <v>3</v>
      </c>
      <c r="Z440" s="166">
        <v>-20.5</v>
      </c>
      <c r="AA440" s="43">
        <f t="shared" si="226"/>
        <v>-37.136075642840602</v>
      </c>
      <c r="AB440" s="42">
        <f t="shared" si="227"/>
        <v>0.27131579809305517</v>
      </c>
      <c r="AC440" s="8"/>
      <c r="AD440" s="35">
        <f t="shared" si="228"/>
        <v>-3.7149000000000001E-2</v>
      </c>
      <c r="AE440" s="12">
        <f t="shared" si="229"/>
        <v>3.7367918280816951E-4</v>
      </c>
      <c r="AF440" s="12">
        <f t="shared" si="230"/>
        <v>4.2165180505801406E-4</v>
      </c>
      <c r="AG440" s="12">
        <f t="shared" si="231"/>
        <v>1.3423008502203412E-5</v>
      </c>
      <c r="AH440" s="12">
        <f t="shared" si="232"/>
        <v>1.7086378734417916E-4</v>
      </c>
      <c r="AI440" s="12">
        <f t="shared" si="233"/>
        <v>0</v>
      </c>
      <c r="AJ440" s="12">
        <f t="shared" si="234"/>
        <v>0</v>
      </c>
      <c r="AK440" s="12">
        <f t="shared" si="235"/>
        <v>0</v>
      </c>
      <c r="AL440" s="12">
        <f t="shared" si="236"/>
        <v>0</v>
      </c>
      <c r="AM440" s="12">
        <f t="shared" si="237"/>
        <v>0</v>
      </c>
      <c r="AN440" s="39">
        <f t="shared" si="238"/>
        <v>0</v>
      </c>
      <c r="AO440" s="8"/>
      <c r="AP440" s="35">
        <f t="shared" si="239"/>
        <v>-3.7136075642840646E-2</v>
      </c>
      <c r="AQ440" s="12">
        <f t="shared" si="240"/>
        <v>2.7131579809305519E-4</v>
      </c>
      <c r="AR440" s="12">
        <f t="shared" si="241"/>
        <v>1.3423008502203412E-5</v>
      </c>
      <c r="AS440" s="12">
        <f t="shared" si="242"/>
        <v>1.7086378734417916E-4</v>
      </c>
      <c r="AT440" s="12">
        <f t="shared" si="243"/>
        <v>1.3423008502203412E-5</v>
      </c>
      <c r="AU440" s="12">
        <f t="shared" si="244"/>
        <v>1.7086378734417916E-4</v>
      </c>
      <c r="AV440" s="12">
        <f t="shared" si="245"/>
        <v>-3.7136075642840646E-2</v>
      </c>
      <c r="AW440" s="12">
        <f t="shared" si="246"/>
        <v>2.7131579809305519E-4</v>
      </c>
      <c r="AX440" s="12">
        <f t="shared" si="247"/>
        <v>-3.7136075642840605E-2</v>
      </c>
      <c r="AY440" s="39">
        <f t="shared" si="248"/>
        <v>2.7131579809305519E-4</v>
      </c>
      <c r="AZ440" s="8"/>
      <c r="BA440" s="35"/>
      <c r="BB440" s="12">
        <f t="shared" si="249"/>
        <v>1.0000134230085023</v>
      </c>
      <c r="BC440" s="12">
        <f t="shared" si="250"/>
        <v>0.96285100000000001</v>
      </c>
      <c r="BD440" s="12">
        <f t="shared" si="251"/>
        <v>0</v>
      </c>
      <c r="BE440" s="39">
        <f t="shared" si="252"/>
        <v>0</v>
      </c>
    </row>
    <row r="441" spans="1:57">
      <c r="A441" s="168" t="s">
        <v>318</v>
      </c>
      <c r="B441" s="3" t="s">
        <v>399</v>
      </c>
      <c r="C441" s="3">
        <v>-31.777999999999999</v>
      </c>
      <c r="D441" s="3">
        <v>0.37367918280816953</v>
      </c>
      <c r="E441" s="3">
        <v>8</v>
      </c>
      <c r="F441" s="3">
        <v>1.3423008502203413E-2</v>
      </c>
      <c r="G441" s="3">
        <v>0.17086378734417915</v>
      </c>
      <c r="L441" s="3">
        <v>1</v>
      </c>
      <c r="Q441" s="44">
        <f t="shared" si="218"/>
        <v>-31.765003547861976</v>
      </c>
      <c r="R441" s="45">
        <f t="shared" si="219"/>
        <v>0.21171542026817636</v>
      </c>
      <c r="S441" s="45" t="str">
        <f t="shared" si="220"/>
        <v>n/a</v>
      </c>
      <c r="T441" s="45" t="str">
        <f t="shared" si="221"/>
        <v>n/a</v>
      </c>
      <c r="U441" s="45" t="str">
        <f t="shared" si="222"/>
        <v>n/a</v>
      </c>
      <c r="V441" s="45" t="str">
        <f t="shared" si="223"/>
        <v>n/a</v>
      </c>
      <c r="W441" s="41">
        <f t="shared" si="224"/>
        <v>-31.765003547861976</v>
      </c>
      <c r="X441" s="42">
        <f t="shared" si="225"/>
        <v>0.21171542026817636</v>
      </c>
      <c r="Y441" s="3">
        <v>8</v>
      </c>
      <c r="Z441" s="166">
        <v>-20.7</v>
      </c>
      <c r="AA441" s="43">
        <f t="shared" si="226"/>
        <v>-31.765003547861937</v>
      </c>
      <c r="AB441" s="42">
        <f t="shared" si="227"/>
        <v>0.21171542026817636</v>
      </c>
      <c r="AC441" s="8"/>
      <c r="AD441" s="35">
        <f t="shared" si="228"/>
        <v>-3.1778000000000001E-2</v>
      </c>
      <c r="AE441" s="12">
        <f t="shared" si="229"/>
        <v>3.7367918280816951E-4</v>
      </c>
      <c r="AF441" s="12">
        <f t="shared" si="230"/>
        <v>3.8722009282482597E-4</v>
      </c>
      <c r="AG441" s="12">
        <f t="shared" si="231"/>
        <v>1.3423008502203412E-5</v>
      </c>
      <c r="AH441" s="12">
        <f t="shared" si="232"/>
        <v>1.7086378734417916E-4</v>
      </c>
      <c r="AI441" s="12">
        <f t="shared" si="233"/>
        <v>0</v>
      </c>
      <c r="AJ441" s="12">
        <f t="shared" si="234"/>
        <v>0</v>
      </c>
      <c r="AK441" s="12">
        <f t="shared" si="235"/>
        <v>0</v>
      </c>
      <c r="AL441" s="12">
        <f t="shared" si="236"/>
        <v>0</v>
      </c>
      <c r="AM441" s="12">
        <f t="shared" si="237"/>
        <v>0</v>
      </c>
      <c r="AN441" s="39">
        <f t="shared" si="238"/>
        <v>0</v>
      </c>
      <c r="AO441" s="8"/>
      <c r="AP441" s="35">
        <f t="shared" si="239"/>
        <v>-3.1765003547861978E-2</v>
      </c>
      <c r="AQ441" s="12">
        <f t="shared" si="240"/>
        <v>2.1171542026817637E-4</v>
      </c>
      <c r="AR441" s="12">
        <f t="shared" si="241"/>
        <v>1.3423008502203412E-5</v>
      </c>
      <c r="AS441" s="12">
        <f t="shared" si="242"/>
        <v>1.7086378734417916E-4</v>
      </c>
      <c r="AT441" s="12">
        <f t="shared" si="243"/>
        <v>1.3423008502203412E-5</v>
      </c>
      <c r="AU441" s="12">
        <f t="shared" si="244"/>
        <v>1.7086378734417916E-4</v>
      </c>
      <c r="AV441" s="12">
        <f t="shared" si="245"/>
        <v>-3.1765003547861978E-2</v>
      </c>
      <c r="AW441" s="12">
        <f t="shared" si="246"/>
        <v>2.1171542026817637E-4</v>
      </c>
      <c r="AX441" s="12">
        <f t="shared" si="247"/>
        <v>-3.1765003547861936E-2</v>
      </c>
      <c r="AY441" s="39">
        <f t="shared" si="248"/>
        <v>2.1171542026817637E-4</v>
      </c>
      <c r="AZ441" s="8"/>
      <c r="BA441" s="35"/>
      <c r="BB441" s="12">
        <f t="shared" si="249"/>
        <v>1.0000134230085023</v>
      </c>
      <c r="BC441" s="12">
        <f t="shared" si="250"/>
        <v>0.96822200000000003</v>
      </c>
      <c r="BD441" s="12">
        <f t="shared" si="251"/>
        <v>0</v>
      </c>
      <c r="BE441" s="39">
        <f t="shared" si="252"/>
        <v>0</v>
      </c>
    </row>
    <row r="442" spans="1:57">
      <c r="A442" s="168" t="s">
        <v>318</v>
      </c>
      <c r="B442" s="3" t="s">
        <v>400</v>
      </c>
      <c r="C442" s="3">
        <v>-31.490857142857145</v>
      </c>
      <c r="D442" s="3">
        <v>0.37367918280816953</v>
      </c>
      <c r="E442" s="3">
        <v>7</v>
      </c>
      <c r="F442" s="3">
        <v>1.3423008502203413E-2</v>
      </c>
      <c r="G442" s="3">
        <v>0.17086378734417915</v>
      </c>
      <c r="L442" s="3">
        <v>1</v>
      </c>
      <c r="Q442" s="44">
        <f t="shared" si="218"/>
        <v>-31.477856836398114</v>
      </c>
      <c r="R442" s="45">
        <f t="shared" si="219"/>
        <v>0.21756200044282786</v>
      </c>
      <c r="S442" s="45" t="str">
        <f t="shared" si="220"/>
        <v>n/a</v>
      </c>
      <c r="T442" s="45" t="str">
        <f t="shared" si="221"/>
        <v>n/a</v>
      </c>
      <c r="U442" s="45" t="str">
        <f t="shared" si="222"/>
        <v>n/a</v>
      </c>
      <c r="V442" s="45" t="str">
        <f t="shared" si="223"/>
        <v>n/a</v>
      </c>
      <c r="W442" s="41">
        <f t="shared" si="224"/>
        <v>-31.477856836398114</v>
      </c>
      <c r="X442" s="42">
        <f t="shared" si="225"/>
        <v>0.21756200044282786</v>
      </c>
      <c r="Y442" s="3">
        <v>7</v>
      </c>
      <c r="Z442" s="166">
        <v>-20</v>
      </c>
      <c r="AA442" s="43">
        <f t="shared" si="226"/>
        <v>-31.477856836398143</v>
      </c>
      <c r="AB442" s="42">
        <f t="shared" si="227"/>
        <v>0.21756200044282786</v>
      </c>
      <c r="AC442" s="8"/>
      <c r="AD442" s="35">
        <f t="shared" si="228"/>
        <v>-3.1490857142857147E-2</v>
      </c>
      <c r="AE442" s="12">
        <f t="shared" si="229"/>
        <v>3.7367918280816951E-4</v>
      </c>
      <c r="AF442" s="12">
        <f t="shared" si="230"/>
        <v>3.8950525304725769E-4</v>
      </c>
      <c r="AG442" s="12">
        <f t="shared" si="231"/>
        <v>1.3423008502203412E-5</v>
      </c>
      <c r="AH442" s="12">
        <f t="shared" si="232"/>
        <v>1.7086378734417916E-4</v>
      </c>
      <c r="AI442" s="12">
        <f t="shared" si="233"/>
        <v>0</v>
      </c>
      <c r="AJ442" s="12">
        <f t="shared" si="234"/>
        <v>0</v>
      </c>
      <c r="AK442" s="12">
        <f t="shared" si="235"/>
        <v>0</v>
      </c>
      <c r="AL442" s="12">
        <f t="shared" si="236"/>
        <v>0</v>
      </c>
      <c r="AM442" s="12">
        <f t="shared" si="237"/>
        <v>0</v>
      </c>
      <c r="AN442" s="39">
        <f t="shared" si="238"/>
        <v>0</v>
      </c>
      <c r="AO442" s="8"/>
      <c r="AP442" s="35">
        <f t="shared" si="239"/>
        <v>-3.1477856836398116E-2</v>
      </c>
      <c r="AQ442" s="12">
        <f t="shared" si="240"/>
        <v>2.1756200044282785E-4</v>
      </c>
      <c r="AR442" s="12">
        <f t="shared" si="241"/>
        <v>1.3423008502203412E-5</v>
      </c>
      <c r="AS442" s="12">
        <f t="shared" si="242"/>
        <v>1.7086378734417916E-4</v>
      </c>
      <c r="AT442" s="12">
        <f t="shared" si="243"/>
        <v>1.3423008502203412E-5</v>
      </c>
      <c r="AU442" s="12">
        <f t="shared" si="244"/>
        <v>1.7086378734417916E-4</v>
      </c>
      <c r="AV442" s="12">
        <f t="shared" si="245"/>
        <v>-3.1477856836398116E-2</v>
      </c>
      <c r="AW442" s="12">
        <f t="shared" si="246"/>
        <v>2.1756200044282785E-4</v>
      </c>
      <c r="AX442" s="12">
        <f t="shared" si="247"/>
        <v>-3.1477856836398144E-2</v>
      </c>
      <c r="AY442" s="39">
        <f t="shared" si="248"/>
        <v>2.1756200044282785E-4</v>
      </c>
      <c r="AZ442" s="8"/>
      <c r="BA442" s="35"/>
      <c r="BB442" s="12">
        <f t="shared" si="249"/>
        <v>1.0000134230085023</v>
      </c>
      <c r="BC442" s="12">
        <f t="shared" si="250"/>
        <v>0.96850914285714285</v>
      </c>
      <c r="BD442" s="12">
        <f t="shared" si="251"/>
        <v>0</v>
      </c>
      <c r="BE442" s="39">
        <f t="shared" si="252"/>
        <v>0</v>
      </c>
    </row>
    <row r="443" spans="1:57">
      <c r="A443" s="168" t="s">
        <v>318</v>
      </c>
      <c r="B443" s="3" t="s">
        <v>215</v>
      </c>
      <c r="C443" s="3">
        <v>-32.926249999999996</v>
      </c>
      <c r="D443" s="3">
        <v>0.37367918280816953</v>
      </c>
      <c r="E443" s="3">
        <v>8</v>
      </c>
      <c r="F443" s="3">
        <v>1.3423008502203413E-2</v>
      </c>
      <c r="G443" s="3">
        <v>0.17086378734417915</v>
      </c>
      <c r="L443" s="3">
        <v>1</v>
      </c>
      <c r="Q443" s="44">
        <f t="shared" si="218"/>
        <v>-32.913268960831488</v>
      </c>
      <c r="R443" s="45">
        <f t="shared" si="219"/>
        <v>0.21156214975942592</v>
      </c>
      <c r="S443" s="45" t="str">
        <f t="shared" si="220"/>
        <v>n/a</v>
      </c>
      <c r="T443" s="45" t="str">
        <f t="shared" si="221"/>
        <v>n/a</v>
      </c>
      <c r="U443" s="45" t="str">
        <f t="shared" si="222"/>
        <v>n/a</v>
      </c>
      <c r="V443" s="45" t="str">
        <f t="shared" si="223"/>
        <v>n/a</v>
      </c>
      <c r="W443" s="41">
        <f t="shared" si="224"/>
        <v>-32.913268960831488</v>
      </c>
      <c r="X443" s="42">
        <f t="shared" si="225"/>
        <v>0.21156214975942592</v>
      </c>
      <c r="Y443" s="3">
        <v>8</v>
      </c>
      <c r="Z443" s="166">
        <v>-21.6</v>
      </c>
      <c r="AA443" s="43">
        <f t="shared" si="226"/>
        <v>-32.913268960831466</v>
      </c>
      <c r="AB443" s="42">
        <f t="shared" si="227"/>
        <v>0.21156214975942592</v>
      </c>
      <c r="AC443" s="8"/>
      <c r="AD443" s="35">
        <f t="shared" si="228"/>
        <v>-3.2926249999999997E-2</v>
      </c>
      <c r="AE443" s="12">
        <f t="shared" si="229"/>
        <v>3.7367918280816951E-4</v>
      </c>
      <c r="AF443" s="12">
        <f t="shared" si="230"/>
        <v>3.8722009282482597E-4</v>
      </c>
      <c r="AG443" s="12">
        <f t="shared" si="231"/>
        <v>1.3423008502203412E-5</v>
      </c>
      <c r="AH443" s="12">
        <f t="shared" si="232"/>
        <v>1.7086378734417916E-4</v>
      </c>
      <c r="AI443" s="12">
        <f t="shared" si="233"/>
        <v>0</v>
      </c>
      <c r="AJ443" s="12">
        <f t="shared" si="234"/>
        <v>0</v>
      </c>
      <c r="AK443" s="12">
        <f t="shared" si="235"/>
        <v>0</v>
      </c>
      <c r="AL443" s="12">
        <f t="shared" si="236"/>
        <v>0</v>
      </c>
      <c r="AM443" s="12">
        <f t="shared" si="237"/>
        <v>0</v>
      </c>
      <c r="AN443" s="39">
        <f t="shared" si="238"/>
        <v>0</v>
      </c>
      <c r="AO443" s="8"/>
      <c r="AP443" s="35">
        <f t="shared" si="239"/>
        <v>-3.2913268960831486E-2</v>
      </c>
      <c r="AQ443" s="12">
        <f t="shared" si="240"/>
        <v>2.1156214975942591E-4</v>
      </c>
      <c r="AR443" s="12">
        <f t="shared" si="241"/>
        <v>1.3423008502203412E-5</v>
      </c>
      <c r="AS443" s="12">
        <f t="shared" si="242"/>
        <v>1.7086378734417916E-4</v>
      </c>
      <c r="AT443" s="12">
        <f t="shared" si="243"/>
        <v>1.3423008502203412E-5</v>
      </c>
      <c r="AU443" s="12">
        <f t="shared" si="244"/>
        <v>1.7086378734417916E-4</v>
      </c>
      <c r="AV443" s="12">
        <f t="shared" si="245"/>
        <v>-3.2913268960831486E-2</v>
      </c>
      <c r="AW443" s="12">
        <f t="shared" si="246"/>
        <v>2.1156214975942591E-4</v>
      </c>
      <c r="AX443" s="12">
        <f t="shared" si="247"/>
        <v>-3.2913268960831465E-2</v>
      </c>
      <c r="AY443" s="39">
        <f t="shared" si="248"/>
        <v>2.1156214975942591E-4</v>
      </c>
      <c r="AZ443" s="8"/>
      <c r="BA443" s="35"/>
      <c r="BB443" s="12">
        <f t="shared" si="249"/>
        <v>1.0000134230085023</v>
      </c>
      <c r="BC443" s="12">
        <f t="shared" si="250"/>
        <v>0.96707374999999995</v>
      </c>
      <c r="BD443" s="12">
        <f t="shared" si="251"/>
        <v>0</v>
      </c>
      <c r="BE443" s="39">
        <f t="shared" si="252"/>
        <v>0</v>
      </c>
    </row>
    <row r="444" spans="1:57">
      <c r="A444" s="168" t="s">
        <v>318</v>
      </c>
      <c r="B444" s="3" t="s">
        <v>216</v>
      </c>
      <c r="C444" s="3">
        <v>-32.622500000000002</v>
      </c>
      <c r="D444" s="3">
        <v>0.37367918280816953</v>
      </c>
      <c r="E444" s="3">
        <v>8</v>
      </c>
      <c r="F444" s="3">
        <v>1.3423008502203413E-2</v>
      </c>
      <c r="G444" s="3">
        <v>0.17086378734417915</v>
      </c>
      <c r="L444" s="3">
        <v>1</v>
      </c>
      <c r="Q444" s="44">
        <f t="shared" si="218"/>
        <v>-32.609514883592666</v>
      </c>
      <c r="R444" s="45">
        <f t="shared" si="219"/>
        <v>0.21160268796866835</v>
      </c>
      <c r="S444" s="45" t="str">
        <f t="shared" si="220"/>
        <v>n/a</v>
      </c>
      <c r="T444" s="45" t="str">
        <f t="shared" si="221"/>
        <v>n/a</v>
      </c>
      <c r="U444" s="45" t="str">
        <f t="shared" si="222"/>
        <v>n/a</v>
      </c>
      <c r="V444" s="45" t="str">
        <f t="shared" si="223"/>
        <v>n/a</v>
      </c>
      <c r="W444" s="41">
        <f t="shared" si="224"/>
        <v>-32.609514883592666</v>
      </c>
      <c r="X444" s="42">
        <f t="shared" si="225"/>
        <v>0.21160268796866835</v>
      </c>
      <c r="Y444" s="3">
        <v>8</v>
      </c>
      <c r="Z444" s="166">
        <v>-21.3</v>
      </c>
      <c r="AA444" s="43">
        <f t="shared" si="226"/>
        <v>-32.609514883592652</v>
      </c>
      <c r="AB444" s="42">
        <f t="shared" si="227"/>
        <v>0.21160268796866835</v>
      </c>
      <c r="AC444" s="8"/>
      <c r="AD444" s="35">
        <f t="shared" si="228"/>
        <v>-3.2622500000000006E-2</v>
      </c>
      <c r="AE444" s="12">
        <f t="shared" si="229"/>
        <v>3.7367918280816951E-4</v>
      </c>
      <c r="AF444" s="12">
        <f t="shared" si="230"/>
        <v>3.8722009282482597E-4</v>
      </c>
      <c r="AG444" s="12">
        <f t="shared" si="231"/>
        <v>1.3423008502203412E-5</v>
      </c>
      <c r="AH444" s="12">
        <f t="shared" si="232"/>
        <v>1.7086378734417916E-4</v>
      </c>
      <c r="AI444" s="12">
        <f t="shared" si="233"/>
        <v>0</v>
      </c>
      <c r="AJ444" s="12">
        <f t="shared" si="234"/>
        <v>0</v>
      </c>
      <c r="AK444" s="12">
        <f t="shared" si="235"/>
        <v>0</v>
      </c>
      <c r="AL444" s="12">
        <f t="shared" si="236"/>
        <v>0</v>
      </c>
      <c r="AM444" s="12">
        <f t="shared" si="237"/>
        <v>0</v>
      </c>
      <c r="AN444" s="39">
        <f t="shared" si="238"/>
        <v>0</v>
      </c>
      <c r="AO444" s="8"/>
      <c r="AP444" s="35">
        <f t="shared" si="239"/>
        <v>-3.2609514883592663E-2</v>
      </c>
      <c r="AQ444" s="12">
        <f t="shared" si="240"/>
        <v>2.1160268796866836E-4</v>
      </c>
      <c r="AR444" s="12">
        <f t="shared" si="241"/>
        <v>1.3423008502203412E-5</v>
      </c>
      <c r="AS444" s="12">
        <f t="shared" si="242"/>
        <v>1.7086378734417916E-4</v>
      </c>
      <c r="AT444" s="12">
        <f t="shared" si="243"/>
        <v>1.3423008502203412E-5</v>
      </c>
      <c r="AU444" s="12">
        <f t="shared" si="244"/>
        <v>1.7086378734417916E-4</v>
      </c>
      <c r="AV444" s="12">
        <f t="shared" si="245"/>
        <v>-3.2609514883592663E-2</v>
      </c>
      <c r="AW444" s="12">
        <f t="shared" si="246"/>
        <v>2.1160268796866836E-4</v>
      </c>
      <c r="AX444" s="12">
        <f t="shared" si="247"/>
        <v>-3.260951488359265E-2</v>
      </c>
      <c r="AY444" s="39">
        <f t="shared" si="248"/>
        <v>2.1160268796866836E-4</v>
      </c>
      <c r="AZ444" s="8"/>
      <c r="BA444" s="35"/>
      <c r="BB444" s="12">
        <f t="shared" si="249"/>
        <v>1.0000134230085023</v>
      </c>
      <c r="BC444" s="12">
        <f t="shared" si="250"/>
        <v>0.9673775</v>
      </c>
      <c r="BD444" s="12">
        <f t="shared" si="251"/>
        <v>0</v>
      </c>
      <c r="BE444" s="39">
        <f t="shared" si="252"/>
        <v>0</v>
      </c>
    </row>
    <row r="445" spans="1:57">
      <c r="A445" s="168" t="s">
        <v>252</v>
      </c>
      <c r="B445" s="3" t="s">
        <v>399</v>
      </c>
      <c r="C445" s="3">
        <v>-33.028666666666673</v>
      </c>
      <c r="D445" s="3">
        <v>0.37367918280816953</v>
      </c>
      <c r="E445" s="3">
        <v>3</v>
      </c>
      <c r="F445" s="3">
        <v>1.3423008502203413E-2</v>
      </c>
      <c r="G445" s="3">
        <v>0.17086378734417915</v>
      </c>
      <c r="L445" s="3">
        <v>1</v>
      </c>
      <c r="Q445" s="44">
        <f t="shared" si="218"/>
        <v>-33.015687002237947</v>
      </c>
      <c r="R445" s="45">
        <f t="shared" si="219"/>
        <v>0.27174326516947256</v>
      </c>
      <c r="S445" s="45" t="str">
        <f t="shared" si="220"/>
        <v>n/a</v>
      </c>
      <c r="T445" s="45" t="str">
        <f t="shared" si="221"/>
        <v>n/a</v>
      </c>
      <c r="U445" s="45" t="str">
        <f t="shared" si="222"/>
        <v>n/a</v>
      </c>
      <c r="V445" s="45" t="str">
        <f t="shared" si="223"/>
        <v>n/a</v>
      </c>
      <c r="W445" s="41">
        <f t="shared" si="224"/>
        <v>-33.015687002237947</v>
      </c>
      <c r="X445" s="42">
        <f t="shared" si="225"/>
        <v>0.27174326516947256</v>
      </c>
      <c r="Y445" s="3">
        <v>3</v>
      </c>
      <c r="Z445" s="166">
        <v>-17.100000000000001</v>
      </c>
      <c r="AA445" s="43">
        <f t="shared" si="226"/>
        <v>-33.015687002238003</v>
      </c>
      <c r="AB445" s="42">
        <f t="shared" si="227"/>
        <v>0.27174326516947256</v>
      </c>
      <c r="AC445" s="8"/>
      <c r="AD445" s="35">
        <f t="shared" si="228"/>
        <v>-3.3028666666666671E-2</v>
      </c>
      <c r="AE445" s="12">
        <f t="shared" si="229"/>
        <v>3.7367918280816951E-4</v>
      </c>
      <c r="AF445" s="12">
        <f t="shared" si="230"/>
        <v>4.2165180505801406E-4</v>
      </c>
      <c r="AG445" s="12">
        <f t="shared" si="231"/>
        <v>1.3423008502203412E-5</v>
      </c>
      <c r="AH445" s="12">
        <f t="shared" si="232"/>
        <v>1.7086378734417916E-4</v>
      </c>
      <c r="AI445" s="12">
        <f t="shared" si="233"/>
        <v>0</v>
      </c>
      <c r="AJ445" s="12">
        <f t="shared" si="234"/>
        <v>0</v>
      </c>
      <c r="AK445" s="12">
        <f t="shared" si="235"/>
        <v>0</v>
      </c>
      <c r="AL445" s="12">
        <f t="shared" si="236"/>
        <v>0</v>
      </c>
      <c r="AM445" s="12">
        <f t="shared" si="237"/>
        <v>0</v>
      </c>
      <c r="AN445" s="39">
        <f t="shared" si="238"/>
        <v>0</v>
      </c>
      <c r="AO445" s="8"/>
      <c r="AP445" s="35">
        <f t="shared" si="239"/>
        <v>-3.3015687002237948E-2</v>
      </c>
      <c r="AQ445" s="12">
        <f t="shared" si="240"/>
        <v>2.7174326516947255E-4</v>
      </c>
      <c r="AR445" s="12">
        <f t="shared" si="241"/>
        <v>1.3423008502203412E-5</v>
      </c>
      <c r="AS445" s="12">
        <f t="shared" si="242"/>
        <v>1.7086378734417916E-4</v>
      </c>
      <c r="AT445" s="12">
        <f t="shared" si="243"/>
        <v>1.3423008502203412E-5</v>
      </c>
      <c r="AU445" s="12">
        <f t="shared" si="244"/>
        <v>1.7086378734417916E-4</v>
      </c>
      <c r="AV445" s="12">
        <f t="shared" si="245"/>
        <v>-3.3015687002237948E-2</v>
      </c>
      <c r="AW445" s="12">
        <f t="shared" si="246"/>
        <v>2.7174326516947255E-4</v>
      </c>
      <c r="AX445" s="12">
        <f t="shared" si="247"/>
        <v>-3.3015687002238003E-2</v>
      </c>
      <c r="AY445" s="39">
        <f t="shared" si="248"/>
        <v>2.7174326516947255E-4</v>
      </c>
      <c r="AZ445" s="8"/>
      <c r="BA445" s="35"/>
      <c r="BB445" s="12">
        <f t="shared" si="249"/>
        <v>1.0000134230085023</v>
      </c>
      <c r="BC445" s="12">
        <f t="shared" si="250"/>
        <v>0.96697133333333329</v>
      </c>
      <c r="BD445" s="12">
        <f t="shared" si="251"/>
        <v>0</v>
      </c>
      <c r="BE445" s="39">
        <f t="shared" si="252"/>
        <v>0</v>
      </c>
    </row>
    <row r="446" spans="1:57">
      <c r="A446" s="168" t="s">
        <v>252</v>
      </c>
      <c r="B446" s="3" t="s">
        <v>400</v>
      </c>
      <c r="C446" s="3">
        <v>-32.511333333333333</v>
      </c>
      <c r="D446" s="3">
        <v>0.37367918280816953</v>
      </c>
      <c r="E446" s="3">
        <v>3</v>
      </c>
      <c r="F446" s="3">
        <v>1.3423008502203413E-2</v>
      </c>
      <c r="G446" s="3">
        <v>0.17086378734417915</v>
      </c>
      <c r="L446" s="3">
        <v>1</v>
      </c>
      <c r="Q446" s="44">
        <f t="shared" si="218"/>
        <v>-32.498346724734873</v>
      </c>
      <c r="R446" s="45">
        <f t="shared" si="219"/>
        <v>0.27179701765333264</v>
      </c>
      <c r="S446" s="45" t="str">
        <f t="shared" si="220"/>
        <v>n/a</v>
      </c>
      <c r="T446" s="45" t="str">
        <f t="shared" si="221"/>
        <v>n/a</v>
      </c>
      <c r="U446" s="45" t="str">
        <f t="shared" si="222"/>
        <v>n/a</v>
      </c>
      <c r="V446" s="45" t="str">
        <f t="shared" si="223"/>
        <v>n/a</v>
      </c>
      <c r="W446" s="41">
        <f t="shared" si="224"/>
        <v>-32.498346724734873</v>
      </c>
      <c r="X446" s="42">
        <f t="shared" si="225"/>
        <v>0.27179701765333264</v>
      </c>
      <c r="Y446" s="3">
        <v>3</v>
      </c>
      <c r="Z446" s="166">
        <v>-18.899999999999999</v>
      </c>
      <c r="AA446" s="43">
        <f t="shared" si="226"/>
        <v>-32.498346724734837</v>
      </c>
      <c r="AB446" s="42">
        <f t="shared" si="227"/>
        <v>0.27179701765333264</v>
      </c>
      <c r="AC446" s="8"/>
      <c r="AD446" s="35">
        <f t="shared" si="228"/>
        <v>-3.251133333333333E-2</v>
      </c>
      <c r="AE446" s="12">
        <f t="shared" si="229"/>
        <v>3.7367918280816951E-4</v>
      </c>
      <c r="AF446" s="12">
        <f t="shared" si="230"/>
        <v>4.2165180505801406E-4</v>
      </c>
      <c r="AG446" s="12">
        <f t="shared" si="231"/>
        <v>1.3423008502203412E-5</v>
      </c>
      <c r="AH446" s="12">
        <f t="shared" si="232"/>
        <v>1.7086378734417916E-4</v>
      </c>
      <c r="AI446" s="12">
        <f t="shared" si="233"/>
        <v>0</v>
      </c>
      <c r="AJ446" s="12">
        <f t="shared" si="234"/>
        <v>0</v>
      </c>
      <c r="AK446" s="12">
        <f t="shared" si="235"/>
        <v>0</v>
      </c>
      <c r="AL446" s="12">
        <f t="shared" si="236"/>
        <v>0</v>
      </c>
      <c r="AM446" s="12">
        <f t="shared" si="237"/>
        <v>0</v>
      </c>
      <c r="AN446" s="39">
        <f t="shared" si="238"/>
        <v>0</v>
      </c>
      <c r="AO446" s="8"/>
      <c r="AP446" s="35">
        <f t="shared" si="239"/>
        <v>-3.2498346724734874E-2</v>
      </c>
      <c r="AQ446" s="12">
        <f t="shared" si="240"/>
        <v>2.7179701765333263E-4</v>
      </c>
      <c r="AR446" s="12">
        <f t="shared" si="241"/>
        <v>1.3423008502203412E-5</v>
      </c>
      <c r="AS446" s="12">
        <f t="shared" si="242"/>
        <v>1.7086378734417916E-4</v>
      </c>
      <c r="AT446" s="12">
        <f t="shared" si="243"/>
        <v>1.3423008502203412E-5</v>
      </c>
      <c r="AU446" s="12">
        <f t="shared" si="244"/>
        <v>1.7086378734417916E-4</v>
      </c>
      <c r="AV446" s="12">
        <f t="shared" si="245"/>
        <v>-3.2498346724734874E-2</v>
      </c>
      <c r="AW446" s="12">
        <f t="shared" si="246"/>
        <v>2.7179701765333263E-4</v>
      </c>
      <c r="AX446" s="12">
        <f t="shared" si="247"/>
        <v>-3.2498346724734839E-2</v>
      </c>
      <c r="AY446" s="39">
        <f t="shared" si="248"/>
        <v>2.7179701765333263E-4</v>
      </c>
      <c r="AZ446" s="8"/>
      <c r="BA446" s="35"/>
      <c r="BB446" s="12">
        <f t="shared" si="249"/>
        <v>1.0000134230085023</v>
      </c>
      <c r="BC446" s="12">
        <f t="shared" si="250"/>
        <v>0.96748866666666666</v>
      </c>
      <c r="BD446" s="12">
        <f t="shared" si="251"/>
        <v>0</v>
      </c>
      <c r="BE446" s="39">
        <f t="shared" si="252"/>
        <v>0</v>
      </c>
    </row>
    <row r="447" spans="1:57">
      <c r="A447" s="168" t="s">
        <v>252</v>
      </c>
      <c r="B447" s="3" t="s">
        <v>215</v>
      </c>
      <c r="C447" s="3">
        <v>-34.713666666666661</v>
      </c>
      <c r="D447" s="3">
        <v>0.37367918280816953</v>
      </c>
      <c r="E447" s="3">
        <v>3</v>
      </c>
      <c r="F447" s="3">
        <v>1.3423008502203413E-2</v>
      </c>
      <c r="G447" s="3">
        <v>0.17086378734417915</v>
      </c>
      <c r="L447" s="3">
        <v>1</v>
      </c>
      <c r="Q447" s="44">
        <f t="shared" si="218"/>
        <v>-34.700709620007274</v>
      </c>
      <c r="R447" s="45">
        <f t="shared" si="219"/>
        <v>0.27156831432606982</v>
      </c>
      <c r="S447" s="45" t="str">
        <f t="shared" si="220"/>
        <v>n/a</v>
      </c>
      <c r="T447" s="45" t="str">
        <f t="shared" si="221"/>
        <v>n/a</v>
      </c>
      <c r="U447" s="45" t="str">
        <f t="shared" si="222"/>
        <v>n/a</v>
      </c>
      <c r="V447" s="45" t="str">
        <f t="shared" si="223"/>
        <v>n/a</v>
      </c>
      <c r="W447" s="41">
        <f t="shared" si="224"/>
        <v>-34.700709620007274</v>
      </c>
      <c r="X447" s="42">
        <f t="shared" si="225"/>
        <v>0.27156831432606982</v>
      </c>
      <c r="Y447" s="3">
        <v>3</v>
      </c>
      <c r="Z447" s="166">
        <v>-18.3</v>
      </c>
      <c r="AA447" s="43">
        <f t="shared" si="226"/>
        <v>-34.700709620007267</v>
      </c>
      <c r="AB447" s="42">
        <f t="shared" si="227"/>
        <v>0.27156831432606982</v>
      </c>
      <c r="AC447" s="8"/>
      <c r="AD447" s="35">
        <f t="shared" si="228"/>
        <v>-3.4713666666666664E-2</v>
      </c>
      <c r="AE447" s="12">
        <f t="shared" si="229"/>
        <v>3.7367918280816951E-4</v>
      </c>
      <c r="AF447" s="12">
        <f t="shared" si="230"/>
        <v>4.2165180505801406E-4</v>
      </c>
      <c r="AG447" s="12">
        <f t="shared" si="231"/>
        <v>1.3423008502203412E-5</v>
      </c>
      <c r="AH447" s="12">
        <f t="shared" si="232"/>
        <v>1.7086378734417916E-4</v>
      </c>
      <c r="AI447" s="12">
        <f t="shared" si="233"/>
        <v>0</v>
      </c>
      <c r="AJ447" s="12">
        <f t="shared" si="234"/>
        <v>0</v>
      </c>
      <c r="AK447" s="12">
        <f t="shared" si="235"/>
        <v>0</v>
      </c>
      <c r="AL447" s="12">
        <f t="shared" si="236"/>
        <v>0</v>
      </c>
      <c r="AM447" s="12">
        <f t="shared" si="237"/>
        <v>0</v>
      </c>
      <c r="AN447" s="39">
        <f t="shared" si="238"/>
        <v>0</v>
      </c>
      <c r="AO447" s="8"/>
      <c r="AP447" s="35">
        <f t="shared" si="239"/>
        <v>-3.4700709620007271E-2</v>
      </c>
      <c r="AQ447" s="12">
        <f t="shared" si="240"/>
        <v>2.7156831432606981E-4</v>
      </c>
      <c r="AR447" s="12">
        <f t="shared" si="241"/>
        <v>1.3423008502203412E-5</v>
      </c>
      <c r="AS447" s="12">
        <f t="shared" si="242"/>
        <v>1.7086378734417916E-4</v>
      </c>
      <c r="AT447" s="12">
        <f t="shared" si="243"/>
        <v>1.3423008502203412E-5</v>
      </c>
      <c r="AU447" s="12">
        <f t="shared" si="244"/>
        <v>1.7086378734417916E-4</v>
      </c>
      <c r="AV447" s="12">
        <f t="shared" si="245"/>
        <v>-3.4700709620007271E-2</v>
      </c>
      <c r="AW447" s="12">
        <f t="shared" si="246"/>
        <v>2.7156831432606981E-4</v>
      </c>
      <c r="AX447" s="12">
        <f t="shared" si="247"/>
        <v>-3.4700709620007264E-2</v>
      </c>
      <c r="AY447" s="39">
        <f t="shared" si="248"/>
        <v>2.7156831432606981E-4</v>
      </c>
      <c r="AZ447" s="8"/>
      <c r="BA447" s="35"/>
      <c r="BB447" s="12">
        <f t="shared" si="249"/>
        <v>1.0000134230085023</v>
      </c>
      <c r="BC447" s="12">
        <f t="shared" si="250"/>
        <v>0.96528633333333336</v>
      </c>
      <c r="BD447" s="12">
        <f t="shared" si="251"/>
        <v>0</v>
      </c>
      <c r="BE447" s="39">
        <f t="shared" si="252"/>
        <v>0</v>
      </c>
    </row>
    <row r="448" spans="1:57">
      <c r="A448" s="168" t="s">
        <v>252</v>
      </c>
      <c r="B448" s="3" t="s">
        <v>216</v>
      </c>
      <c r="C448" s="3">
        <v>-34.389000000000003</v>
      </c>
      <c r="D448" s="3">
        <v>0.37367918280816953</v>
      </c>
      <c r="E448" s="3">
        <v>3</v>
      </c>
      <c r="F448" s="3">
        <v>1.3423008502203413E-2</v>
      </c>
      <c r="G448" s="3">
        <v>0.17086378734417915</v>
      </c>
      <c r="L448" s="3">
        <v>1</v>
      </c>
      <c r="Q448" s="44">
        <f t="shared" si="218"/>
        <v>-34.376038595337178</v>
      </c>
      <c r="R448" s="45">
        <f t="shared" si="219"/>
        <v>0.27160200897288189</v>
      </c>
      <c r="S448" s="45" t="str">
        <f t="shared" si="220"/>
        <v>n/a</v>
      </c>
      <c r="T448" s="45" t="str">
        <f t="shared" si="221"/>
        <v>n/a</v>
      </c>
      <c r="U448" s="45" t="str">
        <f t="shared" si="222"/>
        <v>n/a</v>
      </c>
      <c r="V448" s="45" t="str">
        <f t="shared" si="223"/>
        <v>n/a</v>
      </c>
      <c r="W448" s="41">
        <f t="shared" si="224"/>
        <v>-34.376038595337178</v>
      </c>
      <c r="X448" s="42">
        <f t="shared" si="225"/>
        <v>0.27160200897288189</v>
      </c>
      <c r="Y448" s="3">
        <v>3</v>
      </c>
      <c r="Z448" s="166">
        <v>-20.7</v>
      </c>
      <c r="AA448" s="43">
        <f t="shared" si="226"/>
        <v>-34.376038595337221</v>
      </c>
      <c r="AB448" s="42">
        <f t="shared" si="227"/>
        <v>0.27160200897288189</v>
      </c>
      <c r="AC448" s="8"/>
      <c r="AD448" s="35">
        <f t="shared" si="228"/>
        <v>-3.4389000000000003E-2</v>
      </c>
      <c r="AE448" s="12">
        <f t="shared" si="229"/>
        <v>3.7367918280816951E-4</v>
      </c>
      <c r="AF448" s="12">
        <f t="shared" si="230"/>
        <v>4.2165180505801406E-4</v>
      </c>
      <c r="AG448" s="12">
        <f t="shared" si="231"/>
        <v>1.3423008502203412E-5</v>
      </c>
      <c r="AH448" s="12">
        <f t="shared" si="232"/>
        <v>1.7086378734417916E-4</v>
      </c>
      <c r="AI448" s="12">
        <f t="shared" si="233"/>
        <v>0</v>
      </c>
      <c r="AJ448" s="12">
        <f t="shared" si="234"/>
        <v>0</v>
      </c>
      <c r="AK448" s="12">
        <f t="shared" si="235"/>
        <v>0</v>
      </c>
      <c r="AL448" s="12">
        <f t="shared" si="236"/>
        <v>0</v>
      </c>
      <c r="AM448" s="12">
        <f t="shared" si="237"/>
        <v>0</v>
      </c>
      <c r="AN448" s="39">
        <f t="shared" si="238"/>
        <v>0</v>
      </c>
      <c r="AO448" s="8"/>
      <c r="AP448" s="35">
        <f t="shared" si="239"/>
        <v>-3.437603859533718E-2</v>
      </c>
      <c r="AQ448" s="12">
        <f t="shared" si="240"/>
        <v>2.7160200897288186E-4</v>
      </c>
      <c r="AR448" s="12">
        <f t="shared" si="241"/>
        <v>1.3423008502203412E-5</v>
      </c>
      <c r="AS448" s="12">
        <f t="shared" si="242"/>
        <v>1.7086378734417916E-4</v>
      </c>
      <c r="AT448" s="12">
        <f t="shared" si="243"/>
        <v>1.3423008502203412E-5</v>
      </c>
      <c r="AU448" s="12">
        <f t="shared" si="244"/>
        <v>1.7086378734417916E-4</v>
      </c>
      <c r="AV448" s="12">
        <f t="shared" si="245"/>
        <v>-3.437603859533718E-2</v>
      </c>
      <c r="AW448" s="12">
        <f t="shared" si="246"/>
        <v>2.7160200897288186E-4</v>
      </c>
      <c r="AX448" s="12">
        <f t="shared" si="247"/>
        <v>-3.4376038595337222E-2</v>
      </c>
      <c r="AY448" s="39">
        <f t="shared" si="248"/>
        <v>2.7160200897288186E-4</v>
      </c>
      <c r="AZ448" s="8"/>
      <c r="BA448" s="35"/>
      <c r="BB448" s="12">
        <f t="shared" si="249"/>
        <v>1.0000134230085023</v>
      </c>
      <c r="BC448" s="12">
        <f t="shared" si="250"/>
        <v>0.965611</v>
      </c>
      <c r="BD448" s="12">
        <f t="shared" si="251"/>
        <v>0</v>
      </c>
      <c r="BE448" s="39">
        <f t="shared" si="252"/>
        <v>0</v>
      </c>
    </row>
    <row r="449" spans="1:57">
      <c r="A449" s="168" t="s">
        <v>409</v>
      </c>
      <c r="B449" s="3" t="s">
        <v>399</v>
      </c>
      <c r="C449" s="3">
        <v>-33.837333333333333</v>
      </c>
      <c r="D449" s="3">
        <v>0.37367918280816953</v>
      </c>
      <c r="E449" s="3">
        <v>3</v>
      </c>
      <c r="F449" s="3">
        <v>1.3423008502203413E-2</v>
      </c>
      <c r="G449" s="3">
        <v>0.17086378734417915</v>
      </c>
      <c r="L449" s="3">
        <v>1</v>
      </c>
      <c r="Q449" s="44">
        <f t="shared" si="218"/>
        <v>-33.824364523644149</v>
      </c>
      <c r="R449" s="45">
        <f t="shared" si="219"/>
        <v>0.27165927859053918</v>
      </c>
      <c r="S449" s="45" t="str">
        <f t="shared" si="220"/>
        <v>n/a</v>
      </c>
      <c r="T449" s="45" t="str">
        <f t="shared" si="221"/>
        <v>n/a</v>
      </c>
      <c r="U449" s="45" t="str">
        <f t="shared" si="222"/>
        <v>n/a</v>
      </c>
      <c r="V449" s="45" t="str">
        <f t="shared" si="223"/>
        <v>n/a</v>
      </c>
      <c r="W449" s="41">
        <f t="shared" si="224"/>
        <v>-33.824364523644149</v>
      </c>
      <c r="X449" s="42">
        <f t="shared" si="225"/>
        <v>0.27165927859053918</v>
      </c>
      <c r="Y449" s="3">
        <v>3</v>
      </c>
      <c r="Z449" s="166">
        <v>-20.2</v>
      </c>
      <c r="AA449" s="43">
        <f t="shared" si="226"/>
        <v>-33.824364523644121</v>
      </c>
      <c r="AB449" s="42">
        <f t="shared" si="227"/>
        <v>0.27165927859053918</v>
      </c>
      <c r="AC449" s="8"/>
      <c r="AD449" s="35">
        <f t="shared" si="228"/>
        <v>-3.383733333333333E-2</v>
      </c>
      <c r="AE449" s="12">
        <f t="shared" si="229"/>
        <v>3.7367918280816951E-4</v>
      </c>
      <c r="AF449" s="12">
        <f t="shared" si="230"/>
        <v>4.2165180505801406E-4</v>
      </c>
      <c r="AG449" s="12">
        <f t="shared" si="231"/>
        <v>1.3423008502203412E-5</v>
      </c>
      <c r="AH449" s="12">
        <f t="shared" si="232"/>
        <v>1.7086378734417916E-4</v>
      </c>
      <c r="AI449" s="12">
        <f t="shared" si="233"/>
        <v>0</v>
      </c>
      <c r="AJ449" s="12">
        <f t="shared" si="234"/>
        <v>0</v>
      </c>
      <c r="AK449" s="12">
        <f t="shared" si="235"/>
        <v>0</v>
      </c>
      <c r="AL449" s="12">
        <f t="shared" si="236"/>
        <v>0</v>
      </c>
      <c r="AM449" s="12">
        <f t="shared" si="237"/>
        <v>0</v>
      </c>
      <c r="AN449" s="39">
        <f t="shared" si="238"/>
        <v>0</v>
      </c>
      <c r="AO449" s="8"/>
      <c r="AP449" s="35">
        <f t="shared" si="239"/>
        <v>-3.3824364523644151E-2</v>
      </c>
      <c r="AQ449" s="12">
        <f t="shared" si="240"/>
        <v>2.716592785905392E-4</v>
      </c>
      <c r="AR449" s="12">
        <f t="shared" si="241"/>
        <v>1.3423008502203412E-5</v>
      </c>
      <c r="AS449" s="12">
        <f t="shared" si="242"/>
        <v>1.7086378734417916E-4</v>
      </c>
      <c r="AT449" s="12">
        <f t="shared" si="243"/>
        <v>1.3423008502203412E-5</v>
      </c>
      <c r="AU449" s="12">
        <f t="shared" si="244"/>
        <v>1.7086378734417916E-4</v>
      </c>
      <c r="AV449" s="12">
        <f t="shared" si="245"/>
        <v>-3.3824364523644151E-2</v>
      </c>
      <c r="AW449" s="12">
        <f t="shared" si="246"/>
        <v>2.716592785905392E-4</v>
      </c>
      <c r="AX449" s="12">
        <f t="shared" si="247"/>
        <v>-3.3824364523644124E-2</v>
      </c>
      <c r="AY449" s="39">
        <f t="shared" si="248"/>
        <v>2.716592785905392E-4</v>
      </c>
      <c r="AZ449" s="8"/>
      <c r="BA449" s="35"/>
      <c r="BB449" s="12">
        <f t="shared" si="249"/>
        <v>1.0000134230085023</v>
      </c>
      <c r="BC449" s="12">
        <f t="shared" si="250"/>
        <v>0.96616266666666673</v>
      </c>
      <c r="BD449" s="12">
        <f t="shared" si="251"/>
        <v>0</v>
      </c>
      <c r="BE449" s="39">
        <f t="shared" si="252"/>
        <v>0</v>
      </c>
    </row>
    <row r="450" spans="1:57">
      <c r="A450" s="168" t="s">
        <v>409</v>
      </c>
      <c r="B450" s="3" t="s">
        <v>400</v>
      </c>
      <c r="C450" s="3">
        <v>-32.792666666666662</v>
      </c>
      <c r="D450" s="3">
        <v>0.37367918280816953</v>
      </c>
      <c r="E450" s="3">
        <v>3</v>
      </c>
      <c r="F450" s="3">
        <v>1.3423008502203413E-2</v>
      </c>
      <c r="G450" s="3">
        <v>0.17086378734417915</v>
      </c>
      <c r="L450" s="3">
        <v>1</v>
      </c>
      <c r="Q450" s="44">
        <f t="shared" si="218"/>
        <v>-32.779683834407933</v>
      </c>
      <c r="R450" s="45">
        <f t="shared" si="219"/>
        <v>0.27176778402935053</v>
      </c>
      <c r="S450" s="45" t="str">
        <f t="shared" si="220"/>
        <v>n/a</v>
      </c>
      <c r="T450" s="45" t="str">
        <f t="shared" si="221"/>
        <v>n/a</v>
      </c>
      <c r="U450" s="45" t="str">
        <f t="shared" si="222"/>
        <v>n/a</v>
      </c>
      <c r="V450" s="45" t="str">
        <f t="shared" si="223"/>
        <v>n/a</v>
      </c>
      <c r="W450" s="41">
        <f t="shared" si="224"/>
        <v>-32.779683834407933</v>
      </c>
      <c r="X450" s="42">
        <f t="shared" si="225"/>
        <v>0.27176778402935053</v>
      </c>
      <c r="Y450" s="3">
        <v>3</v>
      </c>
      <c r="Z450" s="166">
        <v>-22.9</v>
      </c>
      <c r="AA450" s="43">
        <f t="shared" si="226"/>
        <v>-32.779683834407876</v>
      </c>
      <c r="AB450" s="42">
        <f t="shared" si="227"/>
        <v>0.27176778402935053</v>
      </c>
      <c r="AC450" s="8"/>
      <c r="AD450" s="35">
        <f t="shared" si="228"/>
        <v>-3.2792666666666664E-2</v>
      </c>
      <c r="AE450" s="12">
        <f t="shared" si="229"/>
        <v>3.7367918280816951E-4</v>
      </c>
      <c r="AF450" s="12">
        <f t="shared" si="230"/>
        <v>4.2165180505801406E-4</v>
      </c>
      <c r="AG450" s="12">
        <f t="shared" si="231"/>
        <v>1.3423008502203412E-5</v>
      </c>
      <c r="AH450" s="12">
        <f t="shared" si="232"/>
        <v>1.7086378734417916E-4</v>
      </c>
      <c r="AI450" s="12">
        <f t="shared" si="233"/>
        <v>0</v>
      </c>
      <c r="AJ450" s="12">
        <f t="shared" si="234"/>
        <v>0</v>
      </c>
      <c r="AK450" s="12">
        <f t="shared" si="235"/>
        <v>0</v>
      </c>
      <c r="AL450" s="12">
        <f t="shared" si="236"/>
        <v>0</v>
      </c>
      <c r="AM450" s="12">
        <f t="shared" si="237"/>
        <v>0</v>
      </c>
      <c r="AN450" s="39">
        <f t="shared" si="238"/>
        <v>0</v>
      </c>
      <c r="AO450" s="8"/>
      <c r="AP450" s="35">
        <f t="shared" si="239"/>
        <v>-3.2779683834407936E-2</v>
      </c>
      <c r="AQ450" s="12">
        <f t="shared" si="240"/>
        <v>2.7176778402935052E-4</v>
      </c>
      <c r="AR450" s="12">
        <f t="shared" si="241"/>
        <v>1.3423008502203412E-5</v>
      </c>
      <c r="AS450" s="12">
        <f t="shared" si="242"/>
        <v>1.7086378734417916E-4</v>
      </c>
      <c r="AT450" s="12">
        <f t="shared" si="243"/>
        <v>1.3423008502203412E-5</v>
      </c>
      <c r="AU450" s="12">
        <f t="shared" si="244"/>
        <v>1.7086378734417916E-4</v>
      </c>
      <c r="AV450" s="12">
        <f t="shared" si="245"/>
        <v>-3.2779683834407936E-2</v>
      </c>
      <c r="AW450" s="12">
        <f t="shared" si="246"/>
        <v>2.7176778402935052E-4</v>
      </c>
      <c r="AX450" s="12">
        <f t="shared" si="247"/>
        <v>-3.277968383440788E-2</v>
      </c>
      <c r="AY450" s="39">
        <f t="shared" si="248"/>
        <v>2.7176778402935052E-4</v>
      </c>
      <c r="AZ450" s="8"/>
      <c r="BA450" s="35"/>
      <c r="BB450" s="12">
        <f t="shared" si="249"/>
        <v>1.0000134230085023</v>
      </c>
      <c r="BC450" s="12">
        <f t="shared" si="250"/>
        <v>0.96720733333333331</v>
      </c>
      <c r="BD450" s="12">
        <f t="shared" si="251"/>
        <v>0</v>
      </c>
      <c r="BE450" s="39">
        <f t="shared" si="252"/>
        <v>0</v>
      </c>
    </row>
    <row r="451" spans="1:57">
      <c r="A451" s="168" t="s">
        <v>409</v>
      </c>
      <c r="B451" s="3" t="s">
        <v>215</v>
      </c>
      <c r="C451" s="3">
        <v>-35.582666666666668</v>
      </c>
      <c r="D451" s="3">
        <v>0.37367918280816953</v>
      </c>
      <c r="E451" s="3">
        <v>3</v>
      </c>
      <c r="F451" s="3">
        <v>1.3423008502203413E-2</v>
      </c>
      <c r="G451" s="3">
        <v>0.17086378734417915</v>
      </c>
      <c r="L451" s="3">
        <v>1</v>
      </c>
      <c r="Q451" s="44">
        <f t="shared" si="218"/>
        <v>-35.569721284601663</v>
      </c>
      <c r="R451" s="45">
        <f t="shared" si="219"/>
        <v>0.27147816272269393</v>
      </c>
      <c r="S451" s="45" t="str">
        <f t="shared" si="220"/>
        <v>n/a</v>
      </c>
      <c r="T451" s="45" t="str">
        <f t="shared" si="221"/>
        <v>n/a</v>
      </c>
      <c r="U451" s="45" t="str">
        <f t="shared" si="222"/>
        <v>n/a</v>
      </c>
      <c r="V451" s="45" t="str">
        <f t="shared" si="223"/>
        <v>n/a</v>
      </c>
      <c r="W451" s="41">
        <f t="shared" si="224"/>
        <v>-35.569721284601663</v>
      </c>
      <c r="X451" s="42">
        <f t="shared" si="225"/>
        <v>0.27147816272269393</v>
      </c>
      <c r="Y451" s="3">
        <v>3</v>
      </c>
      <c r="Z451" s="166">
        <v>-22.3</v>
      </c>
      <c r="AA451" s="43">
        <f t="shared" si="226"/>
        <v>-35.569721284601677</v>
      </c>
      <c r="AB451" s="42">
        <f t="shared" si="227"/>
        <v>0.27147816272269393</v>
      </c>
      <c r="AC451" s="8"/>
      <c r="AD451" s="35">
        <f t="shared" si="228"/>
        <v>-3.5582666666666665E-2</v>
      </c>
      <c r="AE451" s="12">
        <f t="shared" si="229"/>
        <v>3.7367918280816951E-4</v>
      </c>
      <c r="AF451" s="12">
        <f t="shared" si="230"/>
        <v>4.2165180505801406E-4</v>
      </c>
      <c r="AG451" s="12">
        <f t="shared" si="231"/>
        <v>1.3423008502203412E-5</v>
      </c>
      <c r="AH451" s="12">
        <f t="shared" si="232"/>
        <v>1.7086378734417916E-4</v>
      </c>
      <c r="AI451" s="12">
        <f t="shared" si="233"/>
        <v>0</v>
      </c>
      <c r="AJ451" s="12">
        <f t="shared" si="234"/>
        <v>0</v>
      </c>
      <c r="AK451" s="12">
        <f t="shared" si="235"/>
        <v>0</v>
      </c>
      <c r="AL451" s="12">
        <f t="shared" si="236"/>
        <v>0</v>
      </c>
      <c r="AM451" s="12">
        <f t="shared" si="237"/>
        <v>0</v>
      </c>
      <c r="AN451" s="39">
        <f t="shared" si="238"/>
        <v>0</v>
      </c>
      <c r="AO451" s="8"/>
      <c r="AP451" s="35">
        <f t="shared" si="239"/>
        <v>-3.556972128460166E-2</v>
      </c>
      <c r="AQ451" s="12">
        <f t="shared" si="240"/>
        <v>2.7147816272269395E-4</v>
      </c>
      <c r="AR451" s="12">
        <f t="shared" si="241"/>
        <v>1.3423008502203412E-5</v>
      </c>
      <c r="AS451" s="12">
        <f t="shared" si="242"/>
        <v>1.7086378734417916E-4</v>
      </c>
      <c r="AT451" s="12">
        <f t="shared" si="243"/>
        <v>1.3423008502203412E-5</v>
      </c>
      <c r="AU451" s="12">
        <f t="shared" si="244"/>
        <v>1.7086378734417916E-4</v>
      </c>
      <c r="AV451" s="12">
        <f t="shared" si="245"/>
        <v>-3.556972128460166E-2</v>
      </c>
      <c r="AW451" s="12">
        <f t="shared" si="246"/>
        <v>2.7147816272269395E-4</v>
      </c>
      <c r="AX451" s="12">
        <f t="shared" si="247"/>
        <v>-3.5569721284601674E-2</v>
      </c>
      <c r="AY451" s="39">
        <f t="shared" si="248"/>
        <v>2.7147816272269395E-4</v>
      </c>
      <c r="AZ451" s="8"/>
      <c r="BA451" s="35"/>
      <c r="BB451" s="12">
        <f t="shared" si="249"/>
        <v>1.0000134230085023</v>
      </c>
      <c r="BC451" s="12">
        <f t="shared" si="250"/>
        <v>0.96441733333333335</v>
      </c>
      <c r="BD451" s="12">
        <f t="shared" si="251"/>
        <v>0</v>
      </c>
      <c r="BE451" s="39">
        <f t="shared" si="252"/>
        <v>0</v>
      </c>
    </row>
    <row r="452" spans="1:57">
      <c r="A452" s="168" t="s">
        <v>409</v>
      </c>
      <c r="B452" s="3" t="s">
        <v>216</v>
      </c>
      <c r="C452" s="3">
        <v>-34.854666666666667</v>
      </c>
      <c r="D452" s="3">
        <v>0.37367918280816953</v>
      </c>
      <c r="E452" s="3">
        <v>3</v>
      </c>
      <c r="F452" s="3">
        <v>1.3423008502203413E-2</v>
      </c>
      <c r="G452" s="3">
        <v>0.17086378734417915</v>
      </c>
      <c r="L452" s="3">
        <v>1</v>
      </c>
      <c r="Q452" s="44">
        <f t="shared" si="218"/>
        <v>-34.841711512651464</v>
      </c>
      <c r="R452" s="45">
        <f t="shared" si="219"/>
        <v>0.27155368325196194</v>
      </c>
      <c r="S452" s="45" t="str">
        <f t="shared" si="220"/>
        <v>n/a</v>
      </c>
      <c r="T452" s="45" t="str">
        <f t="shared" si="221"/>
        <v>n/a</v>
      </c>
      <c r="U452" s="45" t="str">
        <f t="shared" si="222"/>
        <v>n/a</v>
      </c>
      <c r="V452" s="45" t="str">
        <f t="shared" si="223"/>
        <v>n/a</v>
      </c>
      <c r="W452" s="41">
        <f t="shared" si="224"/>
        <v>-34.841711512651464</v>
      </c>
      <c r="X452" s="42">
        <f t="shared" si="225"/>
        <v>0.27155368325196194</v>
      </c>
      <c r="Y452" s="3">
        <v>3</v>
      </c>
      <c r="Z452" s="166">
        <v>-20.3</v>
      </c>
      <c r="AA452" s="43">
        <f t="shared" si="226"/>
        <v>-34.841711512651472</v>
      </c>
      <c r="AB452" s="42">
        <f t="shared" si="227"/>
        <v>0.27155368325196194</v>
      </c>
      <c r="AC452" s="8"/>
      <c r="AD452" s="35">
        <f t="shared" si="228"/>
        <v>-3.4854666666666666E-2</v>
      </c>
      <c r="AE452" s="12">
        <f t="shared" si="229"/>
        <v>3.7367918280816951E-4</v>
      </c>
      <c r="AF452" s="12">
        <f t="shared" si="230"/>
        <v>4.2165180505801406E-4</v>
      </c>
      <c r="AG452" s="12">
        <f t="shared" si="231"/>
        <v>1.3423008502203412E-5</v>
      </c>
      <c r="AH452" s="12">
        <f t="shared" si="232"/>
        <v>1.7086378734417916E-4</v>
      </c>
      <c r="AI452" s="12">
        <f t="shared" si="233"/>
        <v>0</v>
      </c>
      <c r="AJ452" s="12">
        <f t="shared" si="234"/>
        <v>0</v>
      </c>
      <c r="AK452" s="12">
        <f t="shared" si="235"/>
        <v>0</v>
      </c>
      <c r="AL452" s="12">
        <f t="shared" si="236"/>
        <v>0</v>
      </c>
      <c r="AM452" s="12">
        <f t="shared" si="237"/>
        <v>0</v>
      </c>
      <c r="AN452" s="39">
        <f t="shared" si="238"/>
        <v>0</v>
      </c>
      <c r="AO452" s="8"/>
      <c r="AP452" s="35">
        <f t="shared" si="239"/>
        <v>-3.4841711512651467E-2</v>
      </c>
      <c r="AQ452" s="12">
        <f t="shared" si="240"/>
        <v>2.7155368325196196E-4</v>
      </c>
      <c r="AR452" s="12">
        <f t="shared" si="241"/>
        <v>1.3423008502203412E-5</v>
      </c>
      <c r="AS452" s="12">
        <f t="shared" si="242"/>
        <v>1.7086378734417916E-4</v>
      </c>
      <c r="AT452" s="12">
        <f t="shared" si="243"/>
        <v>1.3423008502203412E-5</v>
      </c>
      <c r="AU452" s="12">
        <f t="shared" si="244"/>
        <v>1.7086378734417916E-4</v>
      </c>
      <c r="AV452" s="12">
        <f t="shared" si="245"/>
        <v>-3.4841711512651467E-2</v>
      </c>
      <c r="AW452" s="12">
        <f t="shared" si="246"/>
        <v>2.7155368325196196E-4</v>
      </c>
      <c r="AX452" s="12">
        <f t="shared" si="247"/>
        <v>-3.4841711512651474E-2</v>
      </c>
      <c r="AY452" s="39">
        <f t="shared" si="248"/>
        <v>2.7155368325196196E-4</v>
      </c>
      <c r="AZ452" s="8"/>
      <c r="BA452" s="35"/>
      <c r="BB452" s="12">
        <f t="shared" si="249"/>
        <v>1.0000134230085023</v>
      </c>
      <c r="BC452" s="12">
        <f t="shared" si="250"/>
        <v>0.9651453333333333</v>
      </c>
      <c r="BD452" s="12">
        <f t="shared" si="251"/>
        <v>0</v>
      </c>
      <c r="BE452" s="39">
        <f t="shared" si="252"/>
        <v>0</v>
      </c>
    </row>
    <row r="453" spans="1:57">
      <c r="A453" s="168" t="s">
        <v>319</v>
      </c>
      <c r="B453" s="3" t="s">
        <v>399</v>
      </c>
      <c r="C453" s="3">
        <v>-33.009666666666668</v>
      </c>
      <c r="D453" s="3">
        <v>0.37367918280816953</v>
      </c>
      <c r="E453" s="3">
        <v>3</v>
      </c>
      <c r="F453" s="3">
        <v>1.3423008502203413E-2</v>
      </c>
      <c r="G453" s="3">
        <v>0.17086378734417915</v>
      </c>
      <c r="L453" s="3">
        <v>1</v>
      </c>
      <c r="Q453" s="44">
        <f t="shared" si="218"/>
        <v>-32.996686747200783</v>
      </c>
      <c r="R453" s="45">
        <f t="shared" si="219"/>
        <v>0.27174523900589009</v>
      </c>
      <c r="S453" s="45" t="str">
        <f t="shared" si="220"/>
        <v>n/a</v>
      </c>
      <c r="T453" s="45" t="str">
        <f t="shared" si="221"/>
        <v>n/a</v>
      </c>
      <c r="U453" s="45" t="str">
        <f t="shared" si="222"/>
        <v>n/a</v>
      </c>
      <c r="V453" s="45" t="str">
        <f t="shared" si="223"/>
        <v>n/a</v>
      </c>
      <c r="W453" s="41">
        <f t="shared" si="224"/>
        <v>-32.996686747200783</v>
      </c>
      <c r="X453" s="42">
        <f t="shared" si="225"/>
        <v>0.27174523900589009</v>
      </c>
      <c r="Y453" s="3">
        <v>3</v>
      </c>
      <c r="Z453" s="166">
        <v>-20.7</v>
      </c>
      <c r="AA453" s="43">
        <f t="shared" si="226"/>
        <v>-32.996686747200798</v>
      </c>
      <c r="AB453" s="42">
        <f t="shared" si="227"/>
        <v>0.27174523900589009</v>
      </c>
      <c r="AC453" s="8"/>
      <c r="AD453" s="35">
        <f t="shared" si="228"/>
        <v>-3.3009666666666666E-2</v>
      </c>
      <c r="AE453" s="12">
        <f t="shared" si="229"/>
        <v>3.7367918280816951E-4</v>
      </c>
      <c r="AF453" s="12">
        <f t="shared" si="230"/>
        <v>4.2165180505801406E-4</v>
      </c>
      <c r="AG453" s="12">
        <f t="shared" si="231"/>
        <v>1.3423008502203412E-5</v>
      </c>
      <c r="AH453" s="12">
        <f t="shared" si="232"/>
        <v>1.7086378734417916E-4</v>
      </c>
      <c r="AI453" s="12">
        <f t="shared" si="233"/>
        <v>0</v>
      </c>
      <c r="AJ453" s="12">
        <f t="shared" si="234"/>
        <v>0</v>
      </c>
      <c r="AK453" s="12">
        <f t="shared" si="235"/>
        <v>0</v>
      </c>
      <c r="AL453" s="12">
        <f t="shared" si="236"/>
        <v>0</v>
      </c>
      <c r="AM453" s="12">
        <f t="shared" si="237"/>
        <v>0</v>
      </c>
      <c r="AN453" s="39">
        <f t="shared" si="238"/>
        <v>0</v>
      </c>
      <c r="AO453" s="8"/>
      <c r="AP453" s="35">
        <f t="shared" si="239"/>
        <v>-3.2996686747200785E-2</v>
      </c>
      <c r="AQ453" s="12">
        <f t="shared" si="240"/>
        <v>2.7174523900589011E-4</v>
      </c>
      <c r="AR453" s="12">
        <f t="shared" si="241"/>
        <v>1.3423008502203412E-5</v>
      </c>
      <c r="AS453" s="12">
        <f t="shared" si="242"/>
        <v>1.7086378734417916E-4</v>
      </c>
      <c r="AT453" s="12">
        <f t="shared" si="243"/>
        <v>1.3423008502203412E-5</v>
      </c>
      <c r="AU453" s="12">
        <f t="shared" si="244"/>
        <v>1.7086378734417916E-4</v>
      </c>
      <c r="AV453" s="12">
        <f t="shared" si="245"/>
        <v>-3.2996686747200785E-2</v>
      </c>
      <c r="AW453" s="12">
        <f t="shared" si="246"/>
        <v>2.7174523900589011E-4</v>
      </c>
      <c r="AX453" s="12">
        <f t="shared" si="247"/>
        <v>-3.2996686747200799E-2</v>
      </c>
      <c r="AY453" s="39">
        <f t="shared" si="248"/>
        <v>2.7174523900589011E-4</v>
      </c>
      <c r="AZ453" s="8"/>
      <c r="BA453" s="35"/>
      <c r="BB453" s="12">
        <f t="shared" si="249"/>
        <v>1.0000134230085023</v>
      </c>
      <c r="BC453" s="12">
        <f t="shared" si="250"/>
        <v>0.96699033333333329</v>
      </c>
      <c r="BD453" s="12">
        <f t="shared" si="251"/>
        <v>0</v>
      </c>
      <c r="BE453" s="39">
        <f t="shared" si="252"/>
        <v>0</v>
      </c>
    </row>
    <row r="454" spans="1:57">
      <c r="A454" s="168" t="s">
        <v>319</v>
      </c>
      <c r="B454" s="3" t="s">
        <v>400</v>
      </c>
      <c r="C454" s="3">
        <v>-32.681000000000004</v>
      </c>
      <c r="D454" s="3">
        <v>0.37367918280816953</v>
      </c>
      <c r="E454" s="3">
        <v>3</v>
      </c>
      <c r="F454" s="3">
        <v>1.3423008502203413E-2</v>
      </c>
      <c r="G454" s="3">
        <v>0.17086378734417915</v>
      </c>
      <c r="L454" s="3">
        <v>1</v>
      </c>
      <c r="Q454" s="44">
        <f t="shared" si="218"/>
        <v>-32.668015668838663</v>
      </c>
      <c r="R454" s="45">
        <f t="shared" si="219"/>
        <v>0.27177938678151786</v>
      </c>
      <c r="S454" s="45" t="str">
        <f t="shared" si="220"/>
        <v>n/a</v>
      </c>
      <c r="T454" s="45" t="str">
        <f t="shared" si="221"/>
        <v>n/a</v>
      </c>
      <c r="U454" s="45" t="str">
        <f t="shared" si="222"/>
        <v>n/a</v>
      </c>
      <c r="V454" s="45" t="str">
        <f t="shared" si="223"/>
        <v>n/a</v>
      </c>
      <c r="W454" s="41">
        <f t="shared" si="224"/>
        <v>-32.668015668838663</v>
      </c>
      <c r="X454" s="42">
        <f t="shared" si="225"/>
        <v>0.27177938678151786</v>
      </c>
      <c r="Y454" s="3">
        <v>3</v>
      </c>
      <c r="Z454" s="166">
        <v>-21.6</v>
      </c>
      <c r="AA454" s="43">
        <f t="shared" si="226"/>
        <v>-32.668015668838699</v>
      </c>
      <c r="AB454" s="42">
        <f t="shared" si="227"/>
        <v>0.27177938678151786</v>
      </c>
      <c r="AC454" s="8"/>
      <c r="AD454" s="35">
        <f t="shared" si="228"/>
        <v>-3.2681000000000002E-2</v>
      </c>
      <c r="AE454" s="12">
        <f t="shared" si="229"/>
        <v>3.7367918280816951E-4</v>
      </c>
      <c r="AF454" s="12">
        <f t="shared" si="230"/>
        <v>4.2165180505801406E-4</v>
      </c>
      <c r="AG454" s="12">
        <f t="shared" si="231"/>
        <v>1.3423008502203412E-5</v>
      </c>
      <c r="AH454" s="12">
        <f t="shared" si="232"/>
        <v>1.7086378734417916E-4</v>
      </c>
      <c r="AI454" s="12">
        <f t="shared" si="233"/>
        <v>0</v>
      </c>
      <c r="AJ454" s="12">
        <f t="shared" si="234"/>
        <v>0</v>
      </c>
      <c r="AK454" s="12">
        <f t="shared" si="235"/>
        <v>0</v>
      </c>
      <c r="AL454" s="12">
        <f t="shared" si="236"/>
        <v>0</v>
      </c>
      <c r="AM454" s="12">
        <f t="shared" si="237"/>
        <v>0</v>
      </c>
      <c r="AN454" s="39">
        <f t="shared" si="238"/>
        <v>0</v>
      </c>
      <c r="AO454" s="8"/>
      <c r="AP454" s="35">
        <f t="shared" si="239"/>
        <v>-3.266801566883866E-2</v>
      </c>
      <c r="AQ454" s="12">
        <f t="shared" si="240"/>
        <v>2.7177938678151788E-4</v>
      </c>
      <c r="AR454" s="12">
        <f t="shared" si="241"/>
        <v>1.3423008502203412E-5</v>
      </c>
      <c r="AS454" s="12">
        <f t="shared" si="242"/>
        <v>1.7086378734417916E-4</v>
      </c>
      <c r="AT454" s="12">
        <f t="shared" si="243"/>
        <v>1.3423008502203412E-5</v>
      </c>
      <c r="AU454" s="12">
        <f t="shared" si="244"/>
        <v>1.7086378734417916E-4</v>
      </c>
      <c r="AV454" s="12">
        <f t="shared" si="245"/>
        <v>-3.266801566883866E-2</v>
      </c>
      <c r="AW454" s="12">
        <f t="shared" si="246"/>
        <v>2.7177938678151788E-4</v>
      </c>
      <c r="AX454" s="12">
        <f t="shared" si="247"/>
        <v>-3.2668015668838701E-2</v>
      </c>
      <c r="AY454" s="39">
        <f t="shared" si="248"/>
        <v>2.7177938678151788E-4</v>
      </c>
      <c r="AZ454" s="8"/>
      <c r="BA454" s="35"/>
      <c r="BB454" s="12">
        <f t="shared" si="249"/>
        <v>1.0000134230085023</v>
      </c>
      <c r="BC454" s="12">
        <f t="shared" si="250"/>
        <v>0.96731900000000004</v>
      </c>
      <c r="BD454" s="12">
        <f t="shared" si="251"/>
        <v>0</v>
      </c>
      <c r="BE454" s="39">
        <f t="shared" si="252"/>
        <v>0</v>
      </c>
    </row>
    <row r="455" spans="1:57">
      <c r="A455" s="168" t="s">
        <v>319</v>
      </c>
      <c r="B455" s="3" t="s">
        <v>215</v>
      </c>
      <c r="C455" s="3">
        <v>-34.600333333333339</v>
      </c>
      <c r="D455" s="3">
        <v>0.37367918280816953</v>
      </c>
      <c r="E455" s="3">
        <v>3</v>
      </c>
      <c r="F455" s="3">
        <v>1.3423008502203413E-2</v>
      </c>
      <c r="G455" s="3">
        <v>0.17086378734417915</v>
      </c>
      <c r="L455" s="3">
        <v>1</v>
      </c>
      <c r="Q455" s="44">
        <f t="shared" si="218"/>
        <v>-34.587374765399645</v>
      </c>
      <c r="R455" s="45">
        <f t="shared" si="219"/>
        <v>0.27158007550536256</v>
      </c>
      <c r="S455" s="45" t="str">
        <f t="shared" si="220"/>
        <v>n/a</v>
      </c>
      <c r="T455" s="45" t="str">
        <f t="shared" si="221"/>
        <v>n/a</v>
      </c>
      <c r="U455" s="45" t="str">
        <f t="shared" si="222"/>
        <v>n/a</v>
      </c>
      <c r="V455" s="45" t="str">
        <f t="shared" si="223"/>
        <v>n/a</v>
      </c>
      <c r="W455" s="41">
        <f t="shared" si="224"/>
        <v>-34.587374765399645</v>
      </c>
      <c r="X455" s="42">
        <f t="shared" si="225"/>
        <v>0.27158007550536256</v>
      </c>
      <c r="Y455" s="3">
        <v>3</v>
      </c>
      <c r="Z455" s="166">
        <v>-21.1</v>
      </c>
      <c r="AA455" s="43">
        <f t="shared" si="226"/>
        <v>-34.587374765399638</v>
      </c>
      <c r="AB455" s="42">
        <f t="shared" si="227"/>
        <v>0.27158007550536256</v>
      </c>
      <c r="AC455" s="8"/>
      <c r="AD455" s="35">
        <f t="shared" si="228"/>
        <v>-3.4600333333333337E-2</v>
      </c>
      <c r="AE455" s="12">
        <f t="shared" si="229"/>
        <v>3.7367918280816951E-4</v>
      </c>
      <c r="AF455" s="12">
        <f t="shared" si="230"/>
        <v>4.2165180505801406E-4</v>
      </c>
      <c r="AG455" s="12">
        <f t="shared" si="231"/>
        <v>1.3423008502203412E-5</v>
      </c>
      <c r="AH455" s="12">
        <f t="shared" si="232"/>
        <v>1.7086378734417916E-4</v>
      </c>
      <c r="AI455" s="12">
        <f t="shared" si="233"/>
        <v>0</v>
      </c>
      <c r="AJ455" s="12">
        <f t="shared" si="234"/>
        <v>0</v>
      </c>
      <c r="AK455" s="12">
        <f t="shared" si="235"/>
        <v>0</v>
      </c>
      <c r="AL455" s="12">
        <f t="shared" si="236"/>
        <v>0</v>
      </c>
      <c r="AM455" s="12">
        <f t="shared" si="237"/>
        <v>0</v>
      </c>
      <c r="AN455" s="39">
        <f t="shared" si="238"/>
        <v>0</v>
      </c>
      <c r="AO455" s="8"/>
      <c r="AP455" s="35">
        <f t="shared" si="239"/>
        <v>-3.4587374765399644E-2</v>
      </c>
      <c r="AQ455" s="12">
        <f t="shared" si="240"/>
        <v>2.7158007550536254E-4</v>
      </c>
      <c r="AR455" s="12">
        <f t="shared" si="241"/>
        <v>1.3423008502203412E-5</v>
      </c>
      <c r="AS455" s="12">
        <f t="shared" si="242"/>
        <v>1.7086378734417916E-4</v>
      </c>
      <c r="AT455" s="12">
        <f t="shared" si="243"/>
        <v>1.3423008502203412E-5</v>
      </c>
      <c r="AU455" s="12">
        <f t="shared" si="244"/>
        <v>1.7086378734417916E-4</v>
      </c>
      <c r="AV455" s="12">
        <f t="shared" si="245"/>
        <v>-3.4587374765399644E-2</v>
      </c>
      <c r="AW455" s="12">
        <f t="shared" si="246"/>
        <v>2.7158007550536254E-4</v>
      </c>
      <c r="AX455" s="12">
        <f t="shared" si="247"/>
        <v>-3.4587374765399637E-2</v>
      </c>
      <c r="AY455" s="39">
        <f t="shared" si="248"/>
        <v>2.7158007550536254E-4</v>
      </c>
      <c r="AZ455" s="8"/>
      <c r="BA455" s="35"/>
      <c r="BB455" s="12">
        <f t="shared" si="249"/>
        <v>1.0000134230085023</v>
      </c>
      <c r="BC455" s="12">
        <f t="shared" si="250"/>
        <v>0.96539966666666666</v>
      </c>
      <c r="BD455" s="12">
        <f t="shared" si="251"/>
        <v>0</v>
      </c>
      <c r="BE455" s="39">
        <f t="shared" si="252"/>
        <v>0</v>
      </c>
    </row>
    <row r="456" spans="1:57">
      <c r="A456" s="168" t="s">
        <v>319</v>
      </c>
      <c r="B456" s="3" t="s">
        <v>216</v>
      </c>
      <c r="C456" s="3">
        <v>-33.929000000000002</v>
      </c>
      <c r="D456" s="3">
        <v>0.37367918280816953</v>
      </c>
      <c r="E456" s="3">
        <v>3</v>
      </c>
      <c r="F456" s="3">
        <v>1.3423008502203413E-2</v>
      </c>
      <c r="G456" s="3">
        <v>0.17086378734417915</v>
      </c>
      <c r="L456" s="3">
        <v>1</v>
      </c>
      <c r="Q456" s="44">
        <f t="shared" si="218"/>
        <v>-33.916032420753261</v>
      </c>
      <c r="R456" s="45">
        <f t="shared" si="219"/>
        <v>0.27164976106150568</v>
      </c>
      <c r="S456" s="45" t="str">
        <f t="shared" si="220"/>
        <v>n/a</v>
      </c>
      <c r="T456" s="45" t="str">
        <f t="shared" si="221"/>
        <v>n/a</v>
      </c>
      <c r="U456" s="45" t="str">
        <f t="shared" si="222"/>
        <v>n/a</v>
      </c>
      <c r="V456" s="45" t="str">
        <f t="shared" si="223"/>
        <v>n/a</v>
      </c>
      <c r="W456" s="41">
        <f t="shared" si="224"/>
        <v>-33.916032420753261</v>
      </c>
      <c r="X456" s="42">
        <f t="shared" si="225"/>
        <v>0.27164976106150568</v>
      </c>
      <c r="Y456" s="3">
        <v>3</v>
      </c>
      <c r="Z456" s="166">
        <v>-20.6</v>
      </c>
      <c r="AA456" s="43">
        <f t="shared" si="226"/>
        <v>-33.916032420753254</v>
      </c>
      <c r="AB456" s="42">
        <f t="shared" si="227"/>
        <v>0.27164976106150568</v>
      </c>
      <c r="AC456" s="8"/>
      <c r="AD456" s="35">
        <f t="shared" si="228"/>
        <v>-3.3929000000000001E-2</v>
      </c>
      <c r="AE456" s="12">
        <f t="shared" si="229"/>
        <v>3.7367918280816951E-4</v>
      </c>
      <c r="AF456" s="12">
        <f t="shared" si="230"/>
        <v>4.2165180505801406E-4</v>
      </c>
      <c r="AG456" s="12">
        <f t="shared" si="231"/>
        <v>1.3423008502203412E-5</v>
      </c>
      <c r="AH456" s="12">
        <f t="shared" si="232"/>
        <v>1.7086378734417916E-4</v>
      </c>
      <c r="AI456" s="12">
        <f t="shared" si="233"/>
        <v>0</v>
      </c>
      <c r="AJ456" s="12">
        <f t="shared" si="234"/>
        <v>0</v>
      </c>
      <c r="AK456" s="12">
        <f t="shared" si="235"/>
        <v>0</v>
      </c>
      <c r="AL456" s="12">
        <f t="shared" si="236"/>
        <v>0</v>
      </c>
      <c r="AM456" s="12">
        <f t="shared" si="237"/>
        <v>0</v>
      </c>
      <c r="AN456" s="39">
        <f t="shared" si="238"/>
        <v>0</v>
      </c>
      <c r="AO456" s="8"/>
      <c r="AP456" s="35">
        <f t="shared" si="239"/>
        <v>-3.3916032420753264E-2</v>
      </c>
      <c r="AQ456" s="12">
        <f t="shared" si="240"/>
        <v>2.716497610615057E-4</v>
      </c>
      <c r="AR456" s="12">
        <f t="shared" si="241"/>
        <v>1.3423008502203412E-5</v>
      </c>
      <c r="AS456" s="12">
        <f t="shared" si="242"/>
        <v>1.7086378734417916E-4</v>
      </c>
      <c r="AT456" s="12">
        <f t="shared" si="243"/>
        <v>1.3423008502203412E-5</v>
      </c>
      <c r="AU456" s="12">
        <f t="shared" si="244"/>
        <v>1.7086378734417916E-4</v>
      </c>
      <c r="AV456" s="12">
        <f t="shared" si="245"/>
        <v>-3.3916032420753264E-2</v>
      </c>
      <c r="AW456" s="12">
        <f t="shared" si="246"/>
        <v>2.716497610615057E-4</v>
      </c>
      <c r="AX456" s="12">
        <f t="shared" si="247"/>
        <v>-3.391603242075325E-2</v>
      </c>
      <c r="AY456" s="39">
        <f t="shared" si="248"/>
        <v>2.716497610615057E-4</v>
      </c>
      <c r="AZ456" s="8"/>
      <c r="BA456" s="35"/>
      <c r="BB456" s="12">
        <f t="shared" si="249"/>
        <v>1.0000134230085023</v>
      </c>
      <c r="BC456" s="12">
        <f t="shared" si="250"/>
        <v>0.96607100000000001</v>
      </c>
      <c r="BD456" s="12">
        <f t="shared" si="251"/>
        <v>0</v>
      </c>
      <c r="BE456" s="39">
        <f t="shared" si="252"/>
        <v>0</v>
      </c>
    </row>
    <row r="457" spans="1:57">
      <c r="A457" s="168" t="s">
        <v>253</v>
      </c>
      <c r="B457" s="3" t="s">
        <v>399</v>
      </c>
      <c r="C457" s="3">
        <v>-33.076000000000001</v>
      </c>
      <c r="D457" s="3">
        <v>0.37367918280816953</v>
      </c>
      <c r="E457" s="3">
        <v>3</v>
      </c>
      <c r="F457" s="3">
        <v>1.3423008502203413E-2</v>
      </c>
      <c r="G457" s="3">
        <v>0.17086378734417915</v>
      </c>
      <c r="L457" s="3">
        <v>1</v>
      </c>
      <c r="Q457" s="44">
        <f t="shared" si="218"/>
        <v>-33.06302097092702</v>
      </c>
      <c r="R457" s="45">
        <f t="shared" si="219"/>
        <v>0.27173834799909591</v>
      </c>
      <c r="S457" s="45" t="str">
        <f t="shared" si="220"/>
        <v>n/a</v>
      </c>
      <c r="T457" s="45" t="str">
        <f t="shared" si="221"/>
        <v>n/a</v>
      </c>
      <c r="U457" s="45" t="str">
        <f t="shared" si="222"/>
        <v>n/a</v>
      </c>
      <c r="V457" s="45" t="str">
        <f t="shared" si="223"/>
        <v>n/a</v>
      </c>
      <c r="W457" s="41">
        <f t="shared" si="224"/>
        <v>-33.06302097092702</v>
      </c>
      <c r="X457" s="42">
        <f t="shared" si="225"/>
        <v>0.27173834799909591</v>
      </c>
      <c r="Y457" s="3">
        <v>3</v>
      </c>
      <c r="Z457" s="166">
        <v>-20.2</v>
      </c>
      <c r="AA457" s="43">
        <f t="shared" si="226"/>
        <v>-33.063020970927056</v>
      </c>
      <c r="AB457" s="42">
        <f t="shared" si="227"/>
        <v>0.27173834799909591</v>
      </c>
      <c r="AC457" s="8"/>
      <c r="AD457" s="35">
        <f t="shared" si="228"/>
        <v>-3.3076000000000001E-2</v>
      </c>
      <c r="AE457" s="12">
        <f t="shared" si="229"/>
        <v>3.7367918280816951E-4</v>
      </c>
      <c r="AF457" s="12">
        <f t="shared" si="230"/>
        <v>4.2165180505801406E-4</v>
      </c>
      <c r="AG457" s="12">
        <f t="shared" si="231"/>
        <v>1.3423008502203412E-5</v>
      </c>
      <c r="AH457" s="12">
        <f t="shared" si="232"/>
        <v>1.7086378734417916E-4</v>
      </c>
      <c r="AI457" s="12">
        <f t="shared" si="233"/>
        <v>0</v>
      </c>
      <c r="AJ457" s="12">
        <f t="shared" si="234"/>
        <v>0</v>
      </c>
      <c r="AK457" s="12">
        <f t="shared" si="235"/>
        <v>0</v>
      </c>
      <c r="AL457" s="12">
        <f t="shared" si="236"/>
        <v>0</v>
      </c>
      <c r="AM457" s="12">
        <f t="shared" si="237"/>
        <v>0</v>
      </c>
      <c r="AN457" s="39">
        <f t="shared" si="238"/>
        <v>0</v>
      </c>
      <c r="AO457" s="8"/>
      <c r="AP457" s="35">
        <f t="shared" si="239"/>
        <v>-3.3063020970927018E-2</v>
      </c>
      <c r="AQ457" s="12">
        <f t="shared" si="240"/>
        <v>2.717383479990959E-4</v>
      </c>
      <c r="AR457" s="12">
        <f t="shared" si="241"/>
        <v>1.3423008502203412E-5</v>
      </c>
      <c r="AS457" s="12">
        <f t="shared" si="242"/>
        <v>1.7086378734417916E-4</v>
      </c>
      <c r="AT457" s="12">
        <f t="shared" si="243"/>
        <v>1.3423008502203412E-5</v>
      </c>
      <c r="AU457" s="12">
        <f t="shared" si="244"/>
        <v>1.7086378734417916E-4</v>
      </c>
      <c r="AV457" s="12">
        <f t="shared" si="245"/>
        <v>-3.3063020970927018E-2</v>
      </c>
      <c r="AW457" s="12">
        <f t="shared" si="246"/>
        <v>2.717383479990959E-4</v>
      </c>
      <c r="AX457" s="12">
        <f t="shared" si="247"/>
        <v>-3.3063020970927059E-2</v>
      </c>
      <c r="AY457" s="39">
        <f t="shared" si="248"/>
        <v>2.717383479990959E-4</v>
      </c>
      <c r="AZ457" s="8"/>
      <c r="BA457" s="35"/>
      <c r="BB457" s="12">
        <f t="shared" si="249"/>
        <v>1.0000134230085023</v>
      </c>
      <c r="BC457" s="12">
        <f t="shared" si="250"/>
        <v>0.96692400000000001</v>
      </c>
      <c r="BD457" s="12">
        <f t="shared" si="251"/>
        <v>0</v>
      </c>
      <c r="BE457" s="39">
        <f t="shared" si="252"/>
        <v>0</v>
      </c>
    </row>
    <row r="458" spans="1:57">
      <c r="A458" s="168" t="s">
        <v>253</v>
      </c>
      <c r="B458" s="3" t="s">
        <v>400</v>
      </c>
      <c r="C458" s="3">
        <v>-32.626666666666665</v>
      </c>
      <c r="D458" s="3">
        <v>0.37367918280816953</v>
      </c>
      <c r="E458" s="3">
        <v>3</v>
      </c>
      <c r="F458" s="3">
        <v>1.3423008502203413E-2</v>
      </c>
      <c r="G458" s="3">
        <v>0.17086378734417915</v>
      </c>
      <c r="L458" s="3">
        <v>1</v>
      </c>
      <c r="Q458" s="44">
        <f t="shared" si="218"/>
        <v>-32.613681606188528</v>
      </c>
      <c r="R458" s="45">
        <f t="shared" si="219"/>
        <v>0.27178503260501258</v>
      </c>
      <c r="S458" s="45" t="str">
        <f t="shared" si="220"/>
        <v>n/a</v>
      </c>
      <c r="T458" s="45" t="str">
        <f t="shared" si="221"/>
        <v>n/a</v>
      </c>
      <c r="U458" s="45" t="str">
        <f t="shared" si="222"/>
        <v>n/a</v>
      </c>
      <c r="V458" s="45" t="str">
        <f t="shared" si="223"/>
        <v>n/a</v>
      </c>
      <c r="W458" s="41">
        <f t="shared" si="224"/>
        <v>-32.613681606188528</v>
      </c>
      <c r="X458" s="42">
        <f t="shared" si="225"/>
        <v>0.27178503260501258</v>
      </c>
      <c r="Y458" s="3">
        <v>3</v>
      </c>
      <c r="Z458" s="166">
        <v>-16.8</v>
      </c>
      <c r="AA458" s="43">
        <f t="shared" si="226"/>
        <v>-32.613681606188493</v>
      </c>
      <c r="AB458" s="42">
        <f t="shared" si="227"/>
        <v>0.27178503260501258</v>
      </c>
      <c r="AC458" s="8"/>
      <c r="AD458" s="35">
        <f t="shared" si="228"/>
        <v>-3.2626666666666665E-2</v>
      </c>
      <c r="AE458" s="12">
        <f t="shared" si="229"/>
        <v>3.7367918280816951E-4</v>
      </c>
      <c r="AF458" s="12">
        <f t="shared" si="230"/>
        <v>4.2165180505801406E-4</v>
      </c>
      <c r="AG458" s="12">
        <f t="shared" si="231"/>
        <v>1.3423008502203412E-5</v>
      </c>
      <c r="AH458" s="12">
        <f t="shared" si="232"/>
        <v>1.7086378734417916E-4</v>
      </c>
      <c r="AI458" s="12">
        <f t="shared" si="233"/>
        <v>0</v>
      </c>
      <c r="AJ458" s="12">
        <f t="shared" si="234"/>
        <v>0</v>
      </c>
      <c r="AK458" s="12">
        <f t="shared" si="235"/>
        <v>0</v>
      </c>
      <c r="AL458" s="12">
        <f t="shared" si="236"/>
        <v>0</v>
      </c>
      <c r="AM458" s="12">
        <f t="shared" si="237"/>
        <v>0</v>
      </c>
      <c r="AN458" s="39">
        <f t="shared" si="238"/>
        <v>0</v>
      </c>
      <c r="AO458" s="8"/>
      <c r="AP458" s="35">
        <f t="shared" si="239"/>
        <v>-3.2613681606188528E-2</v>
      </c>
      <c r="AQ458" s="12">
        <f t="shared" si="240"/>
        <v>2.7178503260501258E-4</v>
      </c>
      <c r="AR458" s="12">
        <f t="shared" si="241"/>
        <v>1.3423008502203412E-5</v>
      </c>
      <c r="AS458" s="12">
        <f t="shared" si="242"/>
        <v>1.7086378734417916E-4</v>
      </c>
      <c r="AT458" s="12">
        <f t="shared" si="243"/>
        <v>1.3423008502203412E-5</v>
      </c>
      <c r="AU458" s="12">
        <f t="shared" si="244"/>
        <v>1.7086378734417916E-4</v>
      </c>
      <c r="AV458" s="12">
        <f t="shared" si="245"/>
        <v>-3.2613681606188528E-2</v>
      </c>
      <c r="AW458" s="12">
        <f t="shared" si="246"/>
        <v>2.7178503260501258E-4</v>
      </c>
      <c r="AX458" s="12">
        <f t="shared" si="247"/>
        <v>-3.2613681606188494E-2</v>
      </c>
      <c r="AY458" s="39">
        <f t="shared" si="248"/>
        <v>2.7178503260501258E-4</v>
      </c>
      <c r="AZ458" s="8"/>
      <c r="BA458" s="35"/>
      <c r="BB458" s="12">
        <f t="shared" si="249"/>
        <v>1.0000134230085023</v>
      </c>
      <c r="BC458" s="12">
        <f t="shared" si="250"/>
        <v>0.96737333333333331</v>
      </c>
      <c r="BD458" s="12">
        <f t="shared" si="251"/>
        <v>0</v>
      </c>
      <c r="BE458" s="39">
        <f t="shared" si="252"/>
        <v>0</v>
      </c>
    </row>
    <row r="459" spans="1:57">
      <c r="A459" s="168" t="s">
        <v>253</v>
      </c>
      <c r="B459" s="3" t="s">
        <v>215</v>
      </c>
      <c r="C459" s="3">
        <v>-34.418000000000006</v>
      </c>
      <c r="D459" s="3">
        <v>0.37367918280816953</v>
      </c>
      <c r="E459" s="3">
        <v>3</v>
      </c>
      <c r="F459" s="3">
        <v>1.3423008502203413E-2</v>
      </c>
      <c r="G459" s="3">
        <v>0.17086378734417915</v>
      </c>
      <c r="L459" s="3">
        <v>1</v>
      </c>
      <c r="Q459" s="44">
        <f t="shared" si="218"/>
        <v>-34.405038984604431</v>
      </c>
      <c r="R459" s="45">
        <f t="shared" si="219"/>
        <v>0.2715989989959543</v>
      </c>
      <c r="S459" s="45" t="str">
        <f t="shared" si="220"/>
        <v>n/a</v>
      </c>
      <c r="T459" s="45" t="str">
        <f t="shared" si="221"/>
        <v>n/a</v>
      </c>
      <c r="U459" s="45" t="str">
        <f t="shared" si="222"/>
        <v>n/a</v>
      </c>
      <c r="V459" s="45" t="str">
        <f t="shared" si="223"/>
        <v>n/a</v>
      </c>
      <c r="W459" s="41">
        <f t="shared" si="224"/>
        <v>-34.405038984604431</v>
      </c>
      <c r="X459" s="42">
        <f t="shared" si="225"/>
        <v>0.2715989989959543</v>
      </c>
      <c r="Y459" s="3">
        <v>3</v>
      </c>
      <c r="Z459" s="166">
        <v>-16.899999999999999</v>
      </c>
      <c r="AA459" s="43">
        <f t="shared" si="226"/>
        <v>-34.405038984604452</v>
      </c>
      <c r="AB459" s="42">
        <f t="shared" si="227"/>
        <v>0.2715989989959543</v>
      </c>
      <c r="AC459" s="8"/>
      <c r="AD459" s="35">
        <f t="shared" si="228"/>
        <v>-3.4418000000000004E-2</v>
      </c>
      <c r="AE459" s="12">
        <f t="shared" si="229"/>
        <v>3.7367918280816951E-4</v>
      </c>
      <c r="AF459" s="12">
        <f t="shared" si="230"/>
        <v>4.2165180505801406E-4</v>
      </c>
      <c r="AG459" s="12">
        <f t="shared" si="231"/>
        <v>1.3423008502203412E-5</v>
      </c>
      <c r="AH459" s="12">
        <f t="shared" si="232"/>
        <v>1.7086378734417916E-4</v>
      </c>
      <c r="AI459" s="12">
        <f t="shared" si="233"/>
        <v>0</v>
      </c>
      <c r="AJ459" s="12">
        <f t="shared" si="234"/>
        <v>0</v>
      </c>
      <c r="AK459" s="12">
        <f t="shared" si="235"/>
        <v>0</v>
      </c>
      <c r="AL459" s="12">
        <f t="shared" si="236"/>
        <v>0</v>
      </c>
      <c r="AM459" s="12">
        <f t="shared" si="237"/>
        <v>0</v>
      </c>
      <c r="AN459" s="39">
        <f t="shared" si="238"/>
        <v>0</v>
      </c>
      <c r="AO459" s="8"/>
      <c r="AP459" s="35">
        <f t="shared" si="239"/>
        <v>-3.4405038984604432E-2</v>
      </c>
      <c r="AQ459" s="12">
        <f t="shared" si="240"/>
        <v>2.7159899899595428E-4</v>
      </c>
      <c r="AR459" s="12">
        <f t="shared" si="241"/>
        <v>1.3423008502203412E-5</v>
      </c>
      <c r="AS459" s="12">
        <f t="shared" si="242"/>
        <v>1.7086378734417916E-4</v>
      </c>
      <c r="AT459" s="12">
        <f t="shared" si="243"/>
        <v>1.3423008502203412E-5</v>
      </c>
      <c r="AU459" s="12">
        <f t="shared" si="244"/>
        <v>1.7086378734417916E-4</v>
      </c>
      <c r="AV459" s="12">
        <f t="shared" si="245"/>
        <v>-3.4405038984604432E-2</v>
      </c>
      <c r="AW459" s="12">
        <f t="shared" si="246"/>
        <v>2.7159899899595428E-4</v>
      </c>
      <c r="AX459" s="12">
        <f t="shared" si="247"/>
        <v>-3.4405038984604452E-2</v>
      </c>
      <c r="AY459" s="39">
        <f t="shared" si="248"/>
        <v>2.7159899899595428E-4</v>
      </c>
      <c r="AZ459" s="8"/>
      <c r="BA459" s="35"/>
      <c r="BB459" s="12">
        <f t="shared" si="249"/>
        <v>1.0000134230085023</v>
      </c>
      <c r="BC459" s="12">
        <f t="shared" si="250"/>
        <v>0.96558199999999994</v>
      </c>
      <c r="BD459" s="12">
        <f t="shared" si="251"/>
        <v>0</v>
      </c>
      <c r="BE459" s="39">
        <f t="shared" si="252"/>
        <v>0</v>
      </c>
    </row>
    <row r="460" spans="1:57">
      <c r="A460" s="168" t="s">
        <v>253</v>
      </c>
      <c r="B460" s="3" t="s">
        <v>216</v>
      </c>
      <c r="C460" s="3">
        <v>-33.910666666666664</v>
      </c>
      <c r="D460" s="3">
        <v>0.37367918280816953</v>
      </c>
      <c r="E460" s="3">
        <v>3</v>
      </c>
      <c r="F460" s="3">
        <v>1.3423008502203413E-2</v>
      </c>
      <c r="G460" s="3">
        <v>0.17086378734417915</v>
      </c>
      <c r="L460" s="3">
        <v>1</v>
      </c>
      <c r="Q460" s="44">
        <f t="shared" ref="Q460:Q516" si="253">IF($C460="","n/a",AP460*1000)</f>
        <v>-33.897698841331447</v>
      </c>
      <c r="R460" s="45">
        <f t="shared" ref="R460:R516" si="254">IF($C460="","n/a",AQ460*1000)</f>
        <v>0.27165166452174488</v>
      </c>
      <c r="S460" s="45" t="str">
        <f t="shared" ref="S460:S516" si="255">IF($L460=1,"n/a",AR460*1000)</f>
        <v>n/a</v>
      </c>
      <c r="T460" s="45" t="str">
        <f t="shared" ref="T460:T516" si="256">IF($L460=1,"n/a",AS460*1000)</f>
        <v>n/a</v>
      </c>
      <c r="U460" s="45" t="str">
        <f t="shared" ref="U460:U516" si="257">IF($L460=1,"n/a",AT460*1000)</f>
        <v>n/a</v>
      </c>
      <c r="V460" s="45" t="str">
        <f t="shared" ref="V460:V516" si="258">IF($L460=1,"n/a",AU460*1000)</f>
        <v>n/a</v>
      </c>
      <c r="W460" s="41">
        <f t="shared" ref="W460:W516" si="259">IF($C460="","n/a",AV460*1000)</f>
        <v>-33.897698841331447</v>
      </c>
      <c r="X460" s="42">
        <f t="shared" ref="X460:X516" si="260">IF($C460="","n/a",AW460*1000)</f>
        <v>0.27165166452174488</v>
      </c>
      <c r="Y460" s="3">
        <v>3</v>
      </c>
      <c r="Z460" s="166">
        <v>-18.600000000000001</v>
      </c>
      <c r="AA460" s="43">
        <f t="shared" ref="AA460:AA516" si="261">IF($C460="","n/a",AX460*1000)</f>
        <v>-33.897698841331426</v>
      </c>
      <c r="AB460" s="42">
        <f t="shared" ref="AB460:AB516" si="262">IF($C460="","n/a",AY460*1000)</f>
        <v>0.27165166452174488</v>
      </c>
      <c r="AC460" s="8"/>
      <c r="AD460" s="35">
        <f t="shared" ref="AD460:AD516" si="263">C460/1000</f>
        <v>-3.3910666666666665E-2</v>
      </c>
      <c r="AE460" s="12">
        <f t="shared" ref="AE460:AE516" si="264">D460/1000</f>
        <v>3.7367918280816951E-4</v>
      </c>
      <c r="AF460" s="12">
        <f t="shared" ref="AF460:AF516" si="265">AE460/IF(E460&lt;200,IF(E460&gt;1,SQRT(2/(E460-1))*EXP(_xlfn.GAMMALN.PRECISE(E460/2))/EXP(_xlfn.GAMMALN.PRECISE((E460-1)/2)),1),1)</f>
        <v>4.2165180505801406E-4</v>
      </c>
      <c r="AG460" s="12">
        <f t="shared" ref="AG460:AG516" si="266">F460/1000</f>
        <v>1.3423008502203412E-5</v>
      </c>
      <c r="AH460" s="12">
        <f t="shared" ref="AH460:AH516" si="267">G460/1000</f>
        <v>1.7086378734417916E-4</v>
      </c>
      <c r="AI460" s="12">
        <f t="shared" ref="AI460:AI516" si="268">H460/1000</f>
        <v>0</v>
      </c>
      <c r="AJ460" s="12">
        <f t="shared" ref="AJ460:AJ516" si="269">I460/1000</f>
        <v>0</v>
      </c>
      <c r="AK460" s="12">
        <f t="shared" ref="AK460:AK516" si="270">J460/1000</f>
        <v>0</v>
      </c>
      <c r="AL460" s="12">
        <f t="shared" ref="AL460:AL516" si="271">K460/1000</f>
        <v>0</v>
      </c>
      <c r="AM460" s="12">
        <f t="shared" ref="AM460:AM516" si="272">N460/1000</f>
        <v>0</v>
      </c>
      <c r="AN460" s="39">
        <f t="shared" ref="AN460:AN516" si="273">O460/1000</f>
        <v>0</v>
      </c>
      <c r="AO460" s="8"/>
      <c r="AP460" s="35">
        <f t="shared" ref="AP460:AP516" si="274">(AD460+AG460+AD460*AG460)</f>
        <v>-3.3897698841331446E-2</v>
      </c>
      <c r="AQ460" s="12">
        <f t="shared" ref="AQ460:AQ516" si="275">SQRT(((1+AG460)*AE460/SQRT(E460))^2+((1+AD460)*AH460)^2)</f>
        <v>2.716516645217449E-4</v>
      </c>
      <c r="AR460" s="12">
        <f t="shared" ref="AR460:AR516" si="276">(AI460+AG460+AI460*AG460)</f>
        <v>1.3423008502203412E-5</v>
      </c>
      <c r="AS460" s="12">
        <f t="shared" ref="AS460:AS516" si="277">SQRT((AJ460*(1+AG460))^2 + (AH460*(1+AI460))^2)</f>
        <v>1.7086378734417916E-4</v>
      </c>
      <c r="AT460" s="12">
        <f t="shared" ref="AT460:AT516" si="278">(1/(1-M460))*(AI460+AG460+AI460*AG460)-(M460/(1-M460))*(AK460)</f>
        <v>1.3423008502203412E-5</v>
      </c>
      <c r="AU460" s="12">
        <f t="shared" ref="AU460:AU516" si="279">SQRT((AS460*(1/(1-M460)))^2 + (AL460*(-M460/(1-M460)))^2)</f>
        <v>1.7086378734417916E-4</v>
      </c>
      <c r="AV460" s="12">
        <f t="shared" ref="AV460:AV516" si="280">(1/L460)*(AD460+AG460+AD460*AG460) - ((1-L460)/L460)*((1/(1-M460))*(AI460+AG460+AI460*AG460)-(M460/(1-M460))*(AK460))</f>
        <v>-3.3897698841331446E-2</v>
      </c>
      <c r="AW460" s="12">
        <f t="shared" ref="AW460:AW516" si="281">SQRT((BB460*AE460/SQRT(E460))^2 + (BC460*AH460)^2 + (BD460*AJ460)^2 + (BE460*AL460)^2)</f>
        <v>2.716516645217449E-4</v>
      </c>
      <c r="AX460" s="12">
        <f t="shared" ref="AX460:AX516" si="282">(AV460+1)/(AM460+1)-1</f>
        <v>-3.3897698841331425E-2</v>
      </c>
      <c r="AY460" s="39">
        <f t="shared" ref="AY460:AY516" si="283">SQRT((1/(AM460+1))^2*AW460^2+((-(AV460+1))/(AM460+1)^2)^2*AN460^2)</f>
        <v>2.716516645217449E-4</v>
      </c>
      <c r="AZ460" s="8"/>
      <c r="BA460" s="35"/>
      <c r="BB460" s="12">
        <f t="shared" ref="BB460:BB516" si="284">(1/L460)*(1+AG460)</f>
        <v>1.0000134230085023</v>
      </c>
      <c r="BC460" s="12">
        <f t="shared" ref="BC460:BC516" si="285">(1/L460)*(1+AD460) - ((1-L460)/(L460*(1-M460)))*(1+AI460)</f>
        <v>0.96608933333333336</v>
      </c>
      <c r="BD460" s="12">
        <f t="shared" ref="BD460:BD516" si="286">-((1-L460)/(L460*(1-M460))) * (1+AG460)</f>
        <v>0</v>
      </c>
      <c r="BE460" s="39">
        <f t="shared" ref="BE460:BE516" si="287">((1-L460)*M460)/(L460*(1-M460))</f>
        <v>0</v>
      </c>
    </row>
    <row r="461" spans="1:57">
      <c r="A461" s="168" t="s">
        <v>374</v>
      </c>
      <c r="B461" s="3" t="s">
        <v>399</v>
      </c>
      <c r="C461" s="3">
        <v>-36.619666666666667</v>
      </c>
      <c r="D461" s="3">
        <v>0.37367918280816953</v>
      </c>
      <c r="E461" s="3">
        <v>3</v>
      </c>
      <c r="F461" s="3">
        <v>1.3423008502203413E-2</v>
      </c>
      <c r="G461" s="3">
        <v>0.17086378734417915</v>
      </c>
      <c r="L461" s="3">
        <v>1</v>
      </c>
      <c r="Q461" s="44">
        <f t="shared" si="253"/>
        <v>-36.606735204261476</v>
      </c>
      <c r="R461" s="45">
        <f t="shared" si="254"/>
        <v>0.27137064962576318</v>
      </c>
      <c r="S461" s="45" t="str">
        <f t="shared" si="255"/>
        <v>n/a</v>
      </c>
      <c r="T461" s="45" t="str">
        <f t="shared" si="256"/>
        <v>n/a</v>
      </c>
      <c r="U461" s="45" t="str">
        <f t="shared" si="257"/>
        <v>n/a</v>
      </c>
      <c r="V461" s="45" t="str">
        <f t="shared" si="258"/>
        <v>n/a</v>
      </c>
      <c r="W461" s="41">
        <f t="shared" si="259"/>
        <v>-36.606735204261476</v>
      </c>
      <c r="X461" s="42">
        <f t="shared" si="260"/>
        <v>0.27137064962576318</v>
      </c>
      <c r="Y461" s="3">
        <v>3</v>
      </c>
      <c r="Z461" s="166">
        <v>-17.7</v>
      </c>
      <c r="AA461" s="43">
        <f t="shared" si="261"/>
        <v>-36.606735204261497</v>
      </c>
      <c r="AB461" s="42">
        <f t="shared" si="262"/>
        <v>0.27137064962576318</v>
      </c>
      <c r="AC461" s="8"/>
      <c r="AD461" s="35">
        <f t="shared" si="263"/>
        <v>-3.6619666666666668E-2</v>
      </c>
      <c r="AE461" s="12">
        <f t="shared" si="264"/>
        <v>3.7367918280816951E-4</v>
      </c>
      <c r="AF461" s="12">
        <f t="shared" si="265"/>
        <v>4.2165180505801406E-4</v>
      </c>
      <c r="AG461" s="12">
        <f t="shared" si="266"/>
        <v>1.3423008502203412E-5</v>
      </c>
      <c r="AH461" s="12">
        <f t="shared" si="267"/>
        <v>1.7086378734417916E-4</v>
      </c>
      <c r="AI461" s="12">
        <f t="shared" si="268"/>
        <v>0</v>
      </c>
      <c r="AJ461" s="12">
        <f t="shared" si="269"/>
        <v>0</v>
      </c>
      <c r="AK461" s="12">
        <f t="shared" si="270"/>
        <v>0</v>
      </c>
      <c r="AL461" s="12">
        <f t="shared" si="271"/>
        <v>0</v>
      </c>
      <c r="AM461" s="12">
        <f t="shared" si="272"/>
        <v>0</v>
      </c>
      <c r="AN461" s="39">
        <f t="shared" si="273"/>
        <v>0</v>
      </c>
      <c r="AO461" s="8"/>
      <c r="AP461" s="35">
        <f t="shared" si="274"/>
        <v>-3.6606735204261477E-2</v>
      </c>
      <c r="AQ461" s="12">
        <f t="shared" si="275"/>
        <v>2.7137064962576318E-4</v>
      </c>
      <c r="AR461" s="12">
        <f t="shared" si="276"/>
        <v>1.3423008502203412E-5</v>
      </c>
      <c r="AS461" s="12">
        <f t="shared" si="277"/>
        <v>1.7086378734417916E-4</v>
      </c>
      <c r="AT461" s="12">
        <f t="shared" si="278"/>
        <v>1.3423008502203412E-5</v>
      </c>
      <c r="AU461" s="12">
        <f t="shared" si="279"/>
        <v>1.7086378734417916E-4</v>
      </c>
      <c r="AV461" s="12">
        <f t="shared" si="280"/>
        <v>-3.6606735204261477E-2</v>
      </c>
      <c r="AW461" s="12">
        <f t="shared" si="281"/>
        <v>2.7137064962576318E-4</v>
      </c>
      <c r="AX461" s="12">
        <f t="shared" si="282"/>
        <v>-3.6606735204261498E-2</v>
      </c>
      <c r="AY461" s="39">
        <f t="shared" si="283"/>
        <v>2.7137064962576318E-4</v>
      </c>
      <c r="AZ461" s="8"/>
      <c r="BA461" s="35"/>
      <c r="BB461" s="12">
        <f t="shared" si="284"/>
        <v>1.0000134230085023</v>
      </c>
      <c r="BC461" s="12">
        <f t="shared" si="285"/>
        <v>0.96338033333333328</v>
      </c>
      <c r="BD461" s="12">
        <f t="shared" si="286"/>
        <v>0</v>
      </c>
      <c r="BE461" s="39">
        <f t="shared" si="287"/>
        <v>0</v>
      </c>
    </row>
    <row r="462" spans="1:57">
      <c r="A462" s="168" t="s">
        <v>374</v>
      </c>
      <c r="B462" s="3" t="s">
        <v>400</v>
      </c>
      <c r="C462" s="3">
        <v>-36.475999999999999</v>
      </c>
      <c r="D462" s="3">
        <v>0.37367918280816953</v>
      </c>
      <c r="E462" s="3">
        <v>3</v>
      </c>
      <c r="F462" s="3">
        <v>1.3423008502203413E-2</v>
      </c>
      <c r="G462" s="3">
        <v>0.17086378734417915</v>
      </c>
      <c r="L462" s="3">
        <v>1</v>
      </c>
      <c r="Q462" s="44">
        <f t="shared" si="253"/>
        <v>-36.463066609155923</v>
      </c>
      <c r="R462" s="45">
        <f t="shared" si="254"/>
        <v>0.27138554019982825</v>
      </c>
      <c r="S462" s="45" t="str">
        <f t="shared" si="255"/>
        <v>n/a</v>
      </c>
      <c r="T462" s="45" t="str">
        <f t="shared" si="256"/>
        <v>n/a</v>
      </c>
      <c r="U462" s="45" t="str">
        <f t="shared" si="257"/>
        <v>n/a</v>
      </c>
      <c r="V462" s="45" t="str">
        <f t="shared" si="258"/>
        <v>n/a</v>
      </c>
      <c r="W462" s="41">
        <f t="shared" si="259"/>
        <v>-36.463066609155923</v>
      </c>
      <c r="X462" s="42">
        <f t="shared" si="260"/>
        <v>0.27138554019982825</v>
      </c>
      <c r="Y462" s="3">
        <v>3</v>
      </c>
      <c r="Z462" s="166">
        <v>-17.8</v>
      </c>
      <c r="AA462" s="43">
        <f t="shared" si="261"/>
        <v>-36.463066609155881</v>
      </c>
      <c r="AB462" s="42">
        <f t="shared" si="262"/>
        <v>0.27138554019982825</v>
      </c>
      <c r="AC462" s="8"/>
      <c r="AD462" s="35">
        <f t="shared" si="263"/>
        <v>-3.6476000000000001E-2</v>
      </c>
      <c r="AE462" s="12">
        <f t="shared" si="264"/>
        <v>3.7367918280816951E-4</v>
      </c>
      <c r="AF462" s="12">
        <f t="shared" si="265"/>
        <v>4.2165180505801406E-4</v>
      </c>
      <c r="AG462" s="12">
        <f t="shared" si="266"/>
        <v>1.3423008502203412E-5</v>
      </c>
      <c r="AH462" s="12">
        <f t="shared" si="267"/>
        <v>1.7086378734417916E-4</v>
      </c>
      <c r="AI462" s="12">
        <f t="shared" si="268"/>
        <v>0</v>
      </c>
      <c r="AJ462" s="12">
        <f t="shared" si="269"/>
        <v>0</v>
      </c>
      <c r="AK462" s="12">
        <f t="shared" si="270"/>
        <v>0</v>
      </c>
      <c r="AL462" s="12">
        <f t="shared" si="271"/>
        <v>0</v>
      </c>
      <c r="AM462" s="12">
        <f t="shared" si="272"/>
        <v>0</v>
      </c>
      <c r="AN462" s="39">
        <f t="shared" si="273"/>
        <v>0</v>
      </c>
      <c r="AO462" s="8"/>
      <c r="AP462" s="35">
        <f t="shared" si="274"/>
        <v>-3.6463066609155922E-2</v>
      </c>
      <c r="AQ462" s="12">
        <f t="shared" si="275"/>
        <v>2.7138554019982825E-4</v>
      </c>
      <c r="AR462" s="12">
        <f t="shared" si="276"/>
        <v>1.3423008502203412E-5</v>
      </c>
      <c r="AS462" s="12">
        <f t="shared" si="277"/>
        <v>1.7086378734417916E-4</v>
      </c>
      <c r="AT462" s="12">
        <f t="shared" si="278"/>
        <v>1.3423008502203412E-5</v>
      </c>
      <c r="AU462" s="12">
        <f t="shared" si="279"/>
        <v>1.7086378734417916E-4</v>
      </c>
      <c r="AV462" s="12">
        <f t="shared" si="280"/>
        <v>-3.6463066609155922E-2</v>
      </c>
      <c r="AW462" s="12">
        <f t="shared" si="281"/>
        <v>2.7138554019982825E-4</v>
      </c>
      <c r="AX462" s="12">
        <f t="shared" si="282"/>
        <v>-3.6463066609155881E-2</v>
      </c>
      <c r="AY462" s="39">
        <f t="shared" si="283"/>
        <v>2.7138554019982825E-4</v>
      </c>
      <c r="AZ462" s="8"/>
      <c r="BA462" s="35"/>
      <c r="BB462" s="12">
        <f t="shared" si="284"/>
        <v>1.0000134230085023</v>
      </c>
      <c r="BC462" s="12">
        <f t="shared" si="285"/>
        <v>0.96352400000000005</v>
      </c>
      <c r="BD462" s="12">
        <f t="shared" si="286"/>
        <v>0</v>
      </c>
      <c r="BE462" s="39">
        <f t="shared" si="287"/>
        <v>0</v>
      </c>
    </row>
    <row r="463" spans="1:57">
      <c r="A463" s="168" t="s">
        <v>374</v>
      </c>
      <c r="B463" s="3" t="s">
        <v>215</v>
      </c>
      <c r="C463" s="3">
        <v>-38.269333333333336</v>
      </c>
      <c r="D463" s="3">
        <v>0.37367918280816953</v>
      </c>
      <c r="E463" s="3">
        <v>3</v>
      </c>
      <c r="F463" s="3">
        <v>1.3423008502203413E-2</v>
      </c>
      <c r="G463" s="3">
        <v>0.17086378734417915</v>
      </c>
      <c r="L463" s="3">
        <v>1</v>
      </c>
      <c r="Q463" s="44">
        <f t="shared" si="253"/>
        <v>-38.256424014417838</v>
      </c>
      <c r="R463" s="45">
        <f t="shared" si="254"/>
        <v>0.27119976778213667</v>
      </c>
      <c r="S463" s="45" t="str">
        <f t="shared" si="255"/>
        <v>n/a</v>
      </c>
      <c r="T463" s="45" t="str">
        <f t="shared" si="256"/>
        <v>n/a</v>
      </c>
      <c r="U463" s="45" t="str">
        <f t="shared" si="257"/>
        <v>n/a</v>
      </c>
      <c r="V463" s="45" t="str">
        <f t="shared" si="258"/>
        <v>n/a</v>
      </c>
      <c r="W463" s="41">
        <f t="shared" si="259"/>
        <v>-38.256424014417838</v>
      </c>
      <c r="X463" s="42">
        <f t="shared" si="260"/>
        <v>0.27119976778213667</v>
      </c>
      <c r="Y463" s="3">
        <v>3</v>
      </c>
      <c r="Z463" s="166">
        <v>-18</v>
      </c>
      <c r="AA463" s="43">
        <f t="shared" si="261"/>
        <v>-38.256424014417867</v>
      </c>
      <c r="AB463" s="42">
        <f t="shared" si="262"/>
        <v>0.27119976778213667</v>
      </c>
      <c r="AC463" s="8"/>
      <c r="AD463" s="35">
        <f t="shared" si="263"/>
        <v>-3.8269333333333336E-2</v>
      </c>
      <c r="AE463" s="12">
        <f t="shared" si="264"/>
        <v>3.7367918280816951E-4</v>
      </c>
      <c r="AF463" s="12">
        <f t="shared" si="265"/>
        <v>4.2165180505801406E-4</v>
      </c>
      <c r="AG463" s="12">
        <f t="shared" si="266"/>
        <v>1.3423008502203412E-5</v>
      </c>
      <c r="AH463" s="12">
        <f t="shared" si="267"/>
        <v>1.7086378734417916E-4</v>
      </c>
      <c r="AI463" s="12">
        <f t="shared" si="268"/>
        <v>0</v>
      </c>
      <c r="AJ463" s="12">
        <f t="shared" si="269"/>
        <v>0</v>
      </c>
      <c r="AK463" s="12">
        <f t="shared" si="270"/>
        <v>0</v>
      </c>
      <c r="AL463" s="12">
        <f t="shared" si="271"/>
        <v>0</v>
      </c>
      <c r="AM463" s="12">
        <f t="shared" si="272"/>
        <v>0</v>
      </c>
      <c r="AN463" s="39">
        <f t="shared" si="273"/>
        <v>0</v>
      </c>
      <c r="AO463" s="8"/>
      <c r="AP463" s="35">
        <f t="shared" si="274"/>
        <v>-3.8256424014417839E-2</v>
      </c>
      <c r="AQ463" s="12">
        <f t="shared" si="275"/>
        <v>2.7119976778213666E-4</v>
      </c>
      <c r="AR463" s="12">
        <f t="shared" si="276"/>
        <v>1.3423008502203412E-5</v>
      </c>
      <c r="AS463" s="12">
        <f t="shared" si="277"/>
        <v>1.7086378734417916E-4</v>
      </c>
      <c r="AT463" s="12">
        <f t="shared" si="278"/>
        <v>1.3423008502203412E-5</v>
      </c>
      <c r="AU463" s="12">
        <f t="shared" si="279"/>
        <v>1.7086378734417916E-4</v>
      </c>
      <c r="AV463" s="12">
        <f t="shared" si="280"/>
        <v>-3.8256424014417839E-2</v>
      </c>
      <c r="AW463" s="12">
        <f t="shared" si="281"/>
        <v>2.7119976778213666E-4</v>
      </c>
      <c r="AX463" s="12">
        <f t="shared" si="282"/>
        <v>-3.8256424014417867E-2</v>
      </c>
      <c r="AY463" s="39">
        <f t="shared" si="283"/>
        <v>2.7119976778213666E-4</v>
      </c>
      <c r="AZ463" s="8"/>
      <c r="BA463" s="35"/>
      <c r="BB463" s="12">
        <f t="shared" si="284"/>
        <v>1.0000134230085023</v>
      </c>
      <c r="BC463" s="12">
        <f t="shared" si="285"/>
        <v>0.96173066666666662</v>
      </c>
      <c r="BD463" s="12">
        <f t="shared" si="286"/>
        <v>0</v>
      </c>
      <c r="BE463" s="39">
        <f t="shared" si="287"/>
        <v>0</v>
      </c>
    </row>
    <row r="464" spans="1:57">
      <c r="A464" s="168" t="s">
        <v>374</v>
      </c>
      <c r="B464" s="3" t="s">
        <v>216</v>
      </c>
      <c r="C464" s="3">
        <v>-37.589333333333336</v>
      </c>
      <c r="D464" s="3">
        <v>0.37367918280816953</v>
      </c>
      <c r="E464" s="3">
        <v>3</v>
      </c>
      <c r="F464" s="3">
        <v>1.3423008502203413E-2</v>
      </c>
      <c r="G464" s="3">
        <v>0.17086378734417915</v>
      </c>
      <c r="L464" s="3">
        <v>1</v>
      </c>
      <c r="Q464" s="44">
        <f t="shared" si="253"/>
        <v>-37.576414886772056</v>
      </c>
      <c r="R464" s="45">
        <f t="shared" si="254"/>
        <v>0.27127018360396205</v>
      </c>
      <c r="S464" s="45" t="str">
        <f t="shared" si="255"/>
        <v>n/a</v>
      </c>
      <c r="T464" s="45" t="str">
        <f t="shared" si="256"/>
        <v>n/a</v>
      </c>
      <c r="U464" s="45" t="str">
        <f t="shared" si="257"/>
        <v>n/a</v>
      </c>
      <c r="V464" s="45" t="str">
        <f t="shared" si="258"/>
        <v>n/a</v>
      </c>
      <c r="W464" s="41">
        <f t="shared" si="259"/>
        <v>-37.576414886772056</v>
      </c>
      <c r="X464" s="42">
        <f t="shared" si="260"/>
        <v>0.27127018360396205</v>
      </c>
      <c r="Y464" s="3">
        <v>3</v>
      </c>
      <c r="Z464" s="166">
        <v>-20</v>
      </c>
      <c r="AA464" s="43">
        <f t="shared" si="261"/>
        <v>-37.576414886772099</v>
      </c>
      <c r="AB464" s="42">
        <f t="shared" si="262"/>
        <v>0.27127018360396205</v>
      </c>
      <c r="AC464" s="8"/>
      <c r="AD464" s="35">
        <f t="shared" si="263"/>
        <v>-3.7589333333333336E-2</v>
      </c>
      <c r="AE464" s="12">
        <f t="shared" si="264"/>
        <v>3.7367918280816951E-4</v>
      </c>
      <c r="AF464" s="12">
        <f t="shared" si="265"/>
        <v>4.2165180505801406E-4</v>
      </c>
      <c r="AG464" s="12">
        <f t="shared" si="266"/>
        <v>1.3423008502203412E-5</v>
      </c>
      <c r="AH464" s="12">
        <f t="shared" si="267"/>
        <v>1.7086378734417916E-4</v>
      </c>
      <c r="AI464" s="12">
        <f t="shared" si="268"/>
        <v>0</v>
      </c>
      <c r="AJ464" s="12">
        <f t="shared" si="269"/>
        <v>0</v>
      </c>
      <c r="AK464" s="12">
        <f t="shared" si="270"/>
        <v>0</v>
      </c>
      <c r="AL464" s="12">
        <f t="shared" si="271"/>
        <v>0</v>
      </c>
      <c r="AM464" s="12">
        <f t="shared" si="272"/>
        <v>0</v>
      </c>
      <c r="AN464" s="39">
        <f t="shared" si="273"/>
        <v>0</v>
      </c>
      <c r="AO464" s="8"/>
      <c r="AP464" s="35">
        <f t="shared" si="274"/>
        <v>-3.7576414886772054E-2</v>
      </c>
      <c r="AQ464" s="12">
        <f t="shared" si="275"/>
        <v>2.7127018360396205E-4</v>
      </c>
      <c r="AR464" s="12">
        <f t="shared" si="276"/>
        <v>1.3423008502203412E-5</v>
      </c>
      <c r="AS464" s="12">
        <f t="shared" si="277"/>
        <v>1.7086378734417916E-4</v>
      </c>
      <c r="AT464" s="12">
        <f t="shared" si="278"/>
        <v>1.3423008502203412E-5</v>
      </c>
      <c r="AU464" s="12">
        <f t="shared" si="279"/>
        <v>1.7086378734417916E-4</v>
      </c>
      <c r="AV464" s="12">
        <f t="shared" si="280"/>
        <v>-3.7576414886772054E-2</v>
      </c>
      <c r="AW464" s="12">
        <f t="shared" si="281"/>
        <v>2.7127018360396205E-4</v>
      </c>
      <c r="AX464" s="12">
        <f t="shared" si="282"/>
        <v>-3.7576414886772103E-2</v>
      </c>
      <c r="AY464" s="39">
        <f t="shared" si="283"/>
        <v>2.7127018360396205E-4</v>
      </c>
      <c r="AZ464" s="8"/>
      <c r="BA464" s="35"/>
      <c r="BB464" s="12">
        <f t="shared" si="284"/>
        <v>1.0000134230085023</v>
      </c>
      <c r="BC464" s="12">
        <f t="shared" si="285"/>
        <v>0.96241066666666664</v>
      </c>
      <c r="BD464" s="12">
        <f t="shared" si="286"/>
        <v>0</v>
      </c>
      <c r="BE464" s="39">
        <f t="shared" si="287"/>
        <v>0</v>
      </c>
    </row>
    <row r="465" spans="1:57">
      <c r="A465" s="168" t="s">
        <v>320</v>
      </c>
      <c r="B465" s="3" t="s">
        <v>399</v>
      </c>
      <c r="C465" s="3">
        <v>-35.055</v>
      </c>
      <c r="D465" s="3">
        <v>0.37367918280816953</v>
      </c>
      <c r="E465" s="3">
        <v>3</v>
      </c>
      <c r="F465" s="3">
        <v>1.3423008502203413E-2</v>
      </c>
      <c r="G465" s="3">
        <v>0.17086378734417915</v>
      </c>
      <c r="L465" s="3">
        <v>1</v>
      </c>
      <c r="Q465" s="44">
        <f t="shared" si="253"/>
        <v>-35.042047535060846</v>
      </c>
      <c r="R465" s="45">
        <f t="shared" si="254"/>
        <v>0.27153289768676758</v>
      </c>
      <c r="S465" s="45" t="str">
        <f t="shared" si="255"/>
        <v>n/a</v>
      </c>
      <c r="T465" s="45" t="str">
        <f t="shared" si="256"/>
        <v>n/a</v>
      </c>
      <c r="U465" s="45" t="str">
        <f t="shared" si="257"/>
        <v>n/a</v>
      </c>
      <c r="V465" s="45" t="str">
        <f t="shared" si="258"/>
        <v>n/a</v>
      </c>
      <c r="W465" s="41">
        <f t="shared" si="259"/>
        <v>-35.042047535060846</v>
      </c>
      <c r="X465" s="42">
        <f t="shared" si="260"/>
        <v>0.27153289768676758</v>
      </c>
      <c r="Y465" s="3">
        <v>3</v>
      </c>
      <c r="Z465" s="166">
        <v>-19.399999999999999</v>
      </c>
      <c r="AA465" s="43">
        <f t="shared" si="261"/>
        <v>-35.042047535060796</v>
      </c>
      <c r="AB465" s="42">
        <f t="shared" si="262"/>
        <v>0.27153289768676758</v>
      </c>
      <c r="AC465" s="8"/>
      <c r="AD465" s="35">
        <f t="shared" si="263"/>
        <v>-3.5055000000000003E-2</v>
      </c>
      <c r="AE465" s="12">
        <f t="shared" si="264"/>
        <v>3.7367918280816951E-4</v>
      </c>
      <c r="AF465" s="12">
        <f t="shared" si="265"/>
        <v>4.2165180505801406E-4</v>
      </c>
      <c r="AG465" s="12">
        <f t="shared" si="266"/>
        <v>1.3423008502203412E-5</v>
      </c>
      <c r="AH465" s="12">
        <f t="shared" si="267"/>
        <v>1.7086378734417916E-4</v>
      </c>
      <c r="AI465" s="12">
        <f t="shared" si="268"/>
        <v>0</v>
      </c>
      <c r="AJ465" s="12">
        <f t="shared" si="269"/>
        <v>0</v>
      </c>
      <c r="AK465" s="12">
        <f t="shared" si="270"/>
        <v>0</v>
      </c>
      <c r="AL465" s="12">
        <f t="shared" si="271"/>
        <v>0</v>
      </c>
      <c r="AM465" s="12">
        <f t="shared" si="272"/>
        <v>0</v>
      </c>
      <c r="AN465" s="39">
        <f t="shared" si="273"/>
        <v>0</v>
      </c>
      <c r="AO465" s="8"/>
      <c r="AP465" s="35">
        <f t="shared" si="274"/>
        <v>-3.5042047535060843E-2</v>
      </c>
      <c r="AQ465" s="12">
        <f t="shared" si="275"/>
        <v>2.7153289768676759E-4</v>
      </c>
      <c r="AR465" s="12">
        <f t="shared" si="276"/>
        <v>1.3423008502203412E-5</v>
      </c>
      <c r="AS465" s="12">
        <f t="shared" si="277"/>
        <v>1.7086378734417916E-4</v>
      </c>
      <c r="AT465" s="12">
        <f t="shared" si="278"/>
        <v>1.3423008502203412E-5</v>
      </c>
      <c r="AU465" s="12">
        <f t="shared" si="279"/>
        <v>1.7086378734417916E-4</v>
      </c>
      <c r="AV465" s="12">
        <f t="shared" si="280"/>
        <v>-3.5042047535060843E-2</v>
      </c>
      <c r="AW465" s="12">
        <f t="shared" si="281"/>
        <v>2.7153289768676759E-4</v>
      </c>
      <c r="AX465" s="12">
        <f t="shared" si="282"/>
        <v>-3.5042047535060794E-2</v>
      </c>
      <c r="AY465" s="39">
        <f t="shared" si="283"/>
        <v>2.7153289768676759E-4</v>
      </c>
      <c r="AZ465" s="8"/>
      <c r="BA465" s="35"/>
      <c r="BB465" s="12">
        <f t="shared" si="284"/>
        <v>1.0000134230085023</v>
      </c>
      <c r="BC465" s="12">
        <f t="shared" si="285"/>
        <v>0.96494499999999994</v>
      </c>
      <c r="BD465" s="12">
        <f t="shared" si="286"/>
        <v>0</v>
      </c>
      <c r="BE465" s="39">
        <f t="shared" si="287"/>
        <v>0</v>
      </c>
    </row>
    <row r="466" spans="1:57">
      <c r="A466" s="168" t="s">
        <v>320</v>
      </c>
      <c r="B466" s="3" t="s">
        <v>400</v>
      </c>
      <c r="C466" s="3">
        <v>-34.312333333333335</v>
      </c>
      <c r="D466" s="3">
        <v>0.37367918280816953</v>
      </c>
      <c r="E466" s="3">
        <v>3</v>
      </c>
      <c r="F466" s="3">
        <v>1.3423008502203413E-2</v>
      </c>
      <c r="G466" s="3">
        <v>0.17086378734417915</v>
      </c>
      <c r="L466" s="3">
        <v>1</v>
      </c>
      <c r="Q466" s="44">
        <f t="shared" si="253"/>
        <v>-34.299370899573198</v>
      </c>
      <c r="R466" s="45">
        <f t="shared" si="254"/>
        <v>0.27160996665787396</v>
      </c>
      <c r="S466" s="45" t="str">
        <f t="shared" si="255"/>
        <v>n/a</v>
      </c>
      <c r="T466" s="45" t="str">
        <f t="shared" si="256"/>
        <v>n/a</v>
      </c>
      <c r="U466" s="45" t="str">
        <f t="shared" si="257"/>
        <v>n/a</v>
      </c>
      <c r="V466" s="45" t="str">
        <f t="shared" si="258"/>
        <v>n/a</v>
      </c>
      <c r="W466" s="41">
        <f t="shared" si="259"/>
        <v>-34.299370899573198</v>
      </c>
      <c r="X466" s="42">
        <f t="shared" si="260"/>
        <v>0.27160996665787396</v>
      </c>
      <c r="Y466" s="3">
        <v>3</v>
      </c>
      <c r="Z466" s="166">
        <v>-17</v>
      </c>
      <c r="AA466" s="43">
        <f t="shared" si="261"/>
        <v>-34.299370899573248</v>
      </c>
      <c r="AB466" s="42">
        <f t="shared" si="262"/>
        <v>0.27160996665787396</v>
      </c>
      <c r="AC466" s="8"/>
      <c r="AD466" s="35">
        <f t="shared" si="263"/>
        <v>-3.4312333333333334E-2</v>
      </c>
      <c r="AE466" s="12">
        <f t="shared" si="264"/>
        <v>3.7367918280816951E-4</v>
      </c>
      <c r="AF466" s="12">
        <f t="shared" si="265"/>
        <v>4.2165180505801406E-4</v>
      </c>
      <c r="AG466" s="12">
        <f t="shared" si="266"/>
        <v>1.3423008502203412E-5</v>
      </c>
      <c r="AH466" s="12">
        <f t="shared" si="267"/>
        <v>1.7086378734417916E-4</v>
      </c>
      <c r="AI466" s="12">
        <f t="shared" si="268"/>
        <v>0</v>
      </c>
      <c r="AJ466" s="12">
        <f t="shared" si="269"/>
        <v>0</v>
      </c>
      <c r="AK466" s="12">
        <f t="shared" si="270"/>
        <v>0</v>
      </c>
      <c r="AL466" s="12">
        <f t="shared" si="271"/>
        <v>0</v>
      </c>
      <c r="AM466" s="12">
        <f t="shared" si="272"/>
        <v>0</v>
      </c>
      <c r="AN466" s="39">
        <f t="shared" si="273"/>
        <v>0</v>
      </c>
      <c r="AO466" s="8"/>
      <c r="AP466" s="35">
        <f t="shared" si="274"/>
        <v>-3.4299370899573196E-2</v>
      </c>
      <c r="AQ466" s="12">
        <f t="shared" si="275"/>
        <v>2.7160996665787394E-4</v>
      </c>
      <c r="AR466" s="12">
        <f t="shared" si="276"/>
        <v>1.3423008502203412E-5</v>
      </c>
      <c r="AS466" s="12">
        <f t="shared" si="277"/>
        <v>1.7086378734417916E-4</v>
      </c>
      <c r="AT466" s="12">
        <f t="shared" si="278"/>
        <v>1.3423008502203412E-5</v>
      </c>
      <c r="AU466" s="12">
        <f t="shared" si="279"/>
        <v>1.7086378734417916E-4</v>
      </c>
      <c r="AV466" s="12">
        <f t="shared" si="280"/>
        <v>-3.4299370899573196E-2</v>
      </c>
      <c r="AW466" s="12">
        <f t="shared" si="281"/>
        <v>2.7160996665787394E-4</v>
      </c>
      <c r="AX466" s="12">
        <f t="shared" si="282"/>
        <v>-3.4299370899573245E-2</v>
      </c>
      <c r="AY466" s="39">
        <f t="shared" si="283"/>
        <v>2.7160996665787394E-4</v>
      </c>
      <c r="AZ466" s="8"/>
      <c r="BA466" s="35"/>
      <c r="BB466" s="12">
        <f t="shared" si="284"/>
        <v>1.0000134230085023</v>
      </c>
      <c r="BC466" s="12">
        <f t="shared" si="285"/>
        <v>0.96568766666666672</v>
      </c>
      <c r="BD466" s="12">
        <f t="shared" si="286"/>
        <v>0</v>
      </c>
      <c r="BE466" s="39">
        <f t="shared" si="287"/>
        <v>0</v>
      </c>
    </row>
    <row r="467" spans="1:57">
      <c r="A467" s="168" t="s">
        <v>320</v>
      </c>
      <c r="B467" s="3" t="s">
        <v>215</v>
      </c>
      <c r="C467" s="3">
        <v>-37.06666666666667</v>
      </c>
      <c r="D467" s="3">
        <v>0.37367918280816953</v>
      </c>
      <c r="E467" s="3">
        <v>3</v>
      </c>
      <c r="F467" s="3">
        <v>1.3423008502203413E-2</v>
      </c>
      <c r="G467" s="3">
        <v>0.17086378734417915</v>
      </c>
      <c r="L467" s="3">
        <v>1</v>
      </c>
      <c r="Q467" s="44">
        <f t="shared" si="253"/>
        <v>-37.053741204346281</v>
      </c>
      <c r="R467" s="45">
        <f t="shared" si="254"/>
        <v>0.27132432853437299</v>
      </c>
      <c r="S467" s="45" t="str">
        <f t="shared" si="255"/>
        <v>n/a</v>
      </c>
      <c r="T467" s="45" t="str">
        <f t="shared" si="256"/>
        <v>n/a</v>
      </c>
      <c r="U467" s="45" t="str">
        <f t="shared" si="257"/>
        <v>n/a</v>
      </c>
      <c r="V467" s="45" t="str">
        <f t="shared" si="258"/>
        <v>n/a</v>
      </c>
      <c r="W467" s="41">
        <f t="shared" si="259"/>
        <v>-37.053741204346281</v>
      </c>
      <c r="X467" s="42">
        <f t="shared" si="260"/>
        <v>0.27132432853437299</v>
      </c>
      <c r="Y467" s="3">
        <v>3</v>
      </c>
      <c r="Z467" s="166">
        <v>-16.899999999999999</v>
      </c>
      <c r="AA467" s="43">
        <f t="shared" si="261"/>
        <v>-37.053741204346238</v>
      </c>
      <c r="AB467" s="42">
        <f t="shared" si="262"/>
        <v>0.27132432853437299</v>
      </c>
      <c r="AC467" s="8"/>
      <c r="AD467" s="35">
        <f t="shared" si="263"/>
        <v>-3.7066666666666671E-2</v>
      </c>
      <c r="AE467" s="12">
        <f t="shared" si="264"/>
        <v>3.7367918280816951E-4</v>
      </c>
      <c r="AF467" s="12">
        <f t="shared" si="265"/>
        <v>4.2165180505801406E-4</v>
      </c>
      <c r="AG467" s="12">
        <f t="shared" si="266"/>
        <v>1.3423008502203412E-5</v>
      </c>
      <c r="AH467" s="12">
        <f t="shared" si="267"/>
        <v>1.7086378734417916E-4</v>
      </c>
      <c r="AI467" s="12">
        <f t="shared" si="268"/>
        <v>0</v>
      </c>
      <c r="AJ467" s="12">
        <f t="shared" si="269"/>
        <v>0</v>
      </c>
      <c r="AK467" s="12">
        <f t="shared" si="270"/>
        <v>0</v>
      </c>
      <c r="AL467" s="12">
        <f t="shared" si="271"/>
        <v>0</v>
      </c>
      <c r="AM467" s="12">
        <f t="shared" si="272"/>
        <v>0</v>
      </c>
      <c r="AN467" s="39">
        <f t="shared" si="273"/>
        <v>0</v>
      </c>
      <c r="AO467" s="8"/>
      <c r="AP467" s="35">
        <f t="shared" si="274"/>
        <v>-3.7053741204346284E-2</v>
      </c>
      <c r="AQ467" s="12">
        <f t="shared" si="275"/>
        <v>2.7132432853437297E-4</v>
      </c>
      <c r="AR467" s="12">
        <f t="shared" si="276"/>
        <v>1.3423008502203412E-5</v>
      </c>
      <c r="AS467" s="12">
        <f t="shared" si="277"/>
        <v>1.7086378734417916E-4</v>
      </c>
      <c r="AT467" s="12">
        <f t="shared" si="278"/>
        <v>1.3423008502203412E-5</v>
      </c>
      <c r="AU467" s="12">
        <f t="shared" si="279"/>
        <v>1.7086378734417916E-4</v>
      </c>
      <c r="AV467" s="12">
        <f t="shared" si="280"/>
        <v>-3.7053741204346284E-2</v>
      </c>
      <c r="AW467" s="12">
        <f t="shared" si="281"/>
        <v>2.7132432853437297E-4</v>
      </c>
      <c r="AX467" s="12">
        <f t="shared" si="282"/>
        <v>-3.7053741204346236E-2</v>
      </c>
      <c r="AY467" s="39">
        <f t="shared" si="283"/>
        <v>2.7132432853437297E-4</v>
      </c>
      <c r="AZ467" s="8"/>
      <c r="BA467" s="35"/>
      <c r="BB467" s="12">
        <f t="shared" si="284"/>
        <v>1.0000134230085023</v>
      </c>
      <c r="BC467" s="12">
        <f t="shared" si="285"/>
        <v>0.96293333333333331</v>
      </c>
      <c r="BD467" s="12">
        <f t="shared" si="286"/>
        <v>0</v>
      </c>
      <c r="BE467" s="39">
        <f t="shared" si="287"/>
        <v>0</v>
      </c>
    </row>
    <row r="468" spans="1:57">
      <c r="A468" s="168" t="s">
        <v>320</v>
      </c>
      <c r="B468" s="3" t="s">
        <v>216</v>
      </c>
      <c r="C468" s="3">
        <v>-36.119999999999997</v>
      </c>
      <c r="D468" s="3">
        <v>0.37367918280816953</v>
      </c>
      <c r="E468" s="3">
        <v>3</v>
      </c>
      <c r="F468" s="3">
        <v>1.3423008502203413E-2</v>
      </c>
      <c r="G468" s="3">
        <v>0.17086378734417915</v>
      </c>
      <c r="L468" s="3">
        <v>1</v>
      </c>
      <c r="Q468" s="44">
        <f t="shared" si="253"/>
        <v>-36.107061830564895</v>
      </c>
      <c r="R468" s="45">
        <f t="shared" si="254"/>
        <v>0.27142244446683184</v>
      </c>
      <c r="S468" s="45" t="str">
        <f t="shared" si="255"/>
        <v>n/a</v>
      </c>
      <c r="T468" s="45" t="str">
        <f t="shared" si="256"/>
        <v>n/a</v>
      </c>
      <c r="U468" s="45" t="str">
        <f t="shared" si="257"/>
        <v>n/a</v>
      </c>
      <c r="V468" s="45" t="str">
        <f t="shared" si="258"/>
        <v>n/a</v>
      </c>
      <c r="W468" s="41">
        <f t="shared" si="259"/>
        <v>-36.107061830564895</v>
      </c>
      <c r="X468" s="42">
        <f t="shared" si="260"/>
        <v>0.27142244446683184</v>
      </c>
      <c r="Y468" s="3">
        <v>3</v>
      </c>
      <c r="Z468" s="166">
        <v>-18.7</v>
      </c>
      <c r="AA468" s="43">
        <f t="shared" si="261"/>
        <v>-36.107061830564888</v>
      </c>
      <c r="AB468" s="42">
        <f t="shared" si="262"/>
        <v>0.27142244446683184</v>
      </c>
      <c r="AC468" s="8"/>
      <c r="AD468" s="35">
        <f t="shared" si="263"/>
        <v>-3.6119999999999999E-2</v>
      </c>
      <c r="AE468" s="12">
        <f t="shared" si="264"/>
        <v>3.7367918280816951E-4</v>
      </c>
      <c r="AF468" s="12">
        <f t="shared" si="265"/>
        <v>4.2165180505801406E-4</v>
      </c>
      <c r="AG468" s="12">
        <f t="shared" si="266"/>
        <v>1.3423008502203412E-5</v>
      </c>
      <c r="AH468" s="12">
        <f t="shared" si="267"/>
        <v>1.7086378734417916E-4</v>
      </c>
      <c r="AI468" s="12">
        <f t="shared" si="268"/>
        <v>0</v>
      </c>
      <c r="AJ468" s="12">
        <f t="shared" si="269"/>
        <v>0</v>
      </c>
      <c r="AK468" s="12">
        <f t="shared" si="270"/>
        <v>0</v>
      </c>
      <c r="AL468" s="12">
        <f t="shared" si="271"/>
        <v>0</v>
      </c>
      <c r="AM468" s="12">
        <f t="shared" si="272"/>
        <v>0</v>
      </c>
      <c r="AN468" s="39">
        <f t="shared" si="273"/>
        <v>0</v>
      </c>
      <c r="AO468" s="8"/>
      <c r="AP468" s="35">
        <f t="shared" si="274"/>
        <v>-3.6107061830564897E-2</v>
      </c>
      <c r="AQ468" s="12">
        <f t="shared" si="275"/>
        <v>2.7142244446683183E-4</v>
      </c>
      <c r="AR468" s="12">
        <f t="shared" si="276"/>
        <v>1.3423008502203412E-5</v>
      </c>
      <c r="AS468" s="12">
        <f t="shared" si="277"/>
        <v>1.7086378734417916E-4</v>
      </c>
      <c r="AT468" s="12">
        <f t="shared" si="278"/>
        <v>1.3423008502203412E-5</v>
      </c>
      <c r="AU468" s="12">
        <f t="shared" si="279"/>
        <v>1.7086378734417916E-4</v>
      </c>
      <c r="AV468" s="12">
        <f t="shared" si="280"/>
        <v>-3.6107061830564897E-2</v>
      </c>
      <c r="AW468" s="12">
        <f t="shared" si="281"/>
        <v>2.7142244446683183E-4</v>
      </c>
      <c r="AX468" s="12">
        <f t="shared" si="282"/>
        <v>-3.610706183056489E-2</v>
      </c>
      <c r="AY468" s="39">
        <f t="shared" si="283"/>
        <v>2.7142244446683183E-4</v>
      </c>
      <c r="AZ468" s="8"/>
      <c r="BA468" s="35"/>
      <c r="BB468" s="12">
        <f t="shared" si="284"/>
        <v>1.0000134230085023</v>
      </c>
      <c r="BC468" s="12">
        <f t="shared" si="285"/>
        <v>0.96387999999999996</v>
      </c>
      <c r="BD468" s="12">
        <f t="shared" si="286"/>
        <v>0</v>
      </c>
      <c r="BE468" s="39">
        <f t="shared" si="287"/>
        <v>0</v>
      </c>
    </row>
    <row r="469" spans="1:57">
      <c r="A469" s="168" t="s">
        <v>321</v>
      </c>
      <c r="B469" s="3" t="s">
        <v>399</v>
      </c>
      <c r="C469" s="3">
        <v>-34.004333333333335</v>
      </c>
      <c r="D469" s="3">
        <v>0.37367918280816953</v>
      </c>
      <c r="E469" s="3">
        <v>3</v>
      </c>
      <c r="F469" s="3">
        <v>1.3423008502203413E-2</v>
      </c>
      <c r="G469" s="3">
        <v>0.17086378734417915</v>
      </c>
      <c r="L469" s="3">
        <v>1</v>
      </c>
      <c r="Q469" s="44">
        <f t="shared" si="253"/>
        <v>-33.991366765286578</v>
      </c>
      <c r="R469" s="45">
        <f t="shared" si="254"/>
        <v>0.27164193980951373</v>
      </c>
      <c r="S469" s="45" t="str">
        <f t="shared" si="255"/>
        <v>n/a</v>
      </c>
      <c r="T469" s="45" t="str">
        <f t="shared" si="256"/>
        <v>n/a</v>
      </c>
      <c r="U469" s="45" t="str">
        <f t="shared" si="257"/>
        <v>n/a</v>
      </c>
      <c r="V469" s="45" t="str">
        <f t="shared" si="258"/>
        <v>n/a</v>
      </c>
      <c r="W469" s="41">
        <f t="shared" si="259"/>
        <v>-33.991366765286578</v>
      </c>
      <c r="X469" s="42">
        <f t="shared" si="260"/>
        <v>0.27164193980951373</v>
      </c>
      <c r="Y469" s="3">
        <v>3</v>
      </c>
      <c r="Z469" s="166">
        <v>-17.8</v>
      </c>
      <c r="AA469" s="43">
        <f t="shared" si="261"/>
        <v>-33.991366765286578</v>
      </c>
      <c r="AB469" s="42">
        <f t="shared" si="262"/>
        <v>0.27164193980951373</v>
      </c>
      <c r="AC469" s="8"/>
      <c r="AD469" s="35">
        <f t="shared" si="263"/>
        <v>-3.4004333333333338E-2</v>
      </c>
      <c r="AE469" s="12">
        <f t="shared" si="264"/>
        <v>3.7367918280816951E-4</v>
      </c>
      <c r="AF469" s="12">
        <f t="shared" si="265"/>
        <v>4.2165180505801406E-4</v>
      </c>
      <c r="AG469" s="12">
        <f t="shared" si="266"/>
        <v>1.3423008502203412E-5</v>
      </c>
      <c r="AH469" s="12">
        <f t="shared" si="267"/>
        <v>1.7086378734417916E-4</v>
      </c>
      <c r="AI469" s="12">
        <f t="shared" si="268"/>
        <v>0</v>
      </c>
      <c r="AJ469" s="12">
        <f t="shared" si="269"/>
        <v>0</v>
      </c>
      <c r="AK469" s="12">
        <f t="shared" si="270"/>
        <v>0</v>
      </c>
      <c r="AL469" s="12">
        <f t="shared" si="271"/>
        <v>0</v>
      </c>
      <c r="AM469" s="12">
        <f t="shared" si="272"/>
        <v>0</v>
      </c>
      <c r="AN469" s="39">
        <f t="shared" si="273"/>
        <v>0</v>
      </c>
      <c r="AO469" s="8"/>
      <c r="AP469" s="35">
        <f t="shared" si="274"/>
        <v>-3.3991366765286579E-2</v>
      </c>
      <c r="AQ469" s="12">
        <f t="shared" si="275"/>
        <v>2.7164193980951372E-4</v>
      </c>
      <c r="AR469" s="12">
        <f t="shared" si="276"/>
        <v>1.3423008502203412E-5</v>
      </c>
      <c r="AS469" s="12">
        <f t="shared" si="277"/>
        <v>1.7086378734417916E-4</v>
      </c>
      <c r="AT469" s="12">
        <f t="shared" si="278"/>
        <v>1.3423008502203412E-5</v>
      </c>
      <c r="AU469" s="12">
        <f t="shared" si="279"/>
        <v>1.7086378734417916E-4</v>
      </c>
      <c r="AV469" s="12">
        <f t="shared" si="280"/>
        <v>-3.3991366765286579E-2</v>
      </c>
      <c r="AW469" s="12">
        <f t="shared" si="281"/>
        <v>2.7164193980951372E-4</v>
      </c>
      <c r="AX469" s="12">
        <f t="shared" si="282"/>
        <v>-3.3991366765286579E-2</v>
      </c>
      <c r="AY469" s="39">
        <f t="shared" si="283"/>
        <v>2.7164193980951372E-4</v>
      </c>
      <c r="AZ469" s="8"/>
      <c r="BA469" s="35"/>
      <c r="BB469" s="12">
        <f t="shared" si="284"/>
        <v>1.0000134230085023</v>
      </c>
      <c r="BC469" s="12">
        <f t="shared" si="285"/>
        <v>0.9659956666666667</v>
      </c>
      <c r="BD469" s="12">
        <f t="shared" si="286"/>
        <v>0</v>
      </c>
      <c r="BE469" s="39">
        <f t="shared" si="287"/>
        <v>0</v>
      </c>
    </row>
    <row r="470" spans="1:57">
      <c r="A470" s="168" t="s">
        <v>321</v>
      </c>
      <c r="B470" s="3" t="s">
        <v>400</v>
      </c>
      <c r="C470" s="3">
        <v>-33.737000000000002</v>
      </c>
      <c r="D470" s="3">
        <v>0.37367918280816953</v>
      </c>
      <c r="E470" s="3">
        <v>3</v>
      </c>
      <c r="F470" s="3">
        <v>1.3423008502203413E-2</v>
      </c>
      <c r="G470" s="3">
        <v>0.17086378734417915</v>
      </c>
      <c r="L470" s="3">
        <v>1</v>
      </c>
      <c r="Q470" s="44">
        <f t="shared" si="253"/>
        <v>-33.724029843535639</v>
      </c>
      <c r="R470" s="45">
        <f t="shared" si="254"/>
        <v>0.27166969661155582</v>
      </c>
      <c r="S470" s="45" t="str">
        <f t="shared" si="255"/>
        <v>n/a</v>
      </c>
      <c r="T470" s="45" t="str">
        <f t="shared" si="256"/>
        <v>n/a</v>
      </c>
      <c r="U470" s="45" t="str">
        <f t="shared" si="257"/>
        <v>n/a</v>
      </c>
      <c r="V470" s="45" t="str">
        <f t="shared" si="258"/>
        <v>n/a</v>
      </c>
      <c r="W470" s="41">
        <f t="shared" si="259"/>
        <v>-33.724029843535639</v>
      </c>
      <c r="X470" s="42">
        <f t="shared" si="260"/>
        <v>0.27166969661155582</v>
      </c>
      <c r="Y470" s="3">
        <v>3</v>
      </c>
      <c r="Z470" s="166">
        <v>-21.6</v>
      </c>
      <c r="AA470" s="43">
        <f t="shared" si="261"/>
        <v>-33.724029843535618</v>
      </c>
      <c r="AB470" s="42">
        <f t="shared" si="262"/>
        <v>0.27166969661155582</v>
      </c>
      <c r="AC470" s="8"/>
      <c r="AD470" s="35">
        <f t="shared" si="263"/>
        <v>-3.3737000000000003E-2</v>
      </c>
      <c r="AE470" s="12">
        <f t="shared" si="264"/>
        <v>3.7367918280816951E-4</v>
      </c>
      <c r="AF470" s="12">
        <f t="shared" si="265"/>
        <v>4.2165180505801406E-4</v>
      </c>
      <c r="AG470" s="12">
        <f t="shared" si="266"/>
        <v>1.3423008502203412E-5</v>
      </c>
      <c r="AH470" s="12">
        <f t="shared" si="267"/>
        <v>1.7086378734417916E-4</v>
      </c>
      <c r="AI470" s="12">
        <f t="shared" si="268"/>
        <v>0</v>
      </c>
      <c r="AJ470" s="12">
        <f t="shared" si="269"/>
        <v>0</v>
      </c>
      <c r="AK470" s="12">
        <f t="shared" si="270"/>
        <v>0</v>
      </c>
      <c r="AL470" s="12">
        <f t="shared" si="271"/>
        <v>0</v>
      </c>
      <c r="AM470" s="12">
        <f t="shared" si="272"/>
        <v>0</v>
      </c>
      <c r="AN470" s="39">
        <f t="shared" si="273"/>
        <v>0</v>
      </c>
      <c r="AO470" s="8"/>
      <c r="AP470" s="35">
        <f t="shared" si="274"/>
        <v>-3.372402984353564E-2</v>
      </c>
      <c r="AQ470" s="12">
        <f t="shared" si="275"/>
        <v>2.7166969661155581E-4</v>
      </c>
      <c r="AR470" s="12">
        <f t="shared" si="276"/>
        <v>1.3423008502203412E-5</v>
      </c>
      <c r="AS470" s="12">
        <f t="shared" si="277"/>
        <v>1.7086378734417916E-4</v>
      </c>
      <c r="AT470" s="12">
        <f t="shared" si="278"/>
        <v>1.3423008502203412E-5</v>
      </c>
      <c r="AU470" s="12">
        <f t="shared" si="279"/>
        <v>1.7086378734417916E-4</v>
      </c>
      <c r="AV470" s="12">
        <f t="shared" si="280"/>
        <v>-3.372402984353564E-2</v>
      </c>
      <c r="AW470" s="12">
        <f t="shared" si="281"/>
        <v>2.7166969661155581E-4</v>
      </c>
      <c r="AX470" s="12">
        <f t="shared" si="282"/>
        <v>-3.3724029843535619E-2</v>
      </c>
      <c r="AY470" s="39">
        <f t="shared" si="283"/>
        <v>2.7166969661155581E-4</v>
      </c>
      <c r="AZ470" s="8"/>
      <c r="BA470" s="35"/>
      <c r="BB470" s="12">
        <f t="shared" si="284"/>
        <v>1.0000134230085023</v>
      </c>
      <c r="BC470" s="12">
        <f t="shared" si="285"/>
        <v>0.96626299999999998</v>
      </c>
      <c r="BD470" s="12">
        <f t="shared" si="286"/>
        <v>0</v>
      </c>
      <c r="BE470" s="39">
        <f t="shared" si="287"/>
        <v>0</v>
      </c>
    </row>
    <row r="471" spans="1:57">
      <c r="A471" s="168" t="s">
        <v>321</v>
      </c>
      <c r="B471" s="3" t="s">
        <v>215</v>
      </c>
      <c r="C471" s="3">
        <v>-36.319333333333333</v>
      </c>
      <c r="D471" s="3">
        <v>0.37367918280816953</v>
      </c>
      <c r="E471" s="3">
        <v>3</v>
      </c>
      <c r="F471" s="3">
        <v>1.3423008502203413E-2</v>
      </c>
      <c r="G471" s="3">
        <v>0.17086378734417915</v>
      </c>
      <c r="L471" s="3">
        <v>1</v>
      </c>
      <c r="Q471" s="44">
        <f t="shared" si="253"/>
        <v>-36.306397839551259</v>
      </c>
      <c r="R471" s="45">
        <f t="shared" si="254"/>
        <v>0.27140177978029739</v>
      </c>
      <c r="S471" s="45" t="str">
        <f t="shared" si="255"/>
        <v>n/a</v>
      </c>
      <c r="T471" s="45" t="str">
        <f t="shared" si="256"/>
        <v>n/a</v>
      </c>
      <c r="U471" s="45" t="str">
        <f t="shared" si="257"/>
        <v>n/a</v>
      </c>
      <c r="V471" s="45" t="str">
        <f t="shared" si="258"/>
        <v>n/a</v>
      </c>
      <c r="W471" s="41">
        <f t="shared" si="259"/>
        <v>-36.306397839551259</v>
      </c>
      <c r="X471" s="42">
        <f t="shared" si="260"/>
        <v>0.27140177978029739</v>
      </c>
      <c r="Y471" s="3">
        <v>3</v>
      </c>
      <c r="Z471" s="166">
        <v>-22.1</v>
      </c>
      <c r="AA471" s="43">
        <f t="shared" si="261"/>
        <v>-36.306397839551252</v>
      </c>
      <c r="AB471" s="42">
        <f t="shared" si="262"/>
        <v>0.27140177978029739</v>
      </c>
      <c r="AC471" s="8"/>
      <c r="AD471" s="35">
        <f t="shared" si="263"/>
        <v>-3.6319333333333335E-2</v>
      </c>
      <c r="AE471" s="12">
        <f t="shared" si="264"/>
        <v>3.7367918280816951E-4</v>
      </c>
      <c r="AF471" s="12">
        <f t="shared" si="265"/>
        <v>4.2165180505801406E-4</v>
      </c>
      <c r="AG471" s="12">
        <f t="shared" si="266"/>
        <v>1.3423008502203412E-5</v>
      </c>
      <c r="AH471" s="12">
        <f t="shared" si="267"/>
        <v>1.7086378734417916E-4</v>
      </c>
      <c r="AI471" s="12">
        <f t="shared" si="268"/>
        <v>0</v>
      </c>
      <c r="AJ471" s="12">
        <f t="shared" si="269"/>
        <v>0</v>
      </c>
      <c r="AK471" s="12">
        <f t="shared" si="270"/>
        <v>0</v>
      </c>
      <c r="AL471" s="12">
        <f t="shared" si="271"/>
        <v>0</v>
      </c>
      <c r="AM471" s="12">
        <f t="shared" si="272"/>
        <v>0</v>
      </c>
      <c r="AN471" s="39">
        <f t="shared" si="273"/>
        <v>0</v>
      </c>
      <c r="AO471" s="8"/>
      <c r="AP471" s="35">
        <f t="shared" si="274"/>
        <v>-3.6306397839551259E-2</v>
      </c>
      <c r="AQ471" s="12">
        <f t="shared" si="275"/>
        <v>2.7140177978029741E-4</v>
      </c>
      <c r="AR471" s="12">
        <f t="shared" si="276"/>
        <v>1.3423008502203412E-5</v>
      </c>
      <c r="AS471" s="12">
        <f t="shared" si="277"/>
        <v>1.7086378734417916E-4</v>
      </c>
      <c r="AT471" s="12">
        <f t="shared" si="278"/>
        <v>1.3423008502203412E-5</v>
      </c>
      <c r="AU471" s="12">
        <f t="shared" si="279"/>
        <v>1.7086378734417916E-4</v>
      </c>
      <c r="AV471" s="12">
        <f t="shared" si="280"/>
        <v>-3.6306397839551259E-2</v>
      </c>
      <c r="AW471" s="12">
        <f t="shared" si="281"/>
        <v>2.7140177978029741E-4</v>
      </c>
      <c r="AX471" s="12">
        <f t="shared" si="282"/>
        <v>-3.6306397839551252E-2</v>
      </c>
      <c r="AY471" s="39">
        <f t="shared" si="283"/>
        <v>2.7140177978029741E-4</v>
      </c>
      <c r="AZ471" s="8"/>
      <c r="BA471" s="35"/>
      <c r="BB471" s="12">
        <f t="shared" si="284"/>
        <v>1.0000134230085023</v>
      </c>
      <c r="BC471" s="12">
        <f t="shared" si="285"/>
        <v>0.96368066666666663</v>
      </c>
      <c r="BD471" s="12">
        <f t="shared" si="286"/>
        <v>0</v>
      </c>
      <c r="BE471" s="39">
        <f t="shared" si="287"/>
        <v>0</v>
      </c>
    </row>
    <row r="472" spans="1:57">
      <c r="A472" s="168" t="s">
        <v>321</v>
      </c>
      <c r="B472" s="3" t="s">
        <v>216</v>
      </c>
      <c r="C472" s="3">
        <v>-35.841000000000001</v>
      </c>
      <c r="D472" s="3">
        <v>0.37367918280816953</v>
      </c>
      <c r="E472" s="3">
        <v>3</v>
      </c>
      <c r="F472" s="3">
        <v>1.3423008502203413E-2</v>
      </c>
      <c r="G472" s="3">
        <v>0.17086378734417915</v>
      </c>
      <c r="L472" s="3">
        <v>1</v>
      </c>
      <c r="Q472" s="44">
        <f t="shared" si="253"/>
        <v>-35.828058085545521</v>
      </c>
      <c r="R472" s="45">
        <f t="shared" si="254"/>
        <v>0.27145137265135177</v>
      </c>
      <c r="S472" s="45" t="str">
        <f t="shared" si="255"/>
        <v>n/a</v>
      </c>
      <c r="T472" s="45" t="str">
        <f t="shared" si="256"/>
        <v>n/a</v>
      </c>
      <c r="U472" s="45" t="str">
        <f t="shared" si="257"/>
        <v>n/a</v>
      </c>
      <c r="V472" s="45" t="str">
        <f t="shared" si="258"/>
        <v>n/a</v>
      </c>
      <c r="W472" s="41">
        <f t="shared" si="259"/>
        <v>-35.828058085545521</v>
      </c>
      <c r="X472" s="42">
        <f t="shared" si="260"/>
        <v>0.27145137265135177</v>
      </c>
      <c r="Y472" s="3">
        <v>3</v>
      </c>
      <c r="Z472" s="166">
        <v>-23.2</v>
      </c>
      <c r="AA472" s="43">
        <f t="shared" si="261"/>
        <v>-35.828058085545564</v>
      </c>
      <c r="AB472" s="42">
        <f t="shared" si="262"/>
        <v>0.27145137265135177</v>
      </c>
      <c r="AC472" s="8"/>
      <c r="AD472" s="35">
        <f t="shared" si="263"/>
        <v>-3.5840999999999998E-2</v>
      </c>
      <c r="AE472" s="12">
        <f t="shared" si="264"/>
        <v>3.7367918280816951E-4</v>
      </c>
      <c r="AF472" s="12">
        <f t="shared" si="265"/>
        <v>4.2165180505801406E-4</v>
      </c>
      <c r="AG472" s="12">
        <f t="shared" si="266"/>
        <v>1.3423008502203412E-5</v>
      </c>
      <c r="AH472" s="12">
        <f t="shared" si="267"/>
        <v>1.7086378734417916E-4</v>
      </c>
      <c r="AI472" s="12">
        <f t="shared" si="268"/>
        <v>0</v>
      </c>
      <c r="AJ472" s="12">
        <f t="shared" si="269"/>
        <v>0</v>
      </c>
      <c r="AK472" s="12">
        <f t="shared" si="270"/>
        <v>0</v>
      </c>
      <c r="AL472" s="12">
        <f t="shared" si="271"/>
        <v>0</v>
      </c>
      <c r="AM472" s="12">
        <f t="shared" si="272"/>
        <v>0</v>
      </c>
      <c r="AN472" s="39">
        <f t="shared" si="273"/>
        <v>0</v>
      </c>
      <c r="AO472" s="8"/>
      <c r="AP472" s="35">
        <f t="shared" si="274"/>
        <v>-3.5828058085545518E-2</v>
      </c>
      <c r="AQ472" s="12">
        <f t="shared" si="275"/>
        <v>2.7145137265135175E-4</v>
      </c>
      <c r="AR472" s="12">
        <f t="shared" si="276"/>
        <v>1.3423008502203412E-5</v>
      </c>
      <c r="AS472" s="12">
        <f t="shared" si="277"/>
        <v>1.7086378734417916E-4</v>
      </c>
      <c r="AT472" s="12">
        <f t="shared" si="278"/>
        <v>1.3423008502203412E-5</v>
      </c>
      <c r="AU472" s="12">
        <f t="shared" si="279"/>
        <v>1.7086378734417916E-4</v>
      </c>
      <c r="AV472" s="12">
        <f t="shared" si="280"/>
        <v>-3.5828058085545518E-2</v>
      </c>
      <c r="AW472" s="12">
        <f t="shared" si="281"/>
        <v>2.7145137265135175E-4</v>
      </c>
      <c r="AX472" s="12">
        <f t="shared" si="282"/>
        <v>-3.5828058085545567E-2</v>
      </c>
      <c r="AY472" s="39">
        <f t="shared" si="283"/>
        <v>2.7145137265135175E-4</v>
      </c>
      <c r="AZ472" s="8"/>
      <c r="BA472" s="35"/>
      <c r="BB472" s="12">
        <f t="shared" si="284"/>
        <v>1.0000134230085023</v>
      </c>
      <c r="BC472" s="12">
        <f t="shared" si="285"/>
        <v>0.96415899999999999</v>
      </c>
      <c r="BD472" s="12">
        <f t="shared" si="286"/>
        <v>0</v>
      </c>
      <c r="BE472" s="39">
        <f t="shared" si="287"/>
        <v>0</v>
      </c>
    </row>
    <row r="473" spans="1:57">
      <c r="A473" s="168" t="s">
        <v>254</v>
      </c>
      <c r="B473" s="3" t="s">
        <v>399</v>
      </c>
      <c r="C473" s="3">
        <v>-33.273000000000003</v>
      </c>
      <c r="D473" s="3">
        <v>0.37367918280816953</v>
      </c>
      <c r="E473" s="3">
        <v>3</v>
      </c>
      <c r="F473" s="3">
        <v>1.3423008502203413E-2</v>
      </c>
      <c r="G473" s="3">
        <v>0.17086378734417915</v>
      </c>
      <c r="L473" s="3">
        <v>1</v>
      </c>
      <c r="Q473" s="44">
        <f t="shared" si="253"/>
        <v>-33.260023615259691</v>
      </c>
      <c r="R473" s="45">
        <f t="shared" si="254"/>
        <v>0.27171788450446904</v>
      </c>
      <c r="S473" s="45" t="str">
        <f t="shared" si="255"/>
        <v>n/a</v>
      </c>
      <c r="T473" s="45" t="str">
        <f t="shared" si="256"/>
        <v>n/a</v>
      </c>
      <c r="U473" s="45" t="str">
        <f t="shared" si="257"/>
        <v>n/a</v>
      </c>
      <c r="V473" s="45" t="str">
        <f t="shared" si="258"/>
        <v>n/a</v>
      </c>
      <c r="W473" s="41">
        <f t="shared" si="259"/>
        <v>-33.260023615259691</v>
      </c>
      <c r="X473" s="42">
        <f t="shared" si="260"/>
        <v>0.27171788450446904</v>
      </c>
      <c r="Y473" s="3">
        <v>3</v>
      </c>
      <c r="Z473" s="166">
        <v>-23.1</v>
      </c>
      <c r="AA473" s="43">
        <f t="shared" si="261"/>
        <v>-33.260023615259705</v>
      </c>
      <c r="AB473" s="42">
        <f t="shared" si="262"/>
        <v>0.27171788450446904</v>
      </c>
      <c r="AC473" s="8"/>
      <c r="AD473" s="35">
        <f t="shared" si="263"/>
        <v>-3.3273000000000004E-2</v>
      </c>
      <c r="AE473" s="12">
        <f t="shared" si="264"/>
        <v>3.7367918280816951E-4</v>
      </c>
      <c r="AF473" s="12">
        <f t="shared" si="265"/>
        <v>4.2165180505801406E-4</v>
      </c>
      <c r="AG473" s="12">
        <f t="shared" si="266"/>
        <v>1.3423008502203412E-5</v>
      </c>
      <c r="AH473" s="12">
        <f t="shared" si="267"/>
        <v>1.7086378734417916E-4</v>
      </c>
      <c r="AI473" s="12">
        <f t="shared" si="268"/>
        <v>0</v>
      </c>
      <c r="AJ473" s="12">
        <f t="shared" si="269"/>
        <v>0</v>
      </c>
      <c r="AK473" s="12">
        <f t="shared" si="270"/>
        <v>0</v>
      </c>
      <c r="AL473" s="12">
        <f t="shared" si="271"/>
        <v>0</v>
      </c>
      <c r="AM473" s="12">
        <f t="shared" si="272"/>
        <v>0</v>
      </c>
      <c r="AN473" s="39">
        <f t="shared" si="273"/>
        <v>0</v>
      </c>
      <c r="AO473" s="8"/>
      <c r="AP473" s="35">
        <f t="shared" si="274"/>
        <v>-3.326002361525969E-2</v>
      </c>
      <c r="AQ473" s="12">
        <f t="shared" si="275"/>
        <v>2.7171788450446906E-4</v>
      </c>
      <c r="AR473" s="12">
        <f t="shared" si="276"/>
        <v>1.3423008502203412E-5</v>
      </c>
      <c r="AS473" s="12">
        <f t="shared" si="277"/>
        <v>1.7086378734417916E-4</v>
      </c>
      <c r="AT473" s="12">
        <f t="shared" si="278"/>
        <v>1.3423008502203412E-5</v>
      </c>
      <c r="AU473" s="12">
        <f t="shared" si="279"/>
        <v>1.7086378734417916E-4</v>
      </c>
      <c r="AV473" s="12">
        <f t="shared" si="280"/>
        <v>-3.326002361525969E-2</v>
      </c>
      <c r="AW473" s="12">
        <f t="shared" si="281"/>
        <v>2.7171788450446906E-4</v>
      </c>
      <c r="AX473" s="12">
        <f t="shared" si="282"/>
        <v>-3.3260023615259704E-2</v>
      </c>
      <c r="AY473" s="39">
        <f t="shared" si="283"/>
        <v>2.7171788450446906E-4</v>
      </c>
      <c r="AZ473" s="8"/>
      <c r="BA473" s="35"/>
      <c r="BB473" s="12">
        <f t="shared" si="284"/>
        <v>1.0000134230085023</v>
      </c>
      <c r="BC473" s="12">
        <f t="shared" si="285"/>
        <v>0.966727</v>
      </c>
      <c r="BD473" s="12">
        <f t="shared" si="286"/>
        <v>0</v>
      </c>
      <c r="BE473" s="39">
        <f t="shared" si="287"/>
        <v>0</v>
      </c>
    </row>
    <row r="474" spans="1:57">
      <c r="A474" s="168" t="s">
        <v>254</v>
      </c>
      <c r="B474" s="3" t="s">
        <v>400</v>
      </c>
      <c r="C474" s="3">
        <v>-31.996333333333336</v>
      </c>
      <c r="D474" s="3">
        <v>0.37367918280816953</v>
      </c>
      <c r="E474" s="3">
        <v>3</v>
      </c>
      <c r="F474" s="3">
        <v>1.3423008502203413E-2</v>
      </c>
      <c r="G474" s="3">
        <v>0.17086378734417915</v>
      </c>
      <c r="L474" s="3">
        <v>1</v>
      </c>
      <c r="Q474" s="44">
        <f t="shared" si="253"/>
        <v>-31.983339811885504</v>
      </c>
      <c r="R474" s="45">
        <f t="shared" si="254"/>
        <v>0.27185054568772049</v>
      </c>
      <c r="S474" s="45" t="str">
        <f t="shared" si="255"/>
        <v>n/a</v>
      </c>
      <c r="T474" s="45" t="str">
        <f t="shared" si="256"/>
        <v>n/a</v>
      </c>
      <c r="U474" s="45" t="str">
        <f t="shared" si="257"/>
        <v>n/a</v>
      </c>
      <c r="V474" s="45" t="str">
        <f t="shared" si="258"/>
        <v>n/a</v>
      </c>
      <c r="W474" s="41">
        <f t="shared" si="259"/>
        <v>-31.983339811885504</v>
      </c>
      <c r="X474" s="42">
        <f t="shared" si="260"/>
        <v>0.27185054568772049</v>
      </c>
      <c r="Y474" s="3">
        <v>3</v>
      </c>
      <c r="Z474" s="166">
        <v>-17.899999999999999</v>
      </c>
      <c r="AA474" s="43">
        <f t="shared" si="261"/>
        <v>-31.983339811885504</v>
      </c>
      <c r="AB474" s="42">
        <f t="shared" si="262"/>
        <v>0.27185054568772049</v>
      </c>
      <c r="AC474" s="8"/>
      <c r="AD474" s="35">
        <f t="shared" si="263"/>
        <v>-3.1996333333333335E-2</v>
      </c>
      <c r="AE474" s="12">
        <f t="shared" si="264"/>
        <v>3.7367918280816951E-4</v>
      </c>
      <c r="AF474" s="12">
        <f t="shared" si="265"/>
        <v>4.2165180505801406E-4</v>
      </c>
      <c r="AG474" s="12">
        <f t="shared" si="266"/>
        <v>1.3423008502203412E-5</v>
      </c>
      <c r="AH474" s="12">
        <f t="shared" si="267"/>
        <v>1.7086378734417916E-4</v>
      </c>
      <c r="AI474" s="12">
        <f t="shared" si="268"/>
        <v>0</v>
      </c>
      <c r="AJ474" s="12">
        <f t="shared" si="269"/>
        <v>0</v>
      </c>
      <c r="AK474" s="12">
        <f t="shared" si="270"/>
        <v>0</v>
      </c>
      <c r="AL474" s="12">
        <f t="shared" si="271"/>
        <v>0</v>
      </c>
      <c r="AM474" s="12">
        <f t="shared" si="272"/>
        <v>0</v>
      </c>
      <c r="AN474" s="39">
        <f t="shared" si="273"/>
        <v>0</v>
      </c>
      <c r="AO474" s="8"/>
      <c r="AP474" s="35">
        <f t="shared" si="274"/>
        <v>-3.1983339811885503E-2</v>
      </c>
      <c r="AQ474" s="12">
        <f t="shared" si="275"/>
        <v>2.7185054568772051E-4</v>
      </c>
      <c r="AR474" s="12">
        <f t="shared" si="276"/>
        <v>1.3423008502203412E-5</v>
      </c>
      <c r="AS474" s="12">
        <f t="shared" si="277"/>
        <v>1.7086378734417916E-4</v>
      </c>
      <c r="AT474" s="12">
        <f t="shared" si="278"/>
        <v>1.3423008502203412E-5</v>
      </c>
      <c r="AU474" s="12">
        <f t="shared" si="279"/>
        <v>1.7086378734417916E-4</v>
      </c>
      <c r="AV474" s="12">
        <f t="shared" si="280"/>
        <v>-3.1983339811885503E-2</v>
      </c>
      <c r="AW474" s="12">
        <f t="shared" si="281"/>
        <v>2.7185054568772051E-4</v>
      </c>
      <c r="AX474" s="12">
        <f t="shared" si="282"/>
        <v>-3.1983339811885503E-2</v>
      </c>
      <c r="AY474" s="39">
        <f t="shared" si="283"/>
        <v>2.7185054568772051E-4</v>
      </c>
      <c r="AZ474" s="8"/>
      <c r="BA474" s="35"/>
      <c r="BB474" s="12">
        <f t="shared" si="284"/>
        <v>1.0000134230085023</v>
      </c>
      <c r="BC474" s="12">
        <f t="shared" si="285"/>
        <v>0.96800366666666671</v>
      </c>
      <c r="BD474" s="12">
        <f t="shared" si="286"/>
        <v>0</v>
      </c>
      <c r="BE474" s="39">
        <f t="shared" si="287"/>
        <v>0</v>
      </c>
    </row>
    <row r="475" spans="1:57">
      <c r="A475" s="168" t="s">
        <v>254</v>
      </c>
      <c r="B475" s="3" t="s">
        <v>215</v>
      </c>
      <c r="C475" s="3">
        <v>-36.164333333333332</v>
      </c>
      <c r="D475" s="3">
        <v>0.37367918280816953</v>
      </c>
      <c r="E475" s="3">
        <v>3</v>
      </c>
      <c r="F475" s="3">
        <v>1.3423008502203413E-2</v>
      </c>
      <c r="G475" s="3">
        <v>0.17086378734417915</v>
      </c>
      <c r="L475" s="3">
        <v>1</v>
      </c>
      <c r="Q475" s="44">
        <f t="shared" si="253"/>
        <v>-36.15139575898494</v>
      </c>
      <c r="R475" s="45">
        <f t="shared" si="254"/>
        <v>0.2714178482411565</v>
      </c>
      <c r="S475" s="45" t="str">
        <f t="shared" si="255"/>
        <v>n/a</v>
      </c>
      <c r="T475" s="45" t="str">
        <f t="shared" si="256"/>
        <v>n/a</v>
      </c>
      <c r="U475" s="45" t="str">
        <f t="shared" si="257"/>
        <v>n/a</v>
      </c>
      <c r="V475" s="45" t="str">
        <f t="shared" si="258"/>
        <v>n/a</v>
      </c>
      <c r="W475" s="41">
        <f t="shared" si="259"/>
        <v>-36.15139575898494</v>
      </c>
      <c r="X475" s="42">
        <f t="shared" si="260"/>
        <v>0.2714178482411565</v>
      </c>
      <c r="Y475" s="3">
        <v>3</v>
      </c>
      <c r="Z475" s="166">
        <v>-17.8</v>
      </c>
      <c r="AA475" s="43">
        <f t="shared" si="261"/>
        <v>-36.151395758984961</v>
      </c>
      <c r="AB475" s="42">
        <f t="shared" si="262"/>
        <v>0.2714178482411565</v>
      </c>
      <c r="AC475" s="8"/>
      <c r="AD475" s="35">
        <f t="shared" si="263"/>
        <v>-3.6164333333333333E-2</v>
      </c>
      <c r="AE475" s="12">
        <f t="shared" si="264"/>
        <v>3.7367918280816951E-4</v>
      </c>
      <c r="AF475" s="12">
        <f t="shared" si="265"/>
        <v>4.2165180505801406E-4</v>
      </c>
      <c r="AG475" s="12">
        <f t="shared" si="266"/>
        <v>1.3423008502203412E-5</v>
      </c>
      <c r="AH475" s="12">
        <f t="shared" si="267"/>
        <v>1.7086378734417916E-4</v>
      </c>
      <c r="AI475" s="12">
        <f t="shared" si="268"/>
        <v>0</v>
      </c>
      <c r="AJ475" s="12">
        <f t="shared" si="269"/>
        <v>0</v>
      </c>
      <c r="AK475" s="12">
        <f t="shared" si="270"/>
        <v>0</v>
      </c>
      <c r="AL475" s="12">
        <f t="shared" si="271"/>
        <v>0</v>
      </c>
      <c r="AM475" s="12">
        <f t="shared" si="272"/>
        <v>0</v>
      </c>
      <c r="AN475" s="39">
        <f t="shared" si="273"/>
        <v>0</v>
      </c>
      <c r="AO475" s="8"/>
      <c r="AP475" s="35">
        <f t="shared" si="274"/>
        <v>-3.615139575898494E-2</v>
      </c>
      <c r="AQ475" s="12">
        <f t="shared" si="275"/>
        <v>2.7141784824115649E-4</v>
      </c>
      <c r="AR475" s="12">
        <f t="shared" si="276"/>
        <v>1.3423008502203412E-5</v>
      </c>
      <c r="AS475" s="12">
        <f t="shared" si="277"/>
        <v>1.7086378734417916E-4</v>
      </c>
      <c r="AT475" s="12">
        <f t="shared" si="278"/>
        <v>1.3423008502203412E-5</v>
      </c>
      <c r="AU475" s="12">
        <f t="shared" si="279"/>
        <v>1.7086378734417916E-4</v>
      </c>
      <c r="AV475" s="12">
        <f t="shared" si="280"/>
        <v>-3.615139575898494E-2</v>
      </c>
      <c r="AW475" s="12">
        <f t="shared" si="281"/>
        <v>2.7141784824115649E-4</v>
      </c>
      <c r="AX475" s="12">
        <f t="shared" si="282"/>
        <v>-3.6151395758984961E-2</v>
      </c>
      <c r="AY475" s="39">
        <f t="shared" si="283"/>
        <v>2.7141784824115649E-4</v>
      </c>
      <c r="AZ475" s="8"/>
      <c r="BA475" s="35"/>
      <c r="BB475" s="12">
        <f t="shared" si="284"/>
        <v>1.0000134230085023</v>
      </c>
      <c r="BC475" s="12">
        <f t="shared" si="285"/>
        <v>0.96383566666666665</v>
      </c>
      <c r="BD475" s="12">
        <f t="shared" si="286"/>
        <v>0</v>
      </c>
      <c r="BE475" s="39">
        <f t="shared" si="287"/>
        <v>0</v>
      </c>
    </row>
    <row r="476" spans="1:57">
      <c r="A476" s="168" t="s">
        <v>254</v>
      </c>
      <c r="B476" s="3" t="s">
        <v>216</v>
      </c>
      <c r="C476" s="3">
        <v>-35.056666666666665</v>
      </c>
      <c r="D476" s="3">
        <v>0.37367918280816953</v>
      </c>
      <c r="E476" s="3">
        <v>3</v>
      </c>
      <c r="F476" s="3">
        <v>1.3423008502203413E-2</v>
      </c>
      <c r="G476" s="3">
        <v>0.17086378734417915</v>
      </c>
      <c r="L476" s="3">
        <v>1</v>
      </c>
      <c r="Q476" s="44">
        <f t="shared" si="253"/>
        <v>-35.04371422409919</v>
      </c>
      <c r="R476" s="45">
        <f t="shared" si="254"/>
        <v>0.27153272477335744</v>
      </c>
      <c r="S476" s="45" t="str">
        <f t="shared" si="255"/>
        <v>n/a</v>
      </c>
      <c r="T476" s="45" t="str">
        <f t="shared" si="256"/>
        <v>n/a</v>
      </c>
      <c r="U476" s="45" t="str">
        <f t="shared" si="257"/>
        <v>n/a</v>
      </c>
      <c r="V476" s="45" t="str">
        <f t="shared" si="258"/>
        <v>n/a</v>
      </c>
      <c r="W476" s="41">
        <f t="shared" si="259"/>
        <v>-35.04371422409919</v>
      </c>
      <c r="X476" s="42">
        <f t="shared" si="260"/>
        <v>0.27153272477335744</v>
      </c>
      <c r="Y476" s="3">
        <v>3</v>
      </c>
      <c r="Z476" s="166">
        <v>-20.399999999999999</v>
      </c>
      <c r="AA476" s="43">
        <f t="shared" si="261"/>
        <v>-35.043714224099134</v>
      </c>
      <c r="AB476" s="42">
        <f t="shared" si="262"/>
        <v>0.27153272477335744</v>
      </c>
      <c r="AC476" s="8"/>
      <c r="AD476" s="35">
        <f t="shared" si="263"/>
        <v>-3.5056666666666667E-2</v>
      </c>
      <c r="AE476" s="12">
        <f t="shared" si="264"/>
        <v>3.7367918280816951E-4</v>
      </c>
      <c r="AF476" s="12">
        <f t="shared" si="265"/>
        <v>4.2165180505801406E-4</v>
      </c>
      <c r="AG476" s="12">
        <f t="shared" si="266"/>
        <v>1.3423008502203412E-5</v>
      </c>
      <c r="AH476" s="12">
        <f t="shared" si="267"/>
        <v>1.7086378734417916E-4</v>
      </c>
      <c r="AI476" s="12">
        <f t="shared" si="268"/>
        <v>0</v>
      </c>
      <c r="AJ476" s="12">
        <f t="shared" si="269"/>
        <v>0</v>
      </c>
      <c r="AK476" s="12">
        <f t="shared" si="270"/>
        <v>0</v>
      </c>
      <c r="AL476" s="12">
        <f t="shared" si="271"/>
        <v>0</v>
      </c>
      <c r="AM476" s="12">
        <f t="shared" si="272"/>
        <v>0</v>
      </c>
      <c r="AN476" s="39">
        <f t="shared" si="273"/>
        <v>0</v>
      </c>
      <c r="AO476" s="8"/>
      <c r="AP476" s="35">
        <f t="shared" si="274"/>
        <v>-3.5043714224099187E-2</v>
      </c>
      <c r="AQ476" s="12">
        <f t="shared" si="275"/>
        <v>2.7153272477335743E-4</v>
      </c>
      <c r="AR476" s="12">
        <f t="shared" si="276"/>
        <v>1.3423008502203412E-5</v>
      </c>
      <c r="AS476" s="12">
        <f t="shared" si="277"/>
        <v>1.7086378734417916E-4</v>
      </c>
      <c r="AT476" s="12">
        <f t="shared" si="278"/>
        <v>1.3423008502203412E-5</v>
      </c>
      <c r="AU476" s="12">
        <f t="shared" si="279"/>
        <v>1.7086378734417916E-4</v>
      </c>
      <c r="AV476" s="12">
        <f t="shared" si="280"/>
        <v>-3.5043714224099187E-2</v>
      </c>
      <c r="AW476" s="12">
        <f t="shared" si="281"/>
        <v>2.7153272477335743E-4</v>
      </c>
      <c r="AX476" s="12">
        <f t="shared" si="282"/>
        <v>-3.5043714224099132E-2</v>
      </c>
      <c r="AY476" s="39">
        <f t="shared" si="283"/>
        <v>2.7153272477335743E-4</v>
      </c>
      <c r="AZ476" s="8"/>
      <c r="BA476" s="35"/>
      <c r="BB476" s="12">
        <f t="shared" si="284"/>
        <v>1.0000134230085023</v>
      </c>
      <c r="BC476" s="12">
        <f t="shared" si="285"/>
        <v>0.96494333333333338</v>
      </c>
      <c r="BD476" s="12">
        <f t="shared" si="286"/>
        <v>0</v>
      </c>
      <c r="BE476" s="39">
        <f t="shared" si="287"/>
        <v>0</v>
      </c>
    </row>
    <row r="477" spans="1:57">
      <c r="A477" s="168" t="s">
        <v>375</v>
      </c>
      <c r="B477" s="3" t="s">
        <v>399</v>
      </c>
      <c r="C477" s="3">
        <v>-33.500666666666667</v>
      </c>
      <c r="D477" s="3">
        <v>0.37367918280816953</v>
      </c>
      <c r="E477" s="3">
        <v>3</v>
      </c>
      <c r="F477" s="3">
        <v>1.3423008502203413E-2</v>
      </c>
      <c r="G477" s="3">
        <v>0.17086378734417915</v>
      </c>
      <c r="L477" s="3">
        <v>1</v>
      </c>
      <c r="Q477" s="44">
        <f t="shared" si="253"/>
        <v>-33.487693337897959</v>
      </c>
      <c r="R477" s="45">
        <f t="shared" si="254"/>
        <v>0.2716942387658054</v>
      </c>
      <c r="S477" s="45" t="str">
        <f t="shared" si="255"/>
        <v>n/a</v>
      </c>
      <c r="T477" s="45" t="str">
        <f t="shared" si="256"/>
        <v>n/a</v>
      </c>
      <c r="U477" s="45" t="str">
        <f t="shared" si="257"/>
        <v>n/a</v>
      </c>
      <c r="V477" s="45" t="str">
        <f t="shared" si="258"/>
        <v>n/a</v>
      </c>
      <c r="W477" s="41">
        <f t="shared" si="259"/>
        <v>-33.487693337897959</v>
      </c>
      <c r="X477" s="42">
        <f t="shared" si="260"/>
        <v>0.2716942387658054</v>
      </c>
      <c r="Y477" s="3">
        <v>3</v>
      </c>
      <c r="Z477" s="166">
        <v>-19.399999999999999</v>
      </c>
      <c r="AA477" s="43">
        <f t="shared" si="261"/>
        <v>-33.487693337897916</v>
      </c>
      <c r="AB477" s="42">
        <f t="shared" si="262"/>
        <v>0.2716942387658054</v>
      </c>
      <c r="AC477" s="8"/>
      <c r="AD477" s="35">
        <f t="shared" si="263"/>
        <v>-3.3500666666666665E-2</v>
      </c>
      <c r="AE477" s="12">
        <f t="shared" si="264"/>
        <v>3.7367918280816951E-4</v>
      </c>
      <c r="AF477" s="12">
        <f t="shared" si="265"/>
        <v>4.2165180505801406E-4</v>
      </c>
      <c r="AG477" s="12">
        <f t="shared" si="266"/>
        <v>1.3423008502203412E-5</v>
      </c>
      <c r="AH477" s="12">
        <f t="shared" si="267"/>
        <v>1.7086378734417916E-4</v>
      </c>
      <c r="AI477" s="12">
        <f t="shared" si="268"/>
        <v>0</v>
      </c>
      <c r="AJ477" s="12">
        <f t="shared" si="269"/>
        <v>0</v>
      </c>
      <c r="AK477" s="12">
        <f t="shared" si="270"/>
        <v>0</v>
      </c>
      <c r="AL477" s="12">
        <f t="shared" si="271"/>
        <v>0</v>
      </c>
      <c r="AM477" s="12">
        <f t="shared" si="272"/>
        <v>0</v>
      </c>
      <c r="AN477" s="39">
        <f t="shared" si="273"/>
        <v>0</v>
      </c>
      <c r="AO477" s="8"/>
      <c r="AP477" s="35">
        <f t="shared" si="274"/>
        <v>-3.3487693337897959E-2</v>
      </c>
      <c r="AQ477" s="12">
        <f t="shared" si="275"/>
        <v>2.7169423876580542E-4</v>
      </c>
      <c r="AR477" s="12">
        <f t="shared" si="276"/>
        <v>1.3423008502203412E-5</v>
      </c>
      <c r="AS477" s="12">
        <f t="shared" si="277"/>
        <v>1.7086378734417916E-4</v>
      </c>
      <c r="AT477" s="12">
        <f t="shared" si="278"/>
        <v>1.3423008502203412E-5</v>
      </c>
      <c r="AU477" s="12">
        <f t="shared" si="279"/>
        <v>1.7086378734417916E-4</v>
      </c>
      <c r="AV477" s="12">
        <f t="shared" si="280"/>
        <v>-3.3487693337897959E-2</v>
      </c>
      <c r="AW477" s="12">
        <f t="shared" si="281"/>
        <v>2.7169423876580542E-4</v>
      </c>
      <c r="AX477" s="12">
        <f t="shared" si="282"/>
        <v>-3.3487693337897917E-2</v>
      </c>
      <c r="AY477" s="39">
        <f t="shared" si="283"/>
        <v>2.7169423876580542E-4</v>
      </c>
      <c r="AZ477" s="8"/>
      <c r="BA477" s="35"/>
      <c r="BB477" s="12">
        <f t="shared" si="284"/>
        <v>1.0000134230085023</v>
      </c>
      <c r="BC477" s="12">
        <f t="shared" si="285"/>
        <v>0.96649933333333338</v>
      </c>
      <c r="BD477" s="12">
        <f t="shared" si="286"/>
        <v>0</v>
      </c>
      <c r="BE477" s="39">
        <f t="shared" si="287"/>
        <v>0</v>
      </c>
    </row>
    <row r="478" spans="1:57">
      <c r="A478" s="168" t="s">
        <v>375</v>
      </c>
      <c r="B478" s="3" t="s">
        <v>400</v>
      </c>
      <c r="C478" s="3">
        <v>-33.156333333333336</v>
      </c>
      <c r="D478" s="3">
        <v>0.37367918280816953</v>
      </c>
      <c r="E478" s="3">
        <v>3</v>
      </c>
      <c r="F478" s="3">
        <v>1.3423008502203413E-2</v>
      </c>
      <c r="G478" s="3">
        <v>0.17086378734417915</v>
      </c>
      <c r="L478" s="3">
        <v>1</v>
      </c>
      <c r="Q478" s="44">
        <f t="shared" si="253"/>
        <v>-33.143355382575365</v>
      </c>
      <c r="R478" s="45">
        <f t="shared" si="254"/>
        <v>0.27173000300792344</v>
      </c>
      <c r="S478" s="45" t="str">
        <f t="shared" si="255"/>
        <v>n/a</v>
      </c>
      <c r="T478" s="45" t="str">
        <f t="shared" si="256"/>
        <v>n/a</v>
      </c>
      <c r="U478" s="45" t="str">
        <f t="shared" si="257"/>
        <v>n/a</v>
      </c>
      <c r="V478" s="45" t="str">
        <f t="shared" si="258"/>
        <v>n/a</v>
      </c>
      <c r="W478" s="41">
        <f t="shared" si="259"/>
        <v>-33.143355382575365</v>
      </c>
      <c r="X478" s="42">
        <f t="shared" si="260"/>
        <v>0.27173000300792344</v>
      </c>
      <c r="Y478" s="3">
        <v>3</v>
      </c>
      <c r="Z478" s="166">
        <v>-23</v>
      </c>
      <c r="AA478" s="43">
        <f t="shared" si="261"/>
        <v>-33.1433553825754</v>
      </c>
      <c r="AB478" s="42">
        <f t="shared" si="262"/>
        <v>0.27173000300792344</v>
      </c>
      <c r="AC478" s="8"/>
      <c r="AD478" s="35">
        <f t="shared" si="263"/>
        <v>-3.3156333333333336E-2</v>
      </c>
      <c r="AE478" s="12">
        <f t="shared" si="264"/>
        <v>3.7367918280816951E-4</v>
      </c>
      <c r="AF478" s="12">
        <f t="shared" si="265"/>
        <v>4.2165180505801406E-4</v>
      </c>
      <c r="AG478" s="12">
        <f t="shared" si="266"/>
        <v>1.3423008502203412E-5</v>
      </c>
      <c r="AH478" s="12">
        <f t="shared" si="267"/>
        <v>1.7086378734417916E-4</v>
      </c>
      <c r="AI478" s="12">
        <f t="shared" si="268"/>
        <v>0</v>
      </c>
      <c r="AJ478" s="12">
        <f t="shared" si="269"/>
        <v>0</v>
      </c>
      <c r="AK478" s="12">
        <f t="shared" si="270"/>
        <v>0</v>
      </c>
      <c r="AL478" s="12">
        <f t="shared" si="271"/>
        <v>0</v>
      </c>
      <c r="AM478" s="12">
        <f t="shared" si="272"/>
        <v>0</v>
      </c>
      <c r="AN478" s="39">
        <f t="shared" si="273"/>
        <v>0</v>
      </c>
      <c r="AO478" s="8"/>
      <c r="AP478" s="35">
        <f t="shared" si="274"/>
        <v>-3.3143355382575367E-2</v>
      </c>
      <c r="AQ478" s="12">
        <f t="shared" si="275"/>
        <v>2.7173000300792342E-4</v>
      </c>
      <c r="AR478" s="12">
        <f t="shared" si="276"/>
        <v>1.3423008502203412E-5</v>
      </c>
      <c r="AS478" s="12">
        <f t="shared" si="277"/>
        <v>1.7086378734417916E-4</v>
      </c>
      <c r="AT478" s="12">
        <f t="shared" si="278"/>
        <v>1.3423008502203412E-5</v>
      </c>
      <c r="AU478" s="12">
        <f t="shared" si="279"/>
        <v>1.7086378734417916E-4</v>
      </c>
      <c r="AV478" s="12">
        <f t="shared" si="280"/>
        <v>-3.3143355382575367E-2</v>
      </c>
      <c r="AW478" s="12">
        <f t="shared" si="281"/>
        <v>2.7173000300792342E-4</v>
      </c>
      <c r="AX478" s="12">
        <f t="shared" si="282"/>
        <v>-3.3143355382575401E-2</v>
      </c>
      <c r="AY478" s="39">
        <f t="shared" si="283"/>
        <v>2.7173000300792342E-4</v>
      </c>
      <c r="AZ478" s="8"/>
      <c r="BA478" s="35"/>
      <c r="BB478" s="12">
        <f t="shared" si="284"/>
        <v>1.0000134230085023</v>
      </c>
      <c r="BC478" s="12">
        <f t="shared" si="285"/>
        <v>0.96684366666666666</v>
      </c>
      <c r="BD478" s="12">
        <f t="shared" si="286"/>
        <v>0</v>
      </c>
      <c r="BE478" s="39">
        <f t="shared" si="287"/>
        <v>0</v>
      </c>
    </row>
    <row r="479" spans="1:57">
      <c r="A479" s="168" t="s">
        <v>375</v>
      </c>
      <c r="B479" s="3" t="s">
        <v>215</v>
      </c>
      <c r="C479" s="3">
        <v>-35.669666666666672</v>
      </c>
      <c r="D479" s="3">
        <v>0.37367918280816953</v>
      </c>
      <c r="E479" s="3">
        <v>3</v>
      </c>
      <c r="F479" s="3">
        <v>1.3423008502203413E-2</v>
      </c>
      <c r="G479" s="3">
        <v>0.17086378734417915</v>
      </c>
      <c r="L479" s="3">
        <v>1</v>
      </c>
      <c r="Q479" s="44">
        <f t="shared" si="253"/>
        <v>-35.6567224524034</v>
      </c>
      <c r="R479" s="45">
        <f t="shared" si="254"/>
        <v>0.27146914001176448</v>
      </c>
      <c r="S479" s="45" t="str">
        <f t="shared" si="255"/>
        <v>n/a</v>
      </c>
      <c r="T479" s="45" t="str">
        <f t="shared" si="256"/>
        <v>n/a</v>
      </c>
      <c r="U479" s="45" t="str">
        <f t="shared" si="257"/>
        <v>n/a</v>
      </c>
      <c r="V479" s="45" t="str">
        <f t="shared" si="258"/>
        <v>n/a</v>
      </c>
      <c r="W479" s="41">
        <f t="shared" si="259"/>
        <v>-35.6567224524034</v>
      </c>
      <c r="X479" s="42">
        <f t="shared" si="260"/>
        <v>0.27146914001176448</v>
      </c>
      <c r="Y479" s="3">
        <v>3</v>
      </c>
      <c r="Z479" s="166">
        <v>-21.8</v>
      </c>
      <c r="AA479" s="43">
        <f t="shared" si="261"/>
        <v>-35.656722452403365</v>
      </c>
      <c r="AB479" s="42">
        <f t="shared" si="262"/>
        <v>0.27146914001176448</v>
      </c>
      <c r="AC479" s="8"/>
      <c r="AD479" s="35">
        <f t="shared" si="263"/>
        <v>-3.5669666666666669E-2</v>
      </c>
      <c r="AE479" s="12">
        <f t="shared" si="264"/>
        <v>3.7367918280816951E-4</v>
      </c>
      <c r="AF479" s="12">
        <f t="shared" si="265"/>
        <v>4.2165180505801406E-4</v>
      </c>
      <c r="AG479" s="12">
        <f t="shared" si="266"/>
        <v>1.3423008502203412E-5</v>
      </c>
      <c r="AH479" s="12">
        <f t="shared" si="267"/>
        <v>1.7086378734417916E-4</v>
      </c>
      <c r="AI479" s="12">
        <f t="shared" si="268"/>
        <v>0</v>
      </c>
      <c r="AJ479" s="12">
        <f t="shared" si="269"/>
        <v>0</v>
      </c>
      <c r="AK479" s="12">
        <f t="shared" si="270"/>
        <v>0</v>
      </c>
      <c r="AL479" s="12">
        <f t="shared" si="271"/>
        <v>0</v>
      </c>
      <c r="AM479" s="12">
        <f t="shared" si="272"/>
        <v>0</v>
      </c>
      <c r="AN479" s="39">
        <f t="shared" si="273"/>
        <v>0</v>
      </c>
      <c r="AO479" s="8"/>
      <c r="AP479" s="35">
        <f t="shared" si="274"/>
        <v>-3.5656722452403401E-2</v>
      </c>
      <c r="AQ479" s="12">
        <f t="shared" si="275"/>
        <v>2.7146914001176448E-4</v>
      </c>
      <c r="AR479" s="12">
        <f t="shared" si="276"/>
        <v>1.3423008502203412E-5</v>
      </c>
      <c r="AS479" s="12">
        <f t="shared" si="277"/>
        <v>1.7086378734417916E-4</v>
      </c>
      <c r="AT479" s="12">
        <f t="shared" si="278"/>
        <v>1.3423008502203412E-5</v>
      </c>
      <c r="AU479" s="12">
        <f t="shared" si="279"/>
        <v>1.7086378734417916E-4</v>
      </c>
      <c r="AV479" s="12">
        <f t="shared" si="280"/>
        <v>-3.5656722452403401E-2</v>
      </c>
      <c r="AW479" s="12">
        <f t="shared" si="281"/>
        <v>2.7146914001176448E-4</v>
      </c>
      <c r="AX479" s="12">
        <f t="shared" si="282"/>
        <v>-3.5656722452403367E-2</v>
      </c>
      <c r="AY479" s="39">
        <f t="shared" si="283"/>
        <v>2.7146914001176448E-4</v>
      </c>
      <c r="AZ479" s="8"/>
      <c r="BA479" s="35"/>
      <c r="BB479" s="12">
        <f t="shared" si="284"/>
        <v>1.0000134230085023</v>
      </c>
      <c r="BC479" s="12">
        <f t="shared" si="285"/>
        <v>0.96433033333333329</v>
      </c>
      <c r="BD479" s="12">
        <f t="shared" si="286"/>
        <v>0</v>
      </c>
      <c r="BE479" s="39">
        <f t="shared" si="287"/>
        <v>0</v>
      </c>
    </row>
    <row r="480" spans="1:57">
      <c r="A480" s="168" t="s">
        <v>375</v>
      </c>
      <c r="B480" s="3" t="s">
        <v>216</v>
      </c>
      <c r="C480" s="3">
        <v>-35.175000000000004</v>
      </c>
      <c r="D480" s="3">
        <v>0.37367918280816953</v>
      </c>
      <c r="E480" s="3">
        <v>3</v>
      </c>
      <c r="F480" s="3">
        <v>1.3423008502203413E-2</v>
      </c>
      <c r="G480" s="3">
        <v>0.17086378734417915</v>
      </c>
      <c r="L480" s="3">
        <v>1</v>
      </c>
      <c r="Q480" s="44">
        <f t="shared" si="253"/>
        <v>-35.162049145821861</v>
      </c>
      <c r="R480" s="45">
        <f t="shared" si="254"/>
        <v>0.2715204484031819</v>
      </c>
      <c r="S480" s="45" t="str">
        <f t="shared" si="255"/>
        <v>n/a</v>
      </c>
      <c r="T480" s="45" t="str">
        <f t="shared" si="256"/>
        <v>n/a</v>
      </c>
      <c r="U480" s="45" t="str">
        <f t="shared" si="257"/>
        <v>n/a</v>
      </c>
      <c r="V480" s="45" t="str">
        <f t="shared" si="258"/>
        <v>n/a</v>
      </c>
      <c r="W480" s="41">
        <f t="shared" si="259"/>
        <v>-35.162049145821861</v>
      </c>
      <c r="X480" s="42">
        <f t="shared" si="260"/>
        <v>0.2715204484031819</v>
      </c>
      <c r="Y480" s="3">
        <v>3</v>
      </c>
      <c r="Z480" s="166">
        <v>-20.3</v>
      </c>
      <c r="AA480" s="43">
        <f t="shared" si="261"/>
        <v>-35.162049145821882</v>
      </c>
      <c r="AB480" s="42">
        <f t="shared" si="262"/>
        <v>0.2715204484031819</v>
      </c>
      <c r="AC480" s="8"/>
      <c r="AD480" s="35">
        <f t="shared" si="263"/>
        <v>-3.5175000000000005E-2</v>
      </c>
      <c r="AE480" s="12">
        <f t="shared" si="264"/>
        <v>3.7367918280816951E-4</v>
      </c>
      <c r="AF480" s="12">
        <f t="shared" si="265"/>
        <v>4.2165180505801406E-4</v>
      </c>
      <c r="AG480" s="12">
        <f t="shared" si="266"/>
        <v>1.3423008502203412E-5</v>
      </c>
      <c r="AH480" s="12">
        <f t="shared" si="267"/>
        <v>1.7086378734417916E-4</v>
      </c>
      <c r="AI480" s="12">
        <f t="shared" si="268"/>
        <v>0</v>
      </c>
      <c r="AJ480" s="12">
        <f t="shared" si="269"/>
        <v>0</v>
      </c>
      <c r="AK480" s="12">
        <f t="shared" si="270"/>
        <v>0</v>
      </c>
      <c r="AL480" s="12">
        <f t="shared" si="271"/>
        <v>0</v>
      </c>
      <c r="AM480" s="12">
        <f t="shared" si="272"/>
        <v>0</v>
      </c>
      <c r="AN480" s="39">
        <f t="shared" si="273"/>
        <v>0</v>
      </c>
      <c r="AO480" s="8"/>
      <c r="AP480" s="35">
        <f t="shared" si="274"/>
        <v>-3.5162049145821862E-2</v>
      </c>
      <c r="AQ480" s="12">
        <f t="shared" si="275"/>
        <v>2.7152044840318191E-4</v>
      </c>
      <c r="AR480" s="12">
        <f t="shared" si="276"/>
        <v>1.3423008502203412E-5</v>
      </c>
      <c r="AS480" s="12">
        <f t="shared" si="277"/>
        <v>1.7086378734417916E-4</v>
      </c>
      <c r="AT480" s="12">
        <f t="shared" si="278"/>
        <v>1.3423008502203412E-5</v>
      </c>
      <c r="AU480" s="12">
        <f t="shared" si="279"/>
        <v>1.7086378734417916E-4</v>
      </c>
      <c r="AV480" s="12">
        <f t="shared" si="280"/>
        <v>-3.5162049145821862E-2</v>
      </c>
      <c r="AW480" s="12">
        <f t="shared" si="281"/>
        <v>2.7152044840318191E-4</v>
      </c>
      <c r="AX480" s="12">
        <f t="shared" si="282"/>
        <v>-3.5162049145821883E-2</v>
      </c>
      <c r="AY480" s="39">
        <f t="shared" si="283"/>
        <v>2.7152044840318191E-4</v>
      </c>
      <c r="AZ480" s="8"/>
      <c r="BA480" s="35"/>
      <c r="BB480" s="12">
        <f t="shared" si="284"/>
        <v>1.0000134230085023</v>
      </c>
      <c r="BC480" s="12">
        <f t="shared" si="285"/>
        <v>0.96482500000000004</v>
      </c>
      <c r="BD480" s="12">
        <f t="shared" si="286"/>
        <v>0</v>
      </c>
      <c r="BE480" s="39">
        <f t="shared" si="287"/>
        <v>0</v>
      </c>
    </row>
    <row r="481" spans="1:57">
      <c r="A481" s="168" t="s">
        <v>322</v>
      </c>
      <c r="B481" s="3" t="s">
        <v>399</v>
      </c>
      <c r="C481" s="3">
        <v>-32.966000000000001</v>
      </c>
      <c r="D481" s="3">
        <v>0.37367918280816953</v>
      </c>
      <c r="E481" s="3">
        <v>6</v>
      </c>
      <c r="F481" s="3">
        <v>1.3423008502203413E-2</v>
      </c>
      <c r="G481" s="3">
        <v>0.17086378734417915</v>
      </c>
      <c r="L481" s="3">
        <v>1</v>
      </c>
      <c r="Q481" s="44">
        <f t="shared" si="253"/>
        <v>-32.953019494396081</v>
      </c>
      <c r="R481" s="45">
        <f t="shared" si="254"/>
        <v>0.22488803229244381</v>
      </c>
      <c r="S481" s="45" t="str">
        <f t="shared" si="255"/>
        <v>n/a</v>
      </c>
      <c r="T481" s="45" t="str">
        <f t="shared" si="256"/>
        <v>n/a</v>
      </c>
      <c r="U481" s="45" t="str">
        <f t="shared" si="257"/>
        <v>n/a</v>
      </c>
      <c r="V481" s="45" t="str">
        <f t="shared" si="258"/>
        <v>n/a</v>
      </c>
      <c r="W481" s="41">
        <f t="shared" si="259"/>
        <v>-32.953019494396081</v>
      </c>
      <c r="X481" s="42">
        <f t="shared" si="260"/>
        <v>0.22488803229244381</v>
      </c>
      <c r="Y481" s="3">
        <v>6</v>
      </c>
      <c r="Z481" s="166">
        <v>-20.6</v>
      </c>
      <c r="AA481" s="43">
        <f t="shared" si="261"/>
        <v>-32.953019494396109</v>
      </c>
      <c r="AB481" s="42">
        <f t="shared" si="262"/>
        <v>0.22488803229244381</v>
      </c>
      <c r="AC481" s="8"/>
      <c r="AD481" s="35">
        <f t="shared" si="263"/>
        <v>-3.2966000000000002E-2</v>
      </c>
      <c r="AE481" s="12">
        <f t="shared" si="264"/>
        <v>3.7367918280816951E-4</v>
      </c>
      <c r="AF481" s="12">
        <f t="shared" si="265"/>
        <v>3.9271285076072736E-4</v>
      </c>
      <c r="AG481" s="12">
        <f t="shared" si="266"/>
        <v>1.3423008502203412E-5</v>
      </c>
      <c r="AH481" s="12">
        <f t="shared" si="267"/>
        <v>1.7086378734417916E-4</v>
      </c>
      <c r="AI481" s="12">
        <f t="shared" si="268"/>
        <v>0</v>
      </c>
      <c r="AJ481" s="12">
        <f t="shared" si="269"/>
        <v>0</v>
      </c>
      <c r="AK481" s="12">
        <f t="shared" si="270"/>
        <v>0</v>
      </c>
      <c r="AL481" s="12">
        <f t="shared" si="271"/>
        <v>0</v>
      </c>
      <c r="AM481" s="12">
        <f t="shared" si="272"/>
        <v>0</v>
      </c>
      <c r="AN481" s="39">
        <f t="shared" si="273"/>
        <v>0</v>
      </c>
      <c r="AO481" s="8"/>
      <c r="AP481" s="35">
        <f t="shared" si="274"/>
        <v>-3.295301949439608E-2</v>
      </c>
      <c r="AQ481" s="12">
        <f t="shared" si="275"/>
        <v>2.248880322924438E-4</v>
      </c>
      <c r="AR481" s="12">
        <f t="shared" si="276"/>
        <v>1.3423008502203412E-5</v>
      </c>
      <c r="AS481" s="12">
        <f t="shared" si="277"/>
        <v>1.7086378734417916E-4</v>
      </c>
      <c r="AT481" s="12">
        <f t="shared" si="278"/>
        <v>1.3423008502203412E-5</v>
      </c>
      <c r="AU481" s="12">
        <f t="shared" si="279"/>
        <v>1.7086378734417916E-4</v>
      </c>
      <c r="AV481" s="12">
        <f t="shared" si="280"/>
        <v>-3.295301949439608E-2</v>
      </c>
      <c r="AW481" s="12">
        <f t="shared" si="281"/>
        <v>2.248880322924438E-4</v>
      </c>
      <c r="AX481" s="12">
        <f t="shared" si="282"/>
        <v>-3.2953019494396107E-2</v>
      </c>
      <c r="AY481" s="39">
        <f t="shared" si="283"/>
        <v>2.248880322924438E-4</v>
      </c>
      <c r="AZ481" s="8"/>
      <c r="BA481" s="35"/>
      <c r="BB481" s="12">
        <f t="shared" si="284"/>
        <v>1.0000134230085023</v>
      </c>
      <c r="BC481" s="12">
        <f t="shared" si="285"/>
        <v>0.96703399999999995</v>
      </c>
      <c r="BD481" s="12">
        <f t="shared" si="286"/>
        <v>0</v>
      </c>
      <c r="BE481" s="39">
        <f t="shared" si="287"/>
        <v>0</v>
      </c>
    </row>
    <row r="482" spans="1:57">
      <c r="A482" s="168" t="s">
        <v>322</v>
      </c>
      <c r="B482" s="3" t="s">
        <v>400</v>
      </c>
      <c r="C482" s="3">
        <v>-32.786999999999999</v>
      </c>
      <c r="D482" s="3">
        <v>0.37367918280816953</v>
      </c>
      <c r="E482" s="3">
        <v>5</v>
      </c>
      <c r="F482" s="3">
        <v>1.3423008502203413E-2</v>
      </c>
      <c r="G482" s="3">
        <v>0.17086378734417915</v>
      </c>
      <c r="L482" s="3">
        <v>1</v>
      </c>
      <c r="Q482" s="44">
        <f t="shared" si="253"/>
        <v>-32.774017091677557</v>
      </c>
      <c r="R482" s="45">
        <f t="shared" si="254"/>
        <v>0.23503063149765385</v>
      </c>
      <c r="S482" s="45" t="str">
        <f t="shared" si="255"/>
        <v>n/a</v>
      </c>
      <c r="T482" s="45" t="str">
        <f t="shared" si="256"/>
        <v>n/a</v>
      </c>
      <c r="U482" s="45" t="str">
        <f t="shared" si="257"/>
        <v>n/a</v>
      </c>
      <c r="V482" s="45" t="str">
        <f t="shared" si="258"/>
        <v>n/a</v>
      </c>
      <c r="W482" s="41">
        <f t="shared" si="259"/>
        <v>-32.774017091677557</v>
      </c>
      <c r="X482" s="42">
        <f t="shared" si="260"/>
        <v>0.23503063149765385</v>
      </c>
      <c r="Y482" s="3">
        <v>5</v>
      </c>
      <c r="Z482" s="166">
        <v>-23.3</v>
      </c>
      <c r="AA482" s="43">
        <f t="shared" si="261"/>
        <v>-32.774017091677599</v>
      </c>
      <c r="AB482" s="42">
        <f t="shared" si="262"/>
        <v>0.23503063149765385</v>
      </c>
      <c r="AC482" s="8"/>
      <c r="AD482" s="35">
        <f t="shared" si="263"/>
        <v>-3.2786999999999997E-2</v>
      </c>
      <c r="AE482" s="12">
        <f t="shared" si="264"/>
        <v>3.7367918280816951E-4</v>
      </c>
      <c r="AF482" s="12">
        <f t="shared" si="265"/>
        <v>3.9753713420809326E-4</v>
      </c>
      <c r="AG482" s="12">
        <f t="shared" si="266"/>
        <v>1.3423008502203412E-5</v>
      </c>
      <c r="AH482" s="12">
        <f t="shared" si="267"/>
        <v>1.7086378734417916E-4</v>
      </c>
      <c r="AI482" s="12">
        <f t="shared" si="268"/>
        <v>0</v>
      </c>
      <c r="AJ482" s="12">
        <f t="shared" si="269"/>
        <v>0</v>
      </c>
      <c r="AK482" s="12">
        <f t="shared" si="270"/>
        <v>0</v>
      </c>
      <c r="AL482" s="12">
        <f t="shared" si="271"/>
        <v>0</v>
      </c>
      <c r="AM482" s="12">
        <f t="shared" si="272"/>
        <v>0</v>
      </c>
      <c r="AN482" s="39">
        <f t="shared" si="273"/>
        <v>0</v>
      </c>
      <c r="AO482" s="8"/>
      <c r="AP482" s="35">
        <f t="shared" si="274"/>
        <v>-3.2774017091677557E-2</v>
      </c>
      <c r="AQ482" s="12">
        <f t="shared" si="275"/>
        <v>2.3503063149765384E-4</v>
      </c>
      <c r="AR482" s="12">
        <f t="shared" si="276"/>
        <v>1.3423008502203412E-5</v>
      </c>
      <c r="AS482" s="12">
        <f t="shared" si="277"/>
        <v>1.7086378734417916E-4</v>
      </c>
      <c r="AT482" s="12">
        <f t="shared" si="278"/>
        <v>1.3423008502203412E-5</v>
      </c>
      <c r="AU482" s="12">
        <f t="shared" si="279"/>
        <v>1.7086378734417916E-4</v>
      </c>
      <c r="AV482" s="12">
        <f t="shared" si="280"/>
        <v>-3.2774017091677557E-2</v>
      </c>
      <c r="AW482" s="12">
        <f t="shared" si="281"/>
        <v>2.3503063149765384E-4</v>
      </c>
      <c r="AX482" s="12">
        <f t="shared" si="282"/>
        <v>-3.2774017091677599E-2</v>
      </c>
      <c r="AY482" s="39">
        <f t="shared" si="283"/>
        <v>2.3503063149765384E-4</v>
      </c>
      <c r="AZ482" s="8"/>
      <c r="BA482" s="35"/>
      <c r="BB482" s="12">
        <f t="shared" si="284"/>
        <v>1.0000134230085023</v>
      </c>
      <c r="BC482" s="12">
        <f t="shared" si="285"/>
        <v>0.96721299999999999</v>
      </c>
      <c r="BD482" s="12">
        <f t="shared" si="286"/>
        <v>0</v>
      </c>
      <c r="BE482" s="39">
        <f t="shared" si="287"/>
        <v>0</v>
      </c>
    </row>
    <row r="483" spans="1:57">
      <c r="A483" s="168" t="s">
        <v>322</v>
      </c>
      <c r="B483" s="3" t="s">
        <v>215</v>
      </c>
      <c r="C483" s="3">
        <v>-35.202166666666663</v>
      </c>
      <c r="D483" s="3">
        <v>0.37367918280816953</v>
      </c>
      <c r="E483" s="3">
        <v>6</v>
      </c>
      <c r="F483" s="3">
        <v>1.3423008502203413E-2</v>
      </c>
      <c r="G483" s="3">
        <v>0.17086378734417915</v>
      </c>
      <c r="L483" s="3">
        <v>1</v>
      </c>
      <c r="Q483" s="44">
        <f t="shared" si="253"/>
        <v>-35.189216177146925</v>
      </c>
      <c r="R483" s="45">
        <f t="shared" si="254"/>
        <v>0.22460745778690103</v>
      </c>
      <c r="S483" s="45" t="str">
        <f t="shared" si="255"/>
        <v>n/a</v>
      </c>
      <c r="T483" s="45" t="str">
        <f t="shared" si="256"/>
        <v>n/a</v>
      </c>
      <c r="U483" s="45" t="str">
        <f t="shared" si="257"/>
        <v>n/a</v>
      </c>
      <c r="V483" s="45" t="str">
        <f t="shared" si="258"/>
        <v>n/a</v>
      </c>
      <c r="W483" s="41">
        <f t="shared" si="259"/>
        <v>-35.189216177146925</v>
      </c>
      <c r="X483" s="42">
        <f t="shared" si="260"/>
        <v>0.22460745778690103</v>
      </c>
      <c r="Y483" s="3">
        <v>6</v>
      </c>
      <c r="Z483" s="166">
        <v>-22.5</v>
      </c>
      <c r="AA483" s="43">
        <f t="shared" si="261"/>
        <v>-35.189216177146875</v>
      </c>
      <c r="AB483" s="42">
        <f t="shared" si="262"/>
        <v>0.22460745778690103</v>
      </c>
      <c r="AC483" s="8"/>
      <c r="AD483" s="35">
        <f t="shared" si="263"/>
        <v>-3.5202166666666666E-2</v>
      </c>
      <c r="AE483" s="12">
        <f t="shared" si="264"/>
        <v>3.7367918280816951E-4</v>
      </c>
      <c r="AF483" s="12">
        <f t="shared" si="265"/>
        <v>3.9271285076072736E-4</v>
      </c>
      <c r="AG483" s="12">
        <f t="shared" si="266"/>
        <v>1.3423008502203412E-5</v>
      </c>
      <c r="AH483" s="12">
        <f t="shared" si="267"/>
        <v>1.7086378734417916E-4</v>
      </c>
      <c r="AI483" s="12">
        <f t="shared" si="268"/>
        <v>0</v>
      </c>
      <c r="AJ483" s="12">
        <f t="shared" si="269"/>
        <v>0</v>
      </c>
      <c r="AK483" s="12">
        <f t="shared" si="270"/>
        <v>0</v>
      </c>
      <c r="AL483" s="12">
        <f t="shared" si="271"/>
        <v>0</v>
      </c>
      <c r="AM483" s="12">
        <f t="shared" si="272"/>
        <v>0</v>
      </c>
      <c r="AN483" s="39">
        <f t="shared" si="273"/>
        <v>0</v>
      </c>
      <c r="AO483" s="8"/>
      <c r="AP483" s="35">
        <f t="shared" si="274"/>
        <v>-3.5189216177146924E-2</v>
      </c>
      <c r="AQ483" s="12">
        <f t="shared" si="275"/>
        <v>2.2460745778690104E-4</v>
      </c>
      <c r="AR483" s="12">
        <f t="shared" si="276"/>
        <v>1.3423008502203412E-5</v>
      </c>
      <c r="AS483" s="12">
        <f t="shared" si="277"/>
        <v>1.7086378734417916E-4</v>
      </c>
      <c r="AT483" s="12">
        <f t="shared" si="278"/>
        <v>1.3423008502203412E-5</v>
      </c>
      <c r="AU483" s="12">
        <f t="shared" si="279"/>
        <v>1.7086378734417916E-4</v>
      </c>
      <c r="AV483" s="12">
        <f t="shared" si="280"/>
        <v>-3.5189216177146924E-2</v>
      </c>
      <c r="AW483" s="12">
        <f t="shared" si="281"/>
        <v>2.2460745778690104E-4</v>
      </c>
      <c r="AX483" s="12">
        <f t="shared" si="282"/>
        <v>-3.5189216177146876E-2</v>
      </c>
      <c r="AY483" s="39">
        <f t="shared" si="283"/>
        <v>2.2460745778690104E-4</v>
      </c>
      <c r="AZ483" s="8"/>
      <c r="BA483" s="35"/>
      <c r="BB483" s="12">
        <f t="shared" si="284"/>
        <v>1.0000134230085023</v>
      </c>
      <c r="BC483" s="12">
        <f t="shared" si="285"/>
        <v>0.96479783333333335</v>
      </c>
      <c r="BD483" s="12">
        <f t="shared" si="286"/>
        <v>0</v>
      </c>
      <c r="BE483" s="39">
        <f t="shared" si="287"/>
        <v>0</v>
      </c>
    </row>
    <row r="484" spans="1:57">
      <c r="A484" s="168" t="s">
        <v>322</v>
      </c>
      <c r="B484" s="3" t="s">
        <v>216</v>
      </c>
      <c r="C484" s="3">
        <v>-34.786166666666666</v>
      </c>
      <c r="D484" s="3">
        <v>0.37367918280816953</v>
      </c>
      <c r="E484" s="3">
        <v>6</v>
      </c>
      <c r="F484" s="3">
        <v>1.3423008502203413E-2</v>
      </c>
      <c r="G484" s="3">
        <v>0.17086378734417915</v>
      </c>
      <c r="L484" s="3">
        <v>1</v>
      </c>
      <c r="Q484" s="44">
        <f t="shared" si="253"/>
        <v>-34.773210593175392</v>
      </c>
      <c r="R484" s="45">
        <f t="shared" si="254"/>
        <v>0.22465963113611384</v>
      </c>
      <c r="S484" s="45" t="str">
        <f t="shared" si="255"/>
        <v>n/a</v>
      </c>
      <c r="T484" s="45" t="str">
        <f t="shared" si="256"/>
        <v>n/a</v>
      </c>
      <c r="U484" s="45" t="str">
        <f t="shared" si="257"/>
        <v>n/a</v>
      </c>
      <c r="V484" s="45" t="str">
        <f t="shared" si="258"/>
        <v>n/a</v>
      </c>
      <c r="W484" s="41">
        <f t="shared" si="259"/>
        <v>-34.773210593175392</v>
      </c>
      <c r="X484" s="42">
        <f t="shared" si="260"/>
        <v>0.22465963113611384</v>
      </c>
      <c r="Y484" s="3">
        <v>6</v>
      </c>
      <c r="Z484" s="166">
        <v>-17.600000000000001</v>
      </c>
      <c r="AA484" s="43">
        <f t="shared" si="261"/>
        <v>-34.773210593175399</v>
      </c>
      <c r="AB484" s="42">
        <f t="shared" si="262"/>
        <v>0.22465963113611384</v>
      </c>
      <c r="AC484" s="8"/>
      <c r="AD484" s="35">
        <f t="shared" si="263"/>
        <v>-3.4786166666666667E-2</v>
      </c>
      <c r="AE484" s="12">
        <f t="shared" si="264"/>
        <v>3.7367918280816951E-4</v>
      </c>
      <c r="AF484" s="12">
        <f t="shared" si="265"/>
        <v>3.9271285076072736E-4</v>
      </c>
      <c r="AG484" s="12">
        <f t="shared" si="266"/>
        <v>1.3423008502203412E-5</v>
      </c>
      <c r="AH484" s="12">
        <f t="shared" si="267"/>
        <v>1.7086378734417916E-4</v>
      </c>
      <c r="AI484" s="12">
        <f t="shared" si="268"/>
        <v>0</v>
      </c>
      <c r="AJ484" s="12">
        <f t="shared" si="269"/>
        <v>0</v>
      </c>
      <c r="AK484" s="12">
        <f t="shared" si="270"/>
        <v>0</v>
      </c>
      <c r="AL484" s="12">
        <f t="shared" si="271"/>
        <v>0</v>
      </c>
      <c r="AM484" s="12">
        <f t="shared" si="272"/>
        <v>0</v>
      </c>
      <c r="AN484" s="39">
        <f t="shared" si="273"/>
        <v>0</v>
      </c>
      <c r="AO484" s="8"/>
      <c r="AP484" s="35">
        <f t="shared" si="274"/>
        <v>-3.477321059317539E-2</v>
      </c>
      <c r="AQ484" s="12">
        <f t="shared" si="275"/>
        <v>2.2465963113611385E-4</v>
      </c>
      <c r="AR484" s="12">
        <f t="shared" si="276"/>
        <v>1.3423008502203412E-5</v>
      </c>
      <c r="AS484" s="12">
        <f t="shared" si="277"/>
        <v>1.7086378734417916E-4</v>
      </c>
      <c r="AT484" s="12">
        <f t="shared" si="278"/>
        <v>1.3423008502203412E-5</v>
      </c>
      <c r="AU484" s="12">
        <f t="shared" si="279"/>
        <v>1.7086378734417916E-4</v>
      </c>
      <c r="AV484" s="12">
        <f t="shared" si="280"/>
        <v>-3.477321059317539E-2</v>
      </c>
      <c r="AW484" s="12">
        <f t="shared" si="281"/>
        <v>2.2465963113611385E-4</v>
      </c>
      <c r="AX484" s="12">
        <f t="shared" si="282"/>
        <v>-3.4773210593175397E-2</v>
      </c>
      <c r="AY484" s="39">
        <f t="shared" si="283"/>
        <v>2.2465963113611385E-4</v>
      </c>
      <c r="AZ484" s="8"/>
      <c r="BA484" s="35"/>
      <c r="BB484" s="12">
        <f t="shared" si="284"/>
        <v>1.0000134230085023</v>
      </c>
      <c r="BC484" s="12">
        <f t="shared" si="285"/>
        <v>0.96521383333333333</v>
      </c>
      <c r="BD484" s="12">
        <f t="shared" si="286"/>
        <v>0</v>
      </c>
      <c r="BE484" s="39">
        <f t="shared" si="287"/>
        <v>0</v>
      </c>
    </row>
    <row r="485" spans="1:57">
      <c r="A485" s="168" t="s">
        <v>255</v>
      </c>
      <c r="B485" s="3" t="s">
        <v>399</v>
      </c>
      <c r="C485" s="3">
        <v>-33.792000000000002</v>
      </c>
      <c r="D485" s="3">
        <v>0.37367918280816953</v>
      </c>
      <c r="E485" s="3">
        <v>3</v>
      </c>
      <c r="F485" s="3">
        <v>1.3423008502203413E-2</v>
      </c>
      <c r="G485" s="3">
        <v>0.17086378734417915</v>
      </c>
      <c r="L485" s="3">
        <v>1</v>
      </c>
      <c r="Q485" s="44">
        <f t="shared" si="253"/>
        <v>-33.779030581801102</v>
      </c>
      <c r="R485" s="45">
        <f t="shared" si="254"/>
        <v>0.27166398565175076</v>
      </c>
      <c r="S485" s="45" t="str">
        <f t="shared" si="255"/>
        <v>n/a</v>
      </c>
      <c r="T485" s="45" t="str">
        <f t="shared" si="256"/>
        <v>n/a</v>
      </c>
      <c r="U485" s="45" t="str">
        <f t="shared" si="257"/>
        <v>n/a</v>
      </c>
      <c r="V485" s="45" t="str">
        <f t="shared" si="258"/>
        <v>n/a</v>
      </c>
      <c r="W485" s="41">
        <f t="shared" si="259"/>
        <v>-33.779030581801102</v>
      </c>
      <c r="X485" s="42">
        <f t="shared" si="260"/>
        <v>0.27166398565175076</v>
      </c>
      <c r="Y485" s="3">
        <v>3</v>
      </c>
      <c r="Z485" s="166">
        <v>-17.3</v>
      </c>
      <c r="AA485" s="43">
        <f t="shared" si="261"/>
        <v>-33.779030581801095</v>
      </c>
      <c r="AB485" s="42">
        <f t="shared" si="262"/>
        <v>0.27166398565175076</v>
      </c>
      <c r="AC485" s="8"/>
      <c r="AD485" s="35">
        <f t="shared" si="263"/>
        <v>-3.3792000000000003E-2</v>
      </c>
      <c r="AE485" s="12">
        <f t="shared" si="264"/>
        <v>3.7367918280816951E-4</v>
      </c>
      <c r="AF485" s="12">
        <f t="shared" si="265"/>
        <v>4.2165180505801406E-4</v>
      </c>
      <c r="AG485" s="12">
        <f t="shared" si="266"/>
        <v>1.3423008502203412E-5</v>
      </c>
      <c r="AH485" s="12">
        <f t="shared" si="267"/>
        <v>1.7086378734417916E-4</v>
      </c>
      <c r="AI485" s="12">
        <f t="shared" si="268"/>
        <v>0</v>
      </c>
      <c r="AJ485" s="12">
        <f t="shared" si="269"/>
        <v>0</v>
      </c>
      <c r="AK485" s="12">
        <f t="shared" si="270"/>
        <v>0</v>
      </c>
      <c r="AL485" s="12">
        <f t="shared" si="271"/>
        <v>0</v>
      </c>
      <c r="AM485" s="12">
        <f t="shared" si="272"/>
        <v>0</v>
      </c>
      <c r="AN485" s="39">
        <f t="shared" si="273"/>
        <v>0</v>
      </c>
      <c r="AO485" s="8"/>
      <c r="AP485" s="35">
        <f t="shared" si="274"/>
        <v>-3.3779030581801102E-2</v>
      </c>
      <c r="AQ485" s="12">
        <f t="shared" si="275"/>
        <v>2.7166398565175076E-4</v>
      </c>
      <c r="AR485" s="12">
        <f t="shared" si="276"/>
        <v>1.3423008502203412E-5</v>
      </c>
      <c r="AS485" s="12">
        <f t="shared" si="277"/>
        <v>1.7086378734417916E-4</v>
      </c>
      <c r="AT485" s="12">
        <f t="shared" si="278"/>
        <v>1.3423008502203412E-5</v>
      </c>
      <c r="AU485" s="12">
        <f t="shared" si="279"/>
        <v>1.7086378734417916E-4</v>
      </c>
      <c r="AV485" s="12">
        <f t="shared" si="280"/>
        <v>-3.3779030581801102E-2</v>
      </c>
      <c r="AW485" s="12">
        <f t="shared" si="281"/>
        <v>2.7166398565175076E-4</v>
      </c>
      <c r="AX485" s="12">
        <f t="shared" si="282"/>
        <v>-3.3779030581801095E-2</v>
      </c>
      <c r="AY485" s="39">
        <f t="shared" si="283"/>
        <v>2.7166398565175076E-4</v>
      </c>
      <c r="AZ485" s="8"/>
      <c r="BA485" s="35"/>
      <c r="BB485" s="12">
        <f t="shared" si="284"/>
        <v>1.0000134230085023</v>
      </c>
      <c r="BC485" s="12">
        <f t="shared" si="285"/>
        <v>0.96620799999999996</v>
      </c>
      <c r="BD485" s="12">
        <f t="shared" si="286"/>
        <v>0</v>
      </c>
      <c r="BE485" s="39">
        <f t="shared" si="287"/>
        <v>0</v>
      </c>
    </row>
    <row r="486" spans="1:57">
      <c r="A486" s="168" t="s">
        <v>255</v>
      </c>
      <c r="B486" s="3" t="s">
        <v>400</v>
      </c>
      <c r="C486" s="3">
        <v>-33.682666666666663</v>
      </c>
      <c r="D486" s="3">
        <v>0.37367918280816953</v>
      </c>
      <c r="E486" s="3">
        <v>3</v>
      </c>
      <c r="F486" s="3">
        <v>1.3423008502203413E-2</v>
      </c>
      <c r="G486" s="3">
        <v>0.17086378734417915</v>
      </c>
      <c r="L486" s="3">
        <v>1</v>
      </c>
      <c r="Q486" s="44">
        <f t="shared" si="253"/>
        <v>-33.669695780885505</v>
      </c>
      <c r="R486" s="45">
        <f t="shared" si="254"/>
        <v>0.27167533854891024</v>
      </c>
      <c r="S486" s="45" t="str">
        <f t="shared" si="255"/>
        <v>n/a</v>
      </c>
      <c r="T486" s="45" t="str">
        <f t="shared" si="256"/>
        <v>n/a</v>
      </c>
      <c r="U486" s="45" t="str">
        <f t="shared" si="257"/>
        <v>n/a</v>
      </c>
      <c r="V486" s="45" t="str">
        <f t="shared" si="258"/>
        <v>n/a</v>
      </c>
      <c r="W486" s="41">
        <f t="shared" si="259"/>
        <v>-33.669695780885505</v>
      </c>
      <c r="X486" s="42">
        <f t="shared" si="260"/>
        <v>0.27167533854891024</v>
      </c>
      <c r="Y486" s="3">
        <v>3</v>
      </c>
      <c r="Z486" s="166">
        <v>-19.3</v>
      </c>
      <c r="AA486" s="43">
        <f t="shared" si="261"/>
        <v>-33.669695780885519</v>
      </c>
      <c r="AB486" s="42">
        <f t="shared" si="262"/>
        <v>0.27167533854891024</v>
      </c>
      <c r="AC486" s="8"/>
      <c r="AD486" s="35">
        <f t="shared" si="263"/>
        <v>-3.3682666666666659E-2</v>
      </c>
      <c r="AE486" s="12">
        <f t="shared" si="264"/>
        <v>3.7367918280816951E-4</v>
      </c>
      <c r="AF486" s="12">
        <f t="shared" si="265"/>
        <v>4.2165180505801406E-4</v>
      </c>
      <c r="AG486" s="12">
        <f t="shared" si="266"/>
        <v>1.3423008502203412E-5</v>
      </c>
      <c r="AH486" s="12">
        <f t="shared" si="267"/>
        <v>1.7086378734417916E-4</v>
      </c>
      <c r="AI486" s="12">
        <f t="shared" si="268"/>
        <v>0</v>
      </c>
      <c r="AJ486" s="12">
        <f t="shared" si="269"/>
        <v>0</v>
      </c>
      <c r="AK486" s="12">
        <f t="shared" si="270"/>
        <v>0</v>
      </c>
      <c r="AL486" s="12">
        <f t="shared" si="271"/>
        <v>0</v>
      </c>
      <c r="AM486" s="12">
        <f t="shared" si="272"/>
        <v>0</v>
      </c>
      <c r="AN486" s="39">
        <f t="shared" si="273"/>
        <v>0</v>
      </c>
      <c r="AO486" s="8"/>
      <c r="AP486" s="35">
        <f t="shared" si="274"/>
        <v>-3.3669695780885502E-2</v>
      </c>
      <c r="AQ486" s="12">
        <f t="shared" si="275"/>
        <v>2.7167533854891024E-4</v>
      </c>
      <c r="AR486" s="12">
        <f t="shared" si="276"/>
        <v>1.3423008502203412E-5</v>
      </c>
      <c r="AS486" s="12">
        <f t="shared" si="277"/>
        <v>1.7086378734417916E-4</v>
      </c>
      <c r="AT486" s="12">
        <f t="shared" si="278"/>
        <v>1.3423008502203412E-5</v>
      </c>
      <c r="AU486" s="12">
        <f t="shared" si="279"/>
        <v>1.7086378734417916E-4</v>
      </c>
      <c r="AV486" s="12">
        <f t="shared" si="280"/>
        <v>-3.3669695780885502E-2</v>
      </c>
      <c r="AW486" s="12">
        <f t="shared" si="281"/>
        <v>2.7167533854891024E-4</v>
      </c>
      <c r="AX486" s="12">
        <f t="shared" si="282"/>
        <v>-3.3669695780885522E-2</v>
      </c>
      <c r="AY486" s="39">
        <f t="shared" si="283"/>
        <v>2.7167533854891024E-4</v>
      </c>
      <c r="AZ486" s="8"/>
      <c r="BA486" s="35"/>
      <c r="BB486" s="12">
        <f t="shared" si="284"/>
        <v>1.0000134230085023</v>
      </c>
      <c r="BC486" s="12">
        <f t="shared" si="285"/>
        <v>0.96631733333333336</v>
      </c>
      <c r="BD486" s="12">
        <f t="shared" si="286"/>
        <v>0</v>
      </c>
      <c r="BE486" s="39">
        <f t="shared" si="287"/>
        <v>0</v>
      </c>
    </row>
    <row r="487" spans="1:57">
      <c r="A487" s="168" t="s">
        <v>255</v>
      </c>
      <c r="B487" s="3" t="s">
        <v>215</v>
      </c>
      <c r="C487" s="3">
        <v>-36.133333333333333</v>
      </c>
      <c r="D487" s="3">
        <v>0.37367918280816953</v>
      </c>
      <c r="E487" s="3">
        <v>3</v>
      </c>
      <c r="F487" s="3">
        <v>1.3423008502203413E-2</v>
      </c>
      <c r="G487" s="3">
        <v>0.17086378734417915</v>
      </c>
      <c r="L487" s="3">
        <v>1</v>
      </c>
      <c r="Q487" s="44">
        <f t="shared" si="253"/>
        <v>-36.120395342871674</v>
      </c>
      <c r="R487" s="45">
        <f t="shared" si="254"/>
        <v>0.27142106212927514</v>
      </c>
      <c r="S487" s="45" t="str">
        <f t="shared" si="255"/>
        <v>n/a</v>
      </c>
      <c r="T487" s="45" t="str">
        <f t="shared" si="256"/>
        <v>n/a</v>
      </c>
      <c r="U487" s="45" t="str">
        <f t="shared" si="257"/>
        <v>n/a</v>
      </c>
      <c r="V487" s="45" t="str">
        <f t="shared" si="258"/>
        <v>n/a</v>
      </c>
      <c r="W487" s="41">
        <f t="shared" si="259"/>
        <v>-36.120395342871674</v>
      </c>
      <c r="X487" s="42">
        <f t="shared" si="260"/>
        <v>0.27142106212927514</v>
      </c>
      <c r="Y487" s="3">
        <v>3</v>
      </c>
      <c r="Z487" s="166">
        <v>-18.5</v>
      </c>
      <c r="AA487" s="43">
        <f t="shared" si="261"/>
        <v>-36.120395342871703</v>
      </c>
      <c r="AB487" s="42">
        <f t="shared" si="262"/>
        <v>0.27142106212927514</v>
      </c>
      <c r="AC487" s="8"/>
      <c r="AD487" s="35">
        <f t="shared" si="263"/>
        <v>-3.613333333333333E-2</v>
      </c>
      <c r="AE487" s="12">
        <f t="shared" si="264"/>
        <v>3.7367918280816951E-4</v>
      </c>
      <c r="AF487" s="12">
        <f t="shared" si="265"/>
        <v>4.2165180505801406E-4</v>
      </c>
      <c r="AG487" s="12">
        <f t="shared" si="266"/>
        <v>1.3423008502203412E-5</v>
      </c>
      <c r="AH487" s="12">
        <f t="shared" si="267"/>
        <v>1.7086378734417916E-4</v>
      </c>
      <c r="AI487" s="12">
        <f t="shared" si="268"/>
        <v>0</v>
      </c>
      <c r="AJ487" s="12">
        <f t="shared" si="269"/>
        <v>0</v>
      </c>
      <c r="AK487" s="12">
        <f t="shared" si="270"/>
        <v>0</v>
      </c>
      <c r="AL487" s="12">
        <f t="shared" si="271"/>
        <v>0</v>
      </c>
      <c r="AM487" s="12">
        <f t="shared" si="272"/>
        <v>0</v>
      </c>
      <c r="AN487" s="39">
        <f t="shared" si="273"/>
        <v>0</v>
      </c>
      <c r="AO487" s="8"/>
      <c r="AP487" s="35">
        <f t="shared" si="274"/>
        <v>-3.6120395342871675E-2</v>
      </c>
      <c r="AQ487" s="12">
        <f t="shared" si="275"/>
        <v>2.7142106212927513E-4</v>
      </c>
      <c r="AR487" s="12">
        <f t="shared" si="276"/>
        <v>1.3423008502203412E-5</v>
      </c>
      <c r="AS487" s="12">
        <f t="shared" si="277"/>
        <v>1.7086378734417916E-4</v>
      </c>
      <c r="AT487" s="12">
        <f t="shared" si="278"/>
        <v>1.3423008502203412E-5</v>
      </c>
      <c r="AU487" s="12">
        <f t="shared" si="279"/>
        <v>1.7086378734417916E-4</v>
      </c>
      <c r="AV487" s="12">
        <f t="shared" si="280"/>
        <v>-3.6120395342871675E-2</v>
      </c>
      <c r="AW487" s="12">
        <f t="shared" si="281"/>
        <v>2.7142106212927513E-4</v>
      </c>
      <c r="AX487" s="12">
        <f t="shared" si="282"/>
        <v>-3.6120395342871703E-2</v>
      </c>
      <c r="AY487" s="39">
        <f t="shared" si="283"/>
        <v>2.7142106212927513E-4</v>
      </c>
      <c r="AZ487" s="8"/>
      <c r="BA487" s="35"/>
      <c r="BB487" s="12">
        <f t="shared" si="284"/>
        <v>1.0000134230085023</v>
      </c>
      <c r="BC487" s="12">
        <f t="shared" si="285"/>
        <v>0.96386666666666665</v>
      </c>
      <c r="BD487" s="12">
        <f t="shared" si="286"/>
        <v>0</v>
      </c>
      <c r="BE487" s="39">
        <f t="shared" si="287"/>
        <v>0</v>
      </c>
    </row>
    <row r="488" spans="1:57">
      <c r="A488" s="168" t="s">
        <v>255</v>
      </c>
      <c r="B488" s="3" t="s">
        <v>216</v>
      </c>
      <c r="C488" s="3">
        <v>-35.978666666666669</v>
      </c>
      <c r="D488" s="3">
        <v>0.37367918280816953</v>
      </c>
      <c r="E488" s="3">
        <v>3</v>
      </c>
      <c r="F488" s="3">
        <v>1.3423008502203413E-2</v>
      </c>
      <c r="G488" s="3">
        <v>0.17086378734417915</v>
      </c>
      <c r="L488" s="3">
        <v>1</v>
      </c>
      <c r="Q488" s="44">
        <f t="shared" si="253"/>
        <v>-35.965726600113022</v>
      </c>
      <c r="R488" s="45">
        <f t="shared" si="254"/>
        <v>0.27143709798767995</v>
      </c>
      <c r="S488" s="45" t="str">
        <f t="shared" si="255"/>
        <v>n/a</v>
      </c>
      <c r="T488" s="45" t="str">
        <f t="shared" si="256"/>
        <v>n/a</v>
      </c>
      <c r="U488" s="45" t="str">
        <f t="shared" si="257"/>
        <v>n/a</v>
      </c>
      <c r="V488" s="45" t="str">
        <f t="shared" si="258"/>
        <v>n/a</v>
      </c>
      <c r="W488" s="41">
        <f t="shared" si="259"/>
        <v>-35.965726600113022</v>
      </c>
      <c r="X488" s="42">
        <f t="shared" si="260"/>
        <v>0.27143709798767995</v>
      </c>
      <c r="Y488" s="3">
        <v>3</v>
      </c>
      <c r="Z488" s="166">
        <v>-18.600000000000001</v>
      </c>
      <c r="AA488" s="43">
        <f t="shared" si="261"/>
        <v>-35.965726600112987</v>
      </c>
      <c r="AB488" s="42">
        <f t="shared" si="262"/>
        <v>0.27143709798767995</v>
      </c>
      <c r="AC488" s="8"/>
      <c r="AD488" s="35">
        <f t="shared" si="263"/>
        <v>-3.5978666666666666E-2</v>
      </c>
      <c r="AE488" s="12">
        <f t="shared" si="264"/>
        <v>3.7367918280816951E-4</v>
      </c>
      <c r="AF488" s="12">
        <f t="shared" si="265"/>
        <v>4.2165180505801406E-4</v>
      </c>
      <c r="AG488" s="12">
        <f t="shared" si="266"/>
        <v>1.3423008502203412E-5</v>
      </c>
      <c r="AH488" s="12">
        <f t="shared" si="267"/>
        <v>1.7086378734417916E-4</v>
      </c>
      <c r="AI488" s="12">
        <f t="shared" si="268"/>
        <v>0</v>
      </c>
      <c r="AJ488" s="12">
        <f t="shared" si="269"/>
        <v>0</v>
      </c>
      <c r="AK488" s="12">
        <f t="shared" si="270"/>
        <v>0</v>
      </c>
      <c r="AL488" s="12">
        <f t="shared" si="271"/>
        <v>0</v>
      </c>
      <c r="AM488" s="12">
        <f t="shared" si="272"/>
        <v>0</v>
      </c>
      <c r="AN488" s="39">
        <f t="shared" si="273"/>
        <v>0</v>
      </c>
      <c r="AO488" s="8"/>
      <c r="AP488" s="35">
        <f t="shared" si="274"/>
        <v>-3.5965726600113025E-2</v>
      </c>
      <c r="AQ488" s="12">
        <f t="shared" si="275"/>
        <v>2.7143709798767995E-4</v>
      </c>
      <c r="AR488" s="12">
        <f t="shared" si="276"/>
        <v>1.3423008502203412E-5</v>
      </c>
      <c r="AS488" s="12">
        <f t="shared" si="277"/>
        <v>1.7086378734417916E-4</v>
      </c>
      <c r="AT488" s="12">
        <f t="shared" si="278"/>
        <v>1.3423008502203412E-5</v>
      </c>
      <c r="AU488" s="12">
        <f t="shared" si="279"/>
        <v>1.7086378734417916E-4</v>
      </c>
      <c r="AV488" s="12">
        <f t="shared" si="280"/>
        <v>-3.5965726600113025E-2</v>
      </c>
      <c r="AW488" s="12">
        <f t="shared" si="281"/>
        <v>2.7143709798767995E-4</v>
      </c>
      <c r="AX488" s="12">
        <f t="shared" si="282"/>
        <v>-3.596572660011299E-2</v>
      </c>
      <c r="AY488" s="39">
        <f t="shared" si="283"/>
        <v>2.7143709798767995E-4</v>
      </c>
      <c r="AZ488" s="8"/>
      <c r="BA488" s="35"/>
      <c r="BB488" s="12">
        <f t="shared" si="284"/>
        <v>1.0000134230085023</v>
      </c>
      <c r="BC488" s="12">
        <f t="shared" si="285"/>
        <v>0.96402133333333329</v>
      </c>
      <c r="BD488" s="12">
        <f t="shared" si="286"/>
        <v>0</v>
      </c>
      <c r="BE488" s="39">
        <f t="shared" si="287"/>
        <v>0</v>
      </c>
    </row>
    <row r="489" spans="1:57">
      <c r="A489" s="168" t="s">
        <v>376</v>
      </c>
      <c r="B489" s="3" t="s">
        <v>399</v>
      </c>
      <c r="C489" s="3">
        <v>-34.392666666666663</v>
      </c>
      <c r="D489" s="3">
        <v>0.37367918280816953</v>
      </c>
      <c r="E489" s="3">
        <v>3</v>
      </c>
      <c r="F489" s="3">
        <v>1.3423008502203413E-2</v>
      </c>
      <c r="G489" s="3">
        <v>0.17086378734417915</v>
      </c>
      <c r="L489" s="3">
        <v>1</v>
      </c>
      <c r="Q489" s="44">
        <f t="shared" si="253"/>
        <v>-34.379705311221535</v>
      </c>
      <c r="R489" s="45">
        <f t="shared" si="254"/>
        <v>0.27160162839793633</v>
      </c>
      <c r="S489" s="45" t="str">
        <f t="shared" si="255"/>
        <v>n/a</v>
      </c>
      <c r="T489" s="45" t="str">
        <f t="shared" si="256"/>
        <v>n/a</v>
      </c>
      <c r="U489" s="45" t="str">
        <f t="shared" si="257"/>
        <v>n/a</v>
      </c>
      <c r="V489" s="45" t="str">
        <f t="shared" si="258"/>
        <v>n/a</v>
      </c>
      <c r="W489" s="41">
        <f t="shared" si="259"/>
        <v>-34.379705311221535</v>
      </c>
      <c r="X489" s="42">
        <f t="shared" si="260"/>
        <v>0.27160162839793633</v>
      </c>
      <c r="Y489" s="3">
        <v>3</v>
      </c>
      <c r="Z489" s="166">
        <v>-21</v>
      </c>
      <c r="AA489" s="43">
        <f t="shared" si="261"/>
        <v>-34.379705311221585</v>
      </c>
      <c r="AB489" s="42">
        <f t="shared" si="262"/>
        <v>0.27160162839793633</v>
      </c>
      <c r="AC489" s="8"/>
      <c r="AD489" s="35">
        <f t="shared" si="263"/>
        <v>-3.4392666666666662E-2</v>
      </c>
      <c r="AE489" s="12">
        <f t="shared" si="264"/>
        <v>3.7367918280816951E-4</v>
      </c>
      <c r="AF489" s="12">
        <f t="shared" si="265"/>
        <v>4.2165180505801406E-4</v>
      </c>
      <c r="AG489" s="12">
        <f t="shared" si="266"/>
        <v>1.3423008502203412E-5</v>
      </c>
      <c r="AH489" s="12">
        <f t="shared" si="267"/>
        <v>1.7086378734417916E-4</v>
      </c>
      <c r="AI489" s="12">
        <f t="shared" si="268"/>
        <v>0</v>
      </c>
      <c r="AJ489" s="12">
        <f t="shared" si="269"/>
        <v>0</v>
      </c>
      <c r="AK489" s="12">
        <f t="shared" si="270"/>
        <v>0</v>
      </c>
      <c r="AL489" s="12">
        <f t="shared" si="271"/>
        <v>0</v>
      </c>
      <c r="AM489" s="12">
        <f t="shared" si="272"/>
        <v>0</v>
      </c>
      <c r="AN489" s="39">
        <f t="shared" si="273"/>
        <v>0</v>
      </c>
      <c r="AO489" s="8"/>
      <c r="AP489" s="35">
        <f t="shared" si="274"/>
        <v>-3.4379705311221538E-2</v>
      </c>
      <c r="AQ489" s="12">
        <f t="shared" si="275"/>
        <v>2.7160162839793634E-4</v>
      </c>
      <c r="AR489" s="12">
        <f t="shared" si="276"/>
        <v>1.3423008502203412E-5</v>
      </c>
      <c r="AS489" s="12">
        <f t="shared" si="277"/>
        <v>1.7086378734417916E-4</v>
      </c>
      <c r="AT489" s="12">
        <f t="shared" si="278"/>
        <v>1.3423008502203412E-5</v>
      </c>
      <c r="AU489" s="12">
        <f t="shared" si="279"/>
        <v>1.7086378734417916E-4</v>
      </c>
      <c r="AV489" s="12">
        <f t="shared" si="280"/>
        <v>-3.4379705311221538E-2</v>
      </c>
      <c r="AW489" s="12">
        <f t="shared" si="281"/>
        <v>2.7160162839793634E-4</v>
      </c>
      <c r="AX489" s="12">
        <f t="shared" si="282"/>
        <v>-3.4379705311221587E-2</v>
      </c>
      <c r="AY489" s="39">
        <f t="shared" si="283"/>
        <v>2.7160162839793634E-4</v>
      </c>
      <c r="AZ489" s="8"/>
      <c r="BA489" s="35"/>
      <c r="BB489" s="12">
        <f t="shared" si="284"/>
        <v>1.0000134230085023</v>
      </c>
      <c r="BC489" s="12">
        <f t="shared" si="285"/>
        <v>0.96560733333333337</v>
      </c>
      <c r="BD489" s="12">
        <f t="shared" si="286"/>
        <v>0</v>
      </c>
      <c r="BE489" s="39">
        <f t="shared" si="287"/>
        <v>0</v>
      </c>
    </row>
    <row r="490" spans="1:57">
      <c r="A490" s="168" t="s">
        <v>376</v>
      </c>
      <c r="B490" s="3" t="s">
        <v>400</v>
      </c>
      <c r="C490" s="3">
        <v>-34.025666666666666</v>
      </c>
      <c r="D490" s="3">
        <v>0.37367918280816953</v>
      </c>
      <c r="E490" s="3">
        <v>3</v>
      </c>
      <c r="F490" s="3">
        <v>1.3423008502203413E-2</v>
      </c>
      <c r="G490" s="3">
        <v>0.17086378734417915</v>
      </c>
      <c r="L490" s="3">
        <v>1</v>
      </c>
      <c r="Q490" s="44">
        <f t="shared" si="253"/>
        <v>-34.012700384977428</v>
      </c>
      <c r="R490" s="45">
        <f t="shared" si="254"/>
        <v>0.27163972501159578</v>
      </c>
      <c r="S490" s="45" t="str">
        <f t="shared" si="255"/>
        <v>n/a</v>
      </c>
      <c r="T490" s="45" t="str">
        <f t="shared" si="256"/>
        <v>n/a</v>
      </c>
      <c r="U490" s="45" t="str">
        <f t="shared" si="257"/>
        <v>n/a</v>
      </c>
      <c r="V490" s="45" t="str">
        <f t="shared" si="258"/>
        <v>n/a</v>
      </c>
      <c r="W490" s="41">
        <f t="shared" si="259"/>
        <v>-34.012700384977428</v>
      </c>
      <c r="X490" s="42">
        <f t="shared" si="260"/>
        <v>0.27163972501159578</v>
      </c>
      <c r="Y490" s="3">
        <v>3</v>
      </c>
      <c r="Z490" s="166">
        <v>-19.899999999999999</v>
      </c>
      <c r="AA490" s="43">
        <f t="shared" si="261"/>
        <v>-34.012700384977393</v>
      </c>
      <c r="AB490" s="42">
        <f t="shared" si="262"/>
        <v>0.27163972501159578</v>
      </c>
      <c r="AC490" s="8"/>
      <c r="AD490" s="35">
        <f t="shared" si="263"/>
        <v>-3.4025666666666669E-2</v>
      </c>
      <c r="AE490" s="12">
        <f t="shared" si="264"/>
        <v>3.7367918280816951E-4</v>
      </c>
      <c r="AF490" s="12">
        <f t="shared" si="265"/>
        <v>4.2165180505801406E-4</v>
      </c>
      <c r="AG490" s="12">
        <f t="shared" si="266"/>
        <v>1.3423008502203412E-5</v>
      </c>
      <c r="AH490" s="12">
        <f t="shared" si="267"/>
        <v>1.7086378734417916E-4</v>
      </c>
      <c r="AI490" s="12">
        <f t="shared" si="268"/>
        <v>0</v>
      </c>
      <c r="AJ490" s="12">
        <f t="shared" si="269"/>
        <v>0</v>
      </c>
      <c r="AK490" s="12">
        <f t="shared" si="270"/>
        <v>0</v>
      </c>
      <c r="AL490" s="12">
        <f t="shared" si="271"/>
        <v>0</v>
      </c>
      <c r="AM490" s="12">
        <f t="shared" si="272"/>
        <v>0</v>
      </c>
      <c r="AN490" s="39">
        <f t="shared" si="273"/>
        <v>0</v>
      </c>
      <c r="AO490" s="8"/>
      <c r="AP490" s="35">
        <f t="shared" si="274"/>
        <v>-3.4012700384977425E-2</v>
      </c>
      <c r="AQ490" s="12">
        <f t="shared" si="275"/>
        <v>2.716397250115958E-4</v>
      </c>
      <c r="AR490" s="12">
        <f t="shared" si="276"/>
        <v>1.3423008502203412E-5</v>
      </c>
      <c r="AS490" s="12">
        <f t="shared" si="277"/>
        <v>1.7086378734417916E-4</v>
      </c>
      <c r="AT490" s="12">
        <f t="shared" si="278"/>
        <v>1.3423008502203412E-5</v>
      </c>
      <c r="AU490" s="12">
        <f t="shared" si="279"/>
        <v>1.7086378734417916E-4</v>
      </c>
      <c r="AV490" s="12">
        <f t="shared" si="280"/>
        <v>-3.4012700384977425E-2</v>
      </c>
      <c r="AW490" s="12">
        <f t="shared" si="281"/>
        <v>2.716397250115958E-4</v>
      </c>
      <c r="AX490" s="12">
        <f t="shared" si="282"/>
        <v>-3.401270038497739E-2</v>
      </c>
      <c r="AY490" s="39">
        <f t="shared" si="283"/>
        <v>2.716397250115958E-4</v>
      </c>
      <c r="AZ490" s="8"/>
      <c r="BA490" s="35"/>
      <c r="BB490" s="12">
        <f t="shared" si="284"/>
        <v>1.0000134230085023</v>
      </c>
      <c r="BC490" s="12">
        <f t="shared" si="285"/>
        <v>0.96597433333333338</v>
      </c>
      <c r="BD490" s="12">
        <f t="shared" si="286"/>
        <v>0</v>
      </c>
      <c r="BE490" s="39">
        <f t="shared" si="287"/>
        <v>0</v>
      </c>
    </row>
    <row r="491" spans="1:57">
      <c r="A491" s="168" t="s">
        <v>376</v>
      </c>
      <c r="B491" s="3" t="s">
        <v>215</v>
      </c>
      <c r="C491" s="3">
        <v>-36.183999999999997</v>
      </c>
      <c r="D491" s="3">
        <v>0.37367918280816953</v>
      </c>
      <c r="E491" s="3">
        <v>3</v>
      </c>
      <c r="F491" s="3">
        <v>1.3423008502203413E-2</v>
      </c>
      <c r="G491" s="3">
        <v>0.17086378734417915</v>
      </c>
      <c r="L491" s="3">
        <v>1</v>
      </c>
      <c r="Q491" s="44">
        <f t="shared" si="253"/>
        <v>-36.171062689637438</v>
      </c>
      <c r="R491" s="45">
        <f t="shared" si="254"/>
        <v>0.27141580935674825</v>
      </c>
      <c r="S491" s="45" t="str">
        <f t="shared" si="255"/>
        <v>n/a</v>
      </c>
      <c r="T491" s="45" t="str">
        <f t="shared" si="256"/>
        <v>n/a</v>
      </c>
      <c r="U491" s="45" t="str">
        <f t="shared" si="257"/>
        <v>n/a</v>
      </c>
      <c r="V491" s="45" t="str">
        <f t="shared" si="258"/>
        <v>n/a</v>
      </c>
      <c r="W491" s="41">
        <f t="shared" si="259"/>
        <v>-36.171062689637438</v>
      </c>
      <c r="X491" s="42">
        <f t="shared" si="260"/>
        <v>0.27141580935674825</v>
      </c>
      <c r="Y491" s="3">
        <v>3</v>
      </c>
      <c r="Z491" s="166">
        <v>-17.100000000000001</v>
      </c>
      <c r="AA491" s="43">
        <f t="shared" si="261"/>
        <v>-36.171062689637438</v>
      </c>
      <c r="AB491" s="42">
        <f t="shared" si="262"/>
        <v>0.27141580935674825</v>
      </c>
      <c r="AC491" s="8"/>
      <c r="AD491" s="35">
        <f t="shared" si="263"/>
        <v>-3.6184000000000001E-2</v>
      </c>
      <c r="AE491" s="12">
        <f t="shared" si="264"/>
        <v>3.7367918280816951E-4</v>
      </c>
      <c r="AF491" s="12">
        <f t="shared" si="265"/>
        <v>4.2165180505801406E-4</v>
      </c>
      <c r="AG491" s="12">
        <f t="shared" si="266"/>
        <v>1.3423008502203412E-5</v>
      </c>
      <c r="AH491" s="12">
        <f t="shared" si="267"/>
        <v>1.7086378734417916E-4</v>
      </c>
      <c r="AI491" s="12">
        <f t="shared" si="268"/>
        <v>0</v>
      </c>
      <c r="AJ491" s="12">
        <f t="shared" si="269"/>
        <v>0</v>
      </c>
      <c r="AK491" s="12">
        <f t="shared" si="270"/>
        <v>0</v>
      </c>
      <c r="AL491" s="12">
        <f t="shared" si="271"/>
        <v>0</v>
      </c>
      <c r="AM491" s="12">
        <f t="shared" si="272"/>
        <v>0</v>
      </c>
      <c r="AN491" s="39">
        <f t="shared" si="273"/>
        <v>0</v>
      </c>
      <c r="AO491" s="8"/>
      <c r="AP491" s="35">
        <f t="shared" si="274"/>
        <v>-3.6171062689637441E-2</v>
      </c>
      <c r="AQ491" s="12">
        <f t="shared" si="275"/>
        <v>2.7141580935674824E-4</v>
      </c>
      <c r="AR491" s="12">
        <f t="shared" si="276"/>
        <v>1.3423008502203412E-5</v>
      </c>
      <c r="AS491" s="12">
        <f t="shared" si="277"/>
        <v>1.7086378734417916E-4</v>
      </c>
      <c r="AT491" s="12">
        <f t="shared" si="278"/>
        <v>1.3423008502203412E-5</v>
      </c>
      <c r="AU491" s="12">
        <f t="shared" si="279"/>
        <v>1.7086378734417916E-4</v>
      </c>
      <c r="AV491" s="12">
        <f t="shared" si="280"/>
        <v>-3.6171062689637441E-2</v>
      </c>
      <c r="AW491" s="12">
        <f t="shared" si="281"/>
        <v>2.7141580935674824E-4</v>
      </c>
      <c r="AX491" s="12">
        <f t="shared" si="282"/>
        <v>-3.6171062689637434E-2</v>
      </c>
      <c r="AY491" s="39">
        <f t="shared" si="283"/>
        <v>2.7141580935674824E-4</v>
      </c>
      <c r="AZ491" s="8"/>
      <c r="BA491" s="35"/>
      <c r="BB491" s="12">
        <f t="shared" si="284"/>
        <v>1.0000134230085023</v>
      </c>
      <c r="BC491" s="12">
        <f t="shared" si="285"/>
        <v>0.96381600000000001</v>
      </c>
      <c r="BD491" s="12">
        <f t="shared" si="286"/>
        <v>0</v>
      </c>
      <c r="BE491" s="39">
        <f t="shared" si="287"/>
        <v>0</v>
      </c>
    </row>
    <row r="492" spans="1:57">
      <c r="A492" s="168" t="s">
        <v>376</v>
      </c>
      <c r="B492" s="3" t="s">
        <v>216</v>
      </c>
      <c r="C492" s="3">
        <v>-35.876000000000005</v>
      </c>
      <c r="D492" s="3">
        <v>0.37367918280816953</v>
      </c>
      <c r="E492" s="3">
        <v>3</v>
      </c>
      <c r="F492" s="3">
        <v>1.3423008502203413E-2</v>
      </c>
      <c r="G492" s="3">
        <v>0.17086378734417915</v>
      </c>
      <c r="L492" s="3">
        <v>1</v>
      </c>
      <c r="Q492" s="44">
        <f t="shared" si="253"/>
        <v>-35.863058555350825</v>
      </c>
      <c r="R492" s="45">
        <f t="shared" si="254"/>
        <v>0.27144774337750094</v>
      </c>
      <c r="S492" s="45" t="str">
        <f t="shared" si="255"/>
        <v>n/a</v>
      </c>
      <c r="T492" s="45" t="str">
        <f t="shared" si="256"/>
        <v>n/a</v>
      </c>
      <c r="U492" s="45" t="str">
        <f t="shared" si="257"/>
        <v>n/a</v>
      </c>
      <c r="V492" s="45" t="str">
        <f t="shared" si="258"/>
        <v>n/a</v>
      </c>
      <c r="W492" s="41">
        <f t="shared" si="259"/>
        <v>-35.863058555350825</v>
      </c>
      <c r="X492" s="42">
        <f t="shared" si="260"/>
        <v>0.27144774337750094</v>
      </c>
      <c r="Y492" s="3">
        <v>3</v>
      </c>
      <c r="Z492" s="166">
        <v>-17.5</v>
      </c>
      <c r="AA492" s="43">
        <f t="shared" si="261"/>
        <v>-35.863058555350769</v>
      </c>
      <c r="AB492" s="42">
        <f t="shared" si="262"/>
        <v>0.27144774337750094</v>
      </c>
      <c r="AC492" s="8"/>
      <c r="AD492" s="35">
        <f t="shared" si="263"/>
        <v>-3.5876000000000005E-2</v>
      </c>
      <c r="AE492" s="12">
        <f t="shared" si="264"/>
        <v>3.7367918280816951E-4</v>
      </c>
      <c r="AF492" s="12">
        <f t="shared" si="265"/>
        <v>4.2165180505801406E-4</v>
      </c>
      <c r="AG492" s="12">
        <f t="shared" si="266"/>
        <v>1.3423008502203412E-5</v>
      </c>
      <c r="AH492" s="12">
        <f t="shared" si="267"/>
        <v>1.7086378734417916E-4</v>
      </c>
      <c r="AI492" s="12">
        <f t="shared" si="268"/>
        <v>0</v>
      </c>
      <c r="AJ492" s="12">
        <f t="shared" si="269"/>
        <v>0</v>
      </c>
      <c r="AK492" s="12">
        <f t="shared" si="270"/>
        <v>0</v>
      </c>
      <c r="AL492" s="12">
        <f t="shared" si="271"/>
        <v>0</v>
      </c>
      <c r="AM492" s="12">
        <f t="shared" si="272"/>
        <v>0</v>
      </c>
      <c r="AN492" s="39">
        <f t="shared" si="273"/>
        <v>0</v>
      </c>
      <c r="AO492" s="8"/>
      <c r="AP492" s="35">
        <f t="shared" si="274"/>
        <v>-3.5863058555350824E-2</v>
      </c>
      <c r="AQ492" s="12">
        <f t="shared" si="275"/>
        <v>2.7144774337750096E-4</v>
      </c>
      <c r="AR492" s="12">
        <f t="shared" si="276"/>
        <v>1.3423008502203412E-5</v>
      </c>
      <c r="AS492" s="12">
        <f t="shared" si="277"/>
        <v>1.7086378734417916E-4</v>
      </c>
      <c r="AT492" s="12">
        <f t="shared" si="278"/>
        <v>1.3423008502203412E-5</v>
      </c>
      <c r="AU492" s="12">
        <f t="shared" si="279"/>
        <v>1.7086378734417916E-4</v>
      </c>
      <c r="AV492" s="12">
        <f t="shared" si="280"/>
        <v>-3.5863058555350824E-2</v>
      </c>
      <c r="AW492" s="12">
        <f t="shared" si="281"/>
        <v>2.7144774337750096E-4</v>
      </c>
      <c r="AX492" s="12">
        <f t="shared" si="282"/>
        <v>-3.5863058555350769E-2</v>
      </c>
      <c r="AY492" s="39">
        <f t="shared" si="283"/>
        <v>2.7144774337750096E-4</v>
      </c>
      <c r="AZ492" s="8"/>
      <c r="BA492" s="35"/>
      <c r="BB492" s="12">
        <f t="shared" si="284"/>
        <v>1.0000134230085023</v>
      </c>
      <c r="BC492" s="12">
        <f t="shared" si="285"/>
        <v>0.96412399999999998</v>
      </c>
      <c r="BD492" s="12">
        <f t="shared" si="286"/>
        <v>0</v>
      </c>
      <c r="BE492" s="39">
        <f t="shared" si="287"/>
        <v>0</v>
      </c>
    </row>
    <row r="493" spans="1:57">
      <c r="A493" s="168" t="s">
        <v>323</v>
      </c>
      <c r="B493" s="3" t="s">
        <v>399</v>
      </c>
      <c r="C493" s="3">
        <v>-33.416333333333334</v>
      </c>
      <c r="D493" s="3">
        <v>0.37367918280816953</v>
      </c>
      <c r="E493" s="3">
        <v>3</v>
      </c>
      <c r="F493" s="3">
        <v>1.3423008502203413E-2</v>
      </c>
      <c r="G493" s="3">
        <v>0.17086378734417915</v>
      </c>
      <c r="L493" s="3">
        <v>1</v>
      </c>
      <c r="Q493" s="44">
        <f t="shared" si="253"/>
        <v>-33.403358872557575</v>
      </c>
      <c r="R493" s="45">
        <f t="shared" si="254"/>
        <v>0.27170299731956915</v>
      </c>
      <c r="S493" s="45" t="str">
        <f t="shared" si="255"/>
        <v>n/a</v>
      </c>
      <c r="T493" s="45" t="str">
        <f t="shared" si="256"/>
        <v>n/a</v>
      </c>
      <c r="U493" s="45" t="str">
        <f t="shared" si="257"/>
        <v>n/a</v>
      </c>
      <c r="V493" s="45" t="str">
        <f t="shared" si="258"/>
        <v>n/a</v>
      </c>
      <c r="W493" s="41">
        <f t="shared" si="259"/>
        <v>-33.403358872557575</v>
      </c>
      <c r="X493" s="42">
        <f t="shared" si="260"/>
        <v>0.27170299731956915</v>
      </c>
      <c r="Y493" s="3">
        <v>3</v>
      </c>
      <c r="Z493" s="166">
        <v>-18.600000000000001</v>
      </c>
      <c r="AA493" s="43">
        <f t="shared" si="261"/>
        <v>-33.403358872557519</v>
      </c>
      <c r="AB493" s="42">
        <f t="shared" si="262"/>
        <v>0.27170299731956915</v>
      </c>
      <c r="AC493" s="8"/>
      <c r="AD493" s="35">
        <f t="shared" si="263"/>
        <v>-3.3416333333333333E-2</v>
      </c>
      <c r="AE493" s="12">
        <f t="shared" si="264"/>
        <v>3.7367918280816951E-4</v>
      </c>
      <c r="AF493" s="12">
        <f t="shared" si="265"/>
        <v>4.2165180505801406E-4</v>
      </c>
      <c r="AG493" s="12">
        <f t="shared" si="266"/>
        <v>1.3423008502203412E-5</v>
      </c>
      <c r="AH493" s="12">
        <f t="shared" si="267"/>
        <v>1.7086378734417916E-4</v>
      </c>
      <c r="AI493" s="12">
        <f t="shared" si="268"/>
        <v>0</v>
      </c>
      <c r="AJ493" s="12">
        <f t="shared" si="269"/>
        <v>0</v>
      </c>
      <c r="AK493" s="12">
        <f t="shared" si="270"/>
        <v>0</v>
      </c>
      <c r="AL493" s="12">
        <f t="shared" si="271"/>
        <v>0</v>
      </c>
      <c r="AM493" s="12">
        <f t="shared" si="272"/>
        <v>0</v>
      </c>
      <c r="AN493" s="39">
        <f t="shared" si="273"/>
        <v>0</v>
      </c>
      <c r="AO493" s="8"/>
      <c r="AP493" s="35">
        <f t="shared" si="274"/>
        <v>-3.3403358872557576E-2</v>
      </c>
      <c r="AQ493" s="12">
        <f t="shared" si="275"/>
        <v>2.7170299731956913E-4</v>
      </c>
      <c r="AR493" s="12">
        <f t="shared" si="276"/>
        <v>1.3423008502203412E-5</v>
      </c>
      <c r="AS493" s="12">
        <f t="shared" si="277"/>
        <v>1.7086378734417916E-4</v>
      </c>
      <c r="AT493" s="12">
        <f t="shared" si="278"/>
        <v>1.3423008502203412E-5</v>
      </c>
      <c r="AU493" s="12">
        <f t="shared" si="279"/>
        <v>1.7086378734417916E-4</v>
      </c>
      <c r="AV493" s="12">
        <f t="shared" si="280"/>
        <v>-3.3403358872557576E-2</v>
      </c>
      <c r="AW493" s="12">
        <f t="shared" si="281"/>
        <v>2.7170299731956913E-4</v>
      </c>
      <c r="AX493" s="12">
        <f t="shared" si="282"/>
        <v>-3.340335887255752E-2</v>
      </c>
      <c r="AY493" s="39">
        <f t="shared" si="283"/>
        <v>2.7170299731956913E-4</v>
      </c>
      <c r="AZ493" s="8"/>
      <c r="BA493" s="35"/>
      <c r="BB493" s="12">
        <f t="shared" si="284"/>
        <v>1.0000134230085023</v>
      </c>
      <c r="BC493" s="12">
        <f t="shared" si="285"/>
        <v>0.96658366666666662</v>
      </c>
      <c r="BD493" s="12">
        <f t="shared" si="286"/>
        <v>0</v>
      </c>
      <c r="BE493" s="39">
        <f t="shared" si="287"/>
        <v>0</v>
      </c>
    </row>
    <row r="494" spans="1:57">
      <c r="A494" s="168" t="s">
        <v>323</v>
      </c>
      <c r="B494" s="3" t="s">
        <v>400</v>
      </c>
      <c r="C494" s="3">
        <v>-33.168666666666667</v>
      </c>
      <c r="D494" s="3">
        <v>0.37367918280816953</v>
      </c>
      <c r="E494" s="3">
        <v>3</v>
      </c>
      <c r="F494" s="3">
        <v>1.3423008502203413E-2</v>
      </c>
      <c r="G494" s="3">
        <v>0.17086378734417915</v>
      </c>
      <c r="L494" s="3">
        <v>1</v>
      </c>
      <c r="Q494" s="44">
        <f t="shared" si="253"/>
        <v>-33.155688881459135</v>
      </c>
      <c r="R494" s="45">
        <f t="shared" si="254"/>
        <v>0.27172872186540853</v>
      </c>
      <c r="S494" s="45" t="str">
        <f t="shared" si="255"/>
        <v>n/a</v>
      </c>
      <c r="T494" s="45" t="str">
        <f t="shared" si="256"/>
        <v>n/a</v>
      </c>
      <c r="U494" s="45" t="str">
        <f t="shared" si="257"/>
        <v>n/a</v>
      </c>
      <c r="V494" s="45" t="str">
        <f t="shared" si="258"/>
        <v>n/a</v>
      </c>
      <c r="W494" s="41">
        <f t="shared" si="259"/>
        <v>-33.155688881459135</v>
      </c>
      <c r="X494" s="42">
        <f t="shared" si="260"/>
        <v>0.27172872186540853</v>
      </c>
      <c r="Y494" s="3">
        <v>3</v>
      </c>
      <c r="Z494" s="166">
        <v>-17.899999999999999</v>
      </c>
      <c r="AA494" s="43">
        <f t="shared" si="261"/>
        <v>-33.155688881459142</v>
      </c>
      <c r="AB494" s="42">
        <f t="shared" si="262"/>
        <v>0.27172872186540853</v>
      </c>
      <c r="AC494" s="8"/>
      <c r="AD494" s="35">
        <f t="shared" si="263"/>
        <v>-3.3168666666666666E-2</v>
      </c>
      <c r="AE494" s="12">
        <f t="shared" si="264"/>
        <v>3.7367918280816951E-4</v>
      </c>
      <c r="AF494" s="12">
        <f t="shared" si="265"/>
        <v>4.2165180505801406E-4</v>
      </c>
      <c r="AG494" s="12">
        <f t="shared" si="266"/>
        <v>1.3423008502203412E-5</v>
      </c>
      <c r="AH494" s="12">
        <f t="shared" si="267"/>
        <v>1.7086378734417916E-4</v>
      </c>
      <c r="AI494" s="12">
        <f t="shared" si="268"/>
        <v>0</v>
      </c>
      <c r="AJ494" s="12">
        <f t="shared" si="269"/>
        <v>0</v>
      </c>
      <c r="AK494" s="12">
        <f t="shared" si="270"/>
        <v>0</v>
      </c>
      <c r="AL494" s="12">
        <f t="shared" si="271"/>
        <v>0</v>
      </c>
      <c r="AM494" s="12">
        <f t="shared" si="272"/>
        <v>0</v>
      </c>
      <c r="AN494" s="39">
        <f t="shared" si="273"/>
        <v>0</v>
      </c>
      <c r="AO494" s="8"/>
      <c r="AP494" s="35">
        <f t="shared" si="274"/>
        <v>-3.3155688881459137E-2</v>
      </c>
      <c r="AQ494" s="12">
        <f t="shared" si="275"/>
        <v>2.7172872186540854E-4</v>
      </c>
      <c r="AR494" s="12">
        <f t="shared" si="276"/>
        <v>1.3423008502203412E-5</v>
      </c>
      <c r="AS494" s="12">
        <f t="shared" si="277"/>
        <v>1.7086378734417916E-4</v>
      </c>
      <c r="AT494" s="12">
        <f t="shared" si="278"/>
        <v>1.3423008502203412E-5</v>
      </c>
      <c r="AU494" s="12">
        <f t="shared" si="279"/>
        <v>1.7086378734417916E-4</v>
      </c>
      <c r="AV494" s="12">
        <f t="shared" si="280"/>
        <v>-3.3155688881459137E-2</v>
      </c>
      <c r="AW494" s="12">
        <f t="shared" si="281"/>
        <v>2.7172872186540854E-4</v>
      </c>
      <c r="AX494" s="12">
        <f t="shared" si="282"/>
        <v>-3.3155688881459144E-2</v>
      </c>
      <c r="AY494" s="39">
        <f t="shared" si="283"/>
        <v>2.7172872186540854E-4</v>
      </c>
      <c r="AZ494" s="8"/>
      <c r="BA494" s="35"/>
      <c r="BB494" s="12">
        <f t="shared" si="284"/>
        <v>1.0000134230085023</v>
      </c>
      <c r="BC494" s="12">
        <f t="shared" si="285"/>
        <v>0.96683133333333338</v>
      </c>
      <c r="BD494" s="12">
        <f t="shared" si="286"/>
        <v>0</v>
      </c>
      <c r="BE494" s="39">
        <f t="shared" si="287"/>
        <v>0</v>
      </c>
    </row>
    <row r="495" spans="1:57">
      <c r="A495" s="168" t="s">
        <v>323</v>
      </c>
      <c r="B495" s="3" t="s">
        <v>215</v>
      </c>
      <c r="C495" s="3">
        <v>-34.46</v>
      </c>
      <c r="D495" s="3">
        <v>0.37367918280816953</v>
      </c>
      <c r="E495" s="3">
        <v>3</v>
      </c>
      <c r="F495" s="3">
        <v>1.3423008502203413E-2</v>
      </c>
      <c r="G495" s="3">
        <v>0.17086378734417915</v>
      </c>
      <c r="L495" s="3">
        <v>1</v>
      </c>
      <c r="Q495" s="44">
        <f t="shared" si="253"/>
        <v>-34.447039548370775</v>
      </c>
      <c r="R495" s="45">
        <f t="shared" si="254"/>
        <v>0.27159463982015541</v>
      </c>
      <c r="S495" s="45" t="str">
        <f t="shared" si="255"/>
        <v>n/a</v>
      </c>
      <c r="T495" s="45" t="str">
        <f t="shared" si="256"/>
        <v>n/a</v>
      </c>
      <c r="U495" s="45" t="str">
        <f t="shared" si="257"/>
        <v>n/a</v>
      </c>
      <c r="V495" s="45" t="str">
        <f t="shared" si="258"/>
        <v>n/a</v>
      </c>
      <c r="W495" s="41">
        <f t="shared" si="259"/>
        <v>-34.447039548370775</v>
      </c>
      <c r="X495" s="42">
        <f t="shared" si="260"/>
        <v>0.27159463982015541</v>
      </c>
      <c r="Y495" s="3">
        <v>3</v>
      </c>
      <c r="Z495" s="166">
        <v>-20.2</v>
      </c>
      <c r="AA495" s="43">
        <f t="shared" si="261"/>
        <v>-34.447039548370803</v>
      </c>
      <c r="AB495" s="42">
        <f t="shared" si="262"/>
        <v>0.27159463982015541</v>
      </c>
      <c r="AC495" s="8"/>
      <c r="AD495" s="35">
        <f t="shared" si="263"/>
        <v>-3.4459999999999998E-2</v>
      </c>
      <c r="AE495" s="12">
        <f t="shared" si="264"/>
        <v>3.7367918280816951E-4</v>
      </c>
      <c r="AF495" s="12">
        <f t="shared" si="265"/>
        <v>4.2165180505801406E-4</v>
      </c>
      <c r="AG495" s="12">
        <f t="shared" si="266"/>
        <v>1.3423008502203412E-5</v>
      </c>
      <c r="AH495" s="12">
        <f t="shared" si="267"/>
        <v>1.7086378734417916E-4</v>
      </c>
      <c r="AI495" s="12">
        <f t="shared" si="268"/>
        <v>0</v>
      </c>
      <c r="AJ495" s="12">
        <f t="shared" si="269"/>
        <v>0</v>
      </c>
      <c r="AK495" s="12">
        <f t="shared" si="270"/>
        <v>0</v>
      </c>
      <c r="AL495" s="12">
        <f t="shared" si="271"/>
        <v>0</v>
      </c>
      <c r="AM495" s="12">
        <f t="shared" si="272"/>
        <v>0</v>
      </c>
      <c r="AN495" s="39">
        <f t="shared" si="273"/>
        <v>0</v>
      </c>
      <c r="AO495" s="8"/>
      <c r="AP495" s="35">
        <f t="shared" si="274"/>
        <v>-3.4447039548370778E-2</v>
      </c>
      <c r="AQ495" s="12">
        <f t="shared" si="275"/>
        <v>2.7159463982015541E-4</v>
      </c>
      <c r="AR495" s="12">
        <f t="shared" si="276"/>
        <v>1.3423008502203412E-5</v>
      </c>
      <c r="AS495" s="12">
        <f t="shared" si="277"/>
        <v>1.7086378734417916E-4</v>
      </c>
      <c r="AT495" s="12">
        <f t="shared" si="278"/>
        <v>1.3423008502203412E-5</v>
      </c>
      <c r="AU495" s="12">
        <f t="shared" si="279"/>
        <v>1.7086378734417916E-4</v>
      </c>
      <c r="AV495" s="12">
        <f t="shared" si="280"/>
        <v>-3.4447039548370778E-2</v>
      </c>
      <c r="AW495" s="12">
        <f t="shared" si="281"/>
        <v>2.7159463982015541E-4</v>
      </c>
      <c r="AX495" s="12">
        <f t="shared" si="282"/>
        <v>-3.4447039548370806E-2</v>
      </c>
      <c r="AY495" s="39">
        <f t="shared" si="283"/>
        <v>2.7159463982015541E-4</v>
      </c>
      <c r="AZ495" s="8"/>
      <c r="BA495" s="35"/>
      <c r="BB495" s="12">
        <f t="shared" si="284"/>
        <v>1.0000134230085023</v>
      </c>
      <c r="BC495" s="12">
        <f t="shared" si="285"/>
        <v>0.96553999999999995</v>
      </c>
      <c r="BD495" s="12">
        <f t="shared" si="286"/>
        <v>0</v>
      </c>
      <c r="BE495" s="39">
        <f t="shared" si="287"/>
        <v>0</v>
      </c>
    </row>
    <row r="496" spans="1:57">
      <c r="A496" s="168" t="s">
        <v>323</v>
      </c>
      <c r="B496" s="3" t="s">
        <v>216</v>
      </c>
      <c r="C496" s="3">
        <v>-34.108666666666664</v>
      </c>
      <c r="D496" s="3">
        <v>0.37367918280816953</v>
      </c>
      <c r="E496" s="3">
        <v>3</v>
      </c>
      <c r="F496" s="3">
        <v>1.3423008502203413E-2</v>
      </c>
      <c r="G496" s="3">
        <v>0.17086378734417915</v>
      </c>
      <c r="L496" s="3">
        <v>1</v>
      </c>
      <c r="Q496" s="44">
        <f t="shared" si="253"/>
        <v>-34.095701499087127</v>
      </c>
      <c r="R496" s="45">
        <f t="shared" si="254"/>
        <v>0.27163110835700138</v>
      </c>
      <c r="S496" s="45" t="str">
        <f t="shared" si="255"/>
        <v>n/a</v>
      </c>
      <c r="T496" s="45" t="str">
        <f t="shared" si="256"/>
        <v>n/a</v>
      </c>
      <c r="U496" s="45" t="str">
        <f t="shared" si="257"/>
        <v>n/a</v>
      </c>
      <c r="V496" s="45" t="str">
        <f t="shared" si="258"/>
        <v>n/a</v>
      </c>
      <c r="W496" s="41">
        <f t="shared" si="259"/>
        <v>-34.095701499087127</v>
      </c>
      <c r="X496" s="42">
        <f t="shared" si="260"/>
        <v>0.27163110835700138</v>
      </c>
      <c r="Y496" s="3">
        <v>3</v>
      </c>
      <c r="Z496" s="166">
        <v>-20.3</v>
      </c>
      <c r="AA496" s="43">
        <f t="shared" si="261"/>
        <v>-34.095701499087141</v>
      </c>
      <c r="AB496" s="42">
        <f t="shared" si="262"/>
        <v>0.27163110835700138</v>
      </c>
      <c r="AC496" s="8"/>
      <c r="AD496" s="35">
        <f t="shared" si="263"/>
        <v>-3.4108666666666662E-2</v>
      </c>
      <c r="AE496" s="12">
        <f t="shared" si="264"/>
        <v>3.7367918280816951E-4</v>
      </c>
      <c r="AF496" s="12">
        <f t="shared" si="265"/>
        <v>4.2165180505801406E-4</v>
      </c>
      <c r="AG496" s="12">
        <f t="shared" si="266"/>
        <v>1.3423008502203412E-5</v>
      </c>
      <c r="AH496" s="12">
        <f t="shared" si="267"/>
        <v>1.7086378734417916E-4</v>
      </c>
      <c r="AI496" s="12">
        <f t="shared" si="268"/>
        <v>0</v>
      </c>
      <c r="AJ496" s="12">
        <f t="shared" si="269"/>
        <v>0</v>
      </c>
      <c r="AK496" s="12">
        <f t="shared" si="270"/>
        <v>0</v>
      </c>
      <c r="AL496" s="12">
        <f t="shared" si="271"/>
        <v>0</v>
      </c>
      <c r="AM496" s="12">
        <f t="shared" si="272"/>
        <v>0</v>
      </c>
      <c r="AN496" s="39">
        <f t="shared" si="273"/>
        <v>0</v>
      </c>
      <c r="AO496" s="8"/>
      <c r="AP496" s="35">
        <f t="shared" si="274"/>
        <v>-3.4095701499087125E-2</v>
      </c>
      <c r="AQ496" s="12">
        <f t="shared" si="275"/>
        <v>2.7163110835700137E-4</v>
      </c>
      <c r="AR496" s="12">
        <f t="shared" si="276"/>
        <v>1.3423008502203412E-5</v>
      </c>
      <c r="AS496" s="12">
        <f t="shared" si="277"/>
        <v>1.7086378734417916E-4</v>
      </c>
      <c r="AT496" s="12">
        <f t="shared" si="278"/>
        <v>1.3423008502203412E-5</v>
      </c>
      <c r="AU496" s="12">
        <f t="shared" si="279"/>
        <v>1.7086378734417916E-4</v>
      </c>
      <c r="AV496" s="12">
        <f t="shared" si="280"/>
        <v>-3.4095701499087125E-2</v>
      </c>
      <c r="AW496" s="12">
        <f t="shared" si="281"/>
        <v>2.7163110835700137E-4</v>
      </c>
      <c r="AX496" s="12">
        <f t="shared" si="282"/>
        <v>-3.4095701499087139E-2</v>
      </c>
      <c r="AY496" s="39">
        <f t="shared" si="283"/>
        <v>2.7163110835700137E-4</v>
      </c>
      <c r="AZ496" s="8"/>
      <c r="BA496" s="35"/>
      <c r="BB496" s="12">
        <f t="shared" si="284"/>
        <v>1.0000134230085023</v>
      </c>
      <c r="BC496" s="12">
        <f t="shared" si="285"/>
        <v>0.96589133333333332</v>
      </c>
      <c r="BD496" s="12">
        <f t="shared" si="286"/>
        <v>0</v>
      </c>
      <c r="BE496" s="39">
        <f t="shared" si="287"/>
        <v>0</v>
      </c>
    </row>
    <row r="497" spans="1:57">
      <c r="A497" s="168" t="s">
        <v>256</v>
      </c>
      <c r="B497" s="3" t="s">
        <v>399</v>
      </c>
      <c r="C497" s="3">
        <v>-34.744999999999997</v>
      </c>
      <c r="D497" s="3">
        <v>0.37367918280816953</v>
      </c>
      <c r="E497" s="3">
        <v>3</v>
      </c>
      <c r="F497" s="3">
        <v>1.3423008502203413E-2</v>
      </c>
      <c r="G497" s="3">
        <v>0.17086378734417915</v>
      </c>
      <c r="L497" s="3">
        <v>1</v>
      </c>
      <c r="Q497" s="44">
        <f t="shared" si="253"/>
        <v>-34.732043373928207</v>
      </c>
      <c r="R497" s="45">
        <f t="shared" si="254"/>
        <v>0.27156506285968623</v>
      </c>
      <c r="S497" s="45" t="str">
        <f t="shared" si="255"/>
        <v>n/a</v>
      </c>
      <c r="T497" s="45" t="str">
        <f t="shared" si="256"/>
        <v>n/a</v>
      </c>
      <c r="U497" s="45" t="str">
        <f t="shared" si="257"/>
        <v>n/a</v>
      </c>
      <c r="V497" s="45" t="str">
        <f t="shared" si="258"/>
        <v>n/a</v>
      </c>
      <c r="W497" s="41">
        <f t="shared" si="259"/>
        <v>-34.732043373928207</v>
      </c>
      <c r="X497" s="42">
        <f t="shared" si="260"/>
        <v>0.27156506285968623</v>
      </c>
      <c r="Y497" s="3">
        <v>3</v>
      </c>
      <c r="Z497" s="166">
        <v>-22.2</v>
      </c>
      <c r="AA497" s="43">
        <f t="shared" si="261"/>
        <v>-34.732043373928214</v>
      </c>
      <c r="AB497" s="42">
        <f t="shared" si="262"/>
        <v>0.27156506285968623</v>
      </c>
      <c r="AC497" s="8"/>
      <c r="AD497" s="35">
        <f t="shared" si="263"/>
        <v>-3.4744999999999998E-2</v>
      </c>
      <c r="AE497" s="12">
        <f t="shared" si="264"/>
        <v>3.7367918280816951E-4</v>
      </c>
      <c r="AF497" s="12">
        <f t="shared" si="265"/>
        <v>4.2165180505801406E-4</v>
      </c>
      <c r="AG497" s="12">
        <f t="shared" si="266"/>
        <v>1.3423008502203412E-5</v>
      </c>
      <c r="AH497" s="12">
        <f t="shared" si="267"/>
        <v>1.7086378734417916E-4</v>
      </c>
      <c r="AI497" s="12">
        <f t="shared" si="268"/>
        <v>0</v>
      </c>
      <c r="AJ497" s="12">
        <f t="shared" si="269"/>
        <v>0</v>
      </c>
      <c r="AK497" s="12">
        <f t="shared" si="270"/>
        <v>0</v>
      </c>
      <c r="AL497" s="12">
        <f t="shared" si="271"/>
        <v>0</v>
      </c>
      <c r="AM497" s="12">
        <f t="shared" si="272"/>
        <v>0</v>
      </c>
      <c r="AN497" s="39">
        <f t="shared" si="273"/>
        <v>0</v>
      </c>
      <c r="AO497" s="8"/>
      <c r="AP497" s="35">
        <f t="shared" si="274"/>
        <v>-3.4732043373928205E-2</v>
      </c>
      <c r="AQ497" s="12">
        <f t="shared" si="275"/>
        <v>2.7156506285968624E-4</v>
      </c>
      <c r="AR497" s="12">
        <f t="shared" si="276"/>
        <v>1.3423008502203412E-5</v>
      </c>
      <c r="AS497" s="12">
        <f t="shared" si="277"/>
        <v>1.7086378734417916E-4</v>
      </c>
      <c r="AT497" s="12">
        <f t="shared" si="278"/>
        <v>1.3423008502203412E-5</v>
      </c>
      <c r="AU497" s="12">
        <f t="shared" si="279"/>
        <v>1.7086378734417916E-4</v>
      </c>
      <c r="AV497" s="12">
        <f t="shared" si="280"/>
        <v>-3.4732043373928205E-2</v>
      </c>
      <c r="AW497" s="12">
        <f t="shared" si="281"/>
        <v>2.7156506285968624E-4</v>
      </c>
      <c r="AX497" s="12">
        <f t="shared" si="282"/>
        <v>-3.4732043373928212E-2</v>
      </c>
      <c r="AY497" s="39">
        <f t="shared" si="283"/>
        <v>2.7156506285968624E-4</v>
      </c>
      <c r="AZ497" s="8"/>
      <c r="BA497" s="35"/>
      <c r="BB497" s="12">
        <f t="shared" si="284"/>
        <v>1.0000134230085023</v>
      </c>
      <c r="BC497" s="12">
        <f t="shared" si="285"/>
        <v>0.96525499999999997</v>
      </c>
      <c r="BD497" s="12">
        <f t="shared" si="286"/>
        <v>0</v>
      </c>
      <c r="BE497" s="39">
        <f t="shared" si="287"/>
        <v>0</v>
      </c>
    </row>
    <row r="498" spans="1:57">
      <c r="A498" s="168" t="s">
        <v>256</v>
      </c>
      <c r="B498" s="3" t="s">
        <v>400</v>
      </c>
      <c r="C498" s="3">
        <v>-34.333333333333336</v>
      </c>
      <c r="D498" s="3">
        <v>0.37367918280816953</v>
      </c>
      <c r="E498" s="3">
        <v>3</v>
      </c>
      <c r="F498" s="3">
        <v>1.3423008502203413E-2</v>
      </c>
      <c r="G498" s="3">
        <v>0.17086378734417915</v>
      </c>
      <c r="L498" s="3">
        <v>1</v>
      </c>
      <c r="Q498" s="44">
        <f t="shared" si="253"/>
        <v>-34.320371181456373</v>
      </c>
      <c r="R498" s="45">
        <f t="shared" si="254"/>
        <v>0.27160778690451709</v>
      </c>
      <c r="S498" s="45" t="str">
        <f t="shared" si="255"/>
        <v>n/a</v>
      </c>
      <c r="T498" s="45" t="str">
        <f t="shared" si="256"/>
        <v>n/a</v>
      </c>
      <c r="U498" s="45" t="str">
        <f t="shared" si="257"/>
        <v>n/a</v>
      </c>
      <c r="V498" s="45" t="str">
        <f t="shared" si="258"/>
        <v>n/a</v>
      </c>
      <c r="W498" s="41">
        <f t="shared" si="259"/>
        <v>-34.320371181456373</v>
      </c>
      <c r="X498" s="42">
        <f t="shared" si="260"/>
        <v>0.27160778690451709</v>
      </c>
      <c r="Y498" s="3">
        <v>3</v>
      </c>
      <c r="Z498" s="166">
        <v>-21.6</v>
      </c>
      <c r="AA498" s="43">
        <f t="shared" si="261"/>
        <v>-34.320371181456366</v>
      </c>
      <c r="AB498" s="42">
        <f t="shared" si="262"/>
        <v>0.27160778690451709</v>
      </c>
      <c r="AC498" s="8"/>
      <c r="AD498" s="35">
        <f t="shared" si="263"/>
        <v>-3.4333333333333334E-2</v>
      </c>
      <c r="AE498" s="12">
        <f t="shared" si="264"/>
        <v>3.7367918280816951E-4</v>
      </c>
      <c r="AF498" s="12">
        <f t="shared" si="265"/>
        <v>4.2165180505801406E-4</v>
      </c>
      <c r="AG498" s="12">
        <f t="shared" si="266"/>
        <v>1.3423008502203412E-5</v>
      </c>
      <c r="AH498" s="12">
        <f t="shared" si="267"/>
        <v>1.7086378734417916E-4</v>
      </c>
      <c r="AI498" s="12">
        <f t="shared" si="268"/>
        <v>0</v>
      </c>
      <c r="AJ498" s="12">
        <f t="shared" si="269"/>
        <v>0</v>
      </c>
      <c r="AK498" s="12">
        <f t="shared" si="270"/>
        <v>0</v>
      </c>
      <c r="AL498" s="12">
        <f t="shared" si="271"/>
        <v>0</v>
      </c>
      <c r="AM498" s="12">
        <f t="shared" si="272"/>
        <v>0</v>
      </c>
      <c r="AN498" s="39">
        <f t="shared" si="273"/>
        <v>0</v>
      </c>
      <c r="AO498" s="8"/>
      <c r="AP498" s="35">
        <f t="shared" si="274"/>
        <v>-3.4320371181456373E-2</v>
      </c>
      <c r="AQ498" s="12">
        <f t="shared" si="275"/>
        <v>2.7160778690451707E-4</v>
      </c>
      <c r="AR498" s="12">
        <f t="shared" si="276"/>
        <v>1.3423008502203412E-5</v>
      </c>
      <c r="AS498" s="12">
        <f t="shared" si="277"/>
        <v>1.7086378734417916E-4</v>
      </c>
      <c r="AT498" s="12">
        <f t="shared" si="278"/>
        <v>1.3423008502203412E-5</v>
      </c>
      <c r="AU498" s="12">
        <f t="shared" si="279"/>
        <v>1.7086378734417916E-4</v>
      </c>
      <c r="AV498" s="12">
        <f t="shared" si="280"/>
        <v>-3.4320371181456373E-2</v>
      </c>
      <c r="AW498" s="12">
        <f t="shared" si="281"/>
        <v>2.7160778690451707E-4</v>
      </c>
      <c r="AX498" s="12">
        <f t="shared" si="282"/>
        <v>-3.4320371181456366E-2</v>
      </c>
      <c r="AY498" s="39">
        <f t="shared" si="283"/>
        <v>2.7160778690451707E-4</v>
      </c>
      <c r="AZ498" s="8"/>
      <c r="BA498" s="35"/>
      <c r="BB498" s="12">
        <f t="shared" si="284"/>
        <v>1.0000134230085023</v>
      </c>
      <c r="BC498" s="12">
        <f t="shared" si="285"/>
        <v>0.96566666666666667</v>
      </c>
      <c r="BD498" s="12">
        <f t="shared" si="286"/>
        <v>0</v>
      </c>
      <c r="BE498" s="39">
        <f t="shared" si="287"/>
        <v>0</v>
      </c>
    </row>
    <row r="499" spans="1:57">
      <c r="A499" s="168" t="s">
        <v>256</v>
      </c>
      <c r="B499" s="3" t="s">
        <v>215</v>
      </c>
      <c r="C499" s="3">
        <v>-35.686</v>
      </c>
      <c r="D499" s="3">
        <v>0.37367918280816953</v>
      </c>
      <c r="E499" s="3">
        <v>3</v>
      </c>
      <c r="F499" s="3">
        <v>1.3423008502203413E-2</v>
      </c>
      <c r="G499" s="3">
        <v>0.17086378734417915</v>
      </c>
      <c r="L499" s="3">
        <v>1</v>
      </c>
      <c r="Q499" s="44">
        <f t="shared" si="253"/>
        <v>-35.673056004979209</v>
      </c>
      <c r="R499" s="45">
        <f t="shared" si="254"/>
        <v>0.27146744615017354</v>
      </c>
      <c r="S499" s="45" t="str">
        <f t="shared" si="255"/>
        <v>n/a</v>
      </c>
      <c r="T499" s="45" t="str">
        <f t="shared" si="256"/>
        <v>n/a</v>
      </c>
      <c r="U499" s="45" t="str">
        <f t="shared" si="257"/>
        <v>n/a</v>
      </c>
      <c r="V499" s="45" t="str">
        <f t="shared" si="258"/>
        <v>n/a</v>
      </c>
      <c r="W499" s="41">
        <f t="shared" si="259"/>
        <v>-35.673056004979209</v>
      </c>
      <c r="X499" s="42">
        <f t="shared" si="260"/>
        <v>0.27146744615017354</v>
      </c>
      <c r="Y499" s="3">
        <v>3</v>
      </c>
      <c r="Z499" s="166">
        <v>-18</v>
      </c>
      <c r="AA499" s="43">
        <f t="shared" si="261"/>
        <v>-35.673056004979166</v>
      </c>
      <c r="AB499" s="42">
        <f t="shared" si="262"/>
        <v>0.27146744615017354</v>
      </c>
      <c r="AC499" s="8"/>
      <c r="AD499" s="35">
        <f t="shared" si="263"/>
        <v>-3.5686000000000002E-2</v>
      </c>
      <c r="AE499" s="12">
        <f t="shared" si="264"/>
        <v>3.7367918280816951E-4</v>
      </c>
      <c r="AF499" s="12">
        <f t="shared" si="265"/>
        <v>4.2165180505801406E-4</v>
      </c>
      <c r="AG499" s="12">
        <f t="shared" si="266"/>
        <v>1.3423008502203412E-5</v>
      </c>
      <c r="AH499" s="12">
        <f t="shared" si="267"/>
        <v>1.7086378734417916E-4</v>
      </c>
      <c r="AI499" s="12">
        <f t="shared" si="268"/>
        <v>0</v>
      </c>
      <c r="AJ499" s="12">
        <f t="shared" si="269"/>
        <v>0</v>
      </c>
      <c r="AK499" s="12">
        <f t="shared" si="270"/>
        <v>0</v>
      </c>
      <c r="AL499" s="12">
        <f t="shared" si="271"/>
        <v>0</v>
      </c>
      <c r="AM499" s="12">
        <f t="shared" si="272"/>
        <v>0</v>
      </c>
      <c r="AN499" s="39">
        <f t="shared" si="273"/>
        <v>0</v>
      </c>
      <c r="AO499" s="8"/>
      <c r="AP499" s="35">
        <f t="shared" si="274"/>
        <v>-3.5673056004979206E-2</v>
      </c>
      <c r="AQ499" s="12">
        <f t="shared" si="275"/>
        <v>2.7146744615017356E-4</v>
      </c>
      <c r="AR499" s="12">
        <f t="shared" si="276"/>
        <v>1.3423008502203412E-5</v>
      </c>
      <c r="AS499" s="12">
        <f t="shared" si="277"/>
        <v>1.7086378734417916E-4</v>
      </c>
      <c r="AT499" s="12">
        <f t="shared" si="278"/>
        <v>1.3423008502203412E-5</v>
      </c>
      <c r="AU499" s="12">
        <f t="shared" si="279"/>
        <v>1.7086378734417916E-4</v>
      </c>
      <c r="AV499" s="12">
        <f t="shared" si="280"/>
        <v>-3.5673056004979206E-2</v>
      </c>
      <c r="AW499" s="12">
        <f t="shared" si="281"/>
        <v>2.7146744615017356E-4</v>
      </c>
      <c r="AX499" s="12">
        <f t="shared" si="282"/>
        <v>-3.5673056004979165E-2</v>
      </c>
      <c r="AY499" s="39">
        <f t="shared" si="283"/>
        <v>2.7146744615017356E-4</v>
      </c>
      <c r="AZ499" s="8"/>
      <c r="BA499" s="35"/>
      <c r="BB499" s="12">
        <f t="shared" si="284"/>
        <v>1.0000134230085023</v>
      </c>
      <c r="BC499" s="12">
        <f t="shared" si="285"/>
        <v>0.964314</v>
      </c>
      <c r="BD499" s="12">
        <f t="shared" si="286"/>
        <v>0</v>
      </c>
      <c r="BE499" s="39">
        <f t="shared" si="287"/>
        <v>0</v>
      </c>
    </row>
    <row r="500" spans="1:57">
      <c r="A500" s="168" t="s">
        <v>256</v>
      </c>
      <c r="B500" s="3" t="s">
        <v>216</v>
      </c>
      <c r="C500" s="3">
        <v>-35.355333333333334</v>
      </c>
      <c r="D500" s="3">
        <v>0.37367918280816953</v>
      </c>
      <c r="E500" s="3">
        <v>3</v>
      </c>
      <c r="F500" s="3">
        <v>1.3423008502203413E-2</v>
      </c>
      <c r="G500" s="3">
        <v>0.17086378734417915</v>
      </c>
      <c r="L500" s="3">
        <v>1</v>
      </c>
      <c r="Q500" s="44">
        <f t="shared" si="253"/>
        <v>-35.342384899771062</v>
      </c>
      <c r="R500" s="45">
        <f t="shared" si="254"/>
        <v>0.27150174173486086</v>
      </c>
      <c r="S500" s="45" t="str">
        <f t="shared" si="255"/>
        <v>n/a</v>
      </c>
      <c r="T500" s="45" t="str">
        <f t="shared" si="256"/>
        <v>n/a</v>
      </c>
      <c r="U500" s="45" t="str">
        <f t="shared" si="257"/>
        <v>n/a</v>
      </c>
      <c r="V500" s="45" t="str">
        <f t="shared" si="258"/>
        <v>n/a</v>
      </c>
      <c r="W500" s="41">
        <f t="shared" si="259"/>
        <v>-35.342384899771062</v>
      </c>
      <c r="X500" s="42">
        <f t="shared" si="260"/>
        <v>0.27150174173486086</v>
      </c>
      <c r="Y500" s="3">
        <v>3</v>
      </c>
      <c r="Z500" s="166">
        <v>-17.3</v>
      </c>
      <c r="AA500" s="43">
        <f t="shared" si="261"/>
        <v>-35.342384899771041</v>
      </c>
      <c r="AB500" s="42">
        <f t="shared" si="262"/>
        <v>0.27150174173486086</v>
      </c>
      <c r="AC500" s="8"/>
      <c r="AD500" s="35">
        <f t="shared" si="263"/>
        <v>-3.5355333333333336E-2</v>
      </c>
      <c r="AE500" s="12">
        <f t="shared" si="264"/>
        <v>3.7367918280816951E-4</v>
      </c>
      <c r="AF500" s="12">
        <f t="shared" si="265"/>
        <v>4.2165180505801406E-4</v>
      </c>
      <c r="AG500" s="12">
        <f t="shared" si="266"/>
        <v>1.3423008502203412E-5</v>
      </c>
      <c r="AH500" s="12">
        <f t="shared" si="267"/>
        <v>1.7086378734417916E-4</v>
      </c>
      <c r="AI500" s="12">
        <f t="shared" si="268"/>
        <v>0</v>
      </c>
      <c r="AJ500" s="12">
        <f t="shared" si="269"/>
        <v>0</v>
      </c>
      <c r="AK500" s="12">
        <f t="shared" si="270"/>
        <v>0</v>
      </c>
      <c r="AL500" s="12">
        <f t="shared" si="271"/>
        <v>0</v>
      </c>
      <c r="AM500" s="12">
        <f t="shared" si="272"/>
        <v>0</v>
      </c>
      <c r="AN500" s="39">
        <f t="shared" si="273"/>
        <v>0</v>
      </c>
      <c r="AO500" s="8"/>
      <c r="AP500" s="35">
        <f t="shared" si="274"/>
        <v>-3.5342384899771061E-2</v>
      </c>
      <c r="AQ500" s="12">
        <f t="shared" si="275"/>
        <v>2.7150174173486087E-4</v>
      </c>
      <c r="AR500" s="12">
        <f t="shared" si="276"/>
        <v>1.3423008502203412E-5</v>
      </c>
      <c r="AS500" s="12">
        <f t="shared" si="277"/>
        <v>1.7086378734417916E-4</v>
      </c>
      <c r="AT500" s="12">
        <f t="shared" si="278"/>
        <v>1.3423008502203412E-5</v>
      </c>
      <c r="AU500" s="12">
        <f t="shared" si="279"/>
        <v>1.7086378734417916E-4</v>
      </c>
      <c r="AV500" s="12">
        <f t="shared" si="280"/>
        <v>-3.5342384899771061E-2</v>
      </c>
      <c r="AW500" s="12">
        <f t="shared" si="281"/>
        <v>2.7150174173486087E-4</v>
      </c>
      <c r="AX500" s="12">
        <f t="shared" si="282"/>
        <v>-3.534238489977104E-2</v>
      </c>
      <c r="AY500" s="39">
        <f t="shared" si="283"/>
        <v>2.7150174173486087E-4</v>
      </c>
      <c r="AZ500" s="8"/>
      <c r="BA500" s="35"/>
      <c r="BB500" s="12">
        <f t="shared" si="284"/>
        <v>1.0000134230085023</v>
      </c>
      <c r="BC500" s="12">
        <f t="shared" si="285"/>
        <v>0.96464466666666671</v>
      </c>
      <c r="BD500" s="12">
        <f t="shared" si="286"/>
        <v>0</v>
      </c>
      <c r="BE500" s="39">
        <f t="shared" si="287"/>
        <v>0</v>
      </c>
    </row>
    <row r="501" spans="1:57">
      <c r="A501" s="168" t="s">
        <v>377</v>
      </c>
      <c r="B501" s="3" t="s">
        <v>399</v>
      </c>
      <c r="C501" s="3">
        <v>-32.745333333333328</v>
      </c>
      <c r="D501" s="3">
        <v>0.37367918280816953</v>
      </c>
      <c r="E501" s="3">
        <v>3</v>
      </c>
      <c r="F501" s="3">
        <v>1.3423008502203413E-2</v>
      </c>
      <c r="G501" s="3">
        <v>0.17086378734417915</v>
      </c>
      <c r="L501" s="3">
        <v>1</v>
      </c>
      <c r="Q501" s="44">
        <f t="shared" si="253"/>
        <v>-32.732349865718867</v>
      </c>
      <c r="R501" s="45">
        <f t="shared" si="254"/>
        <v>0.27177270210779414</v>
      </c>
      <c r="S501" s="45" t="str">
        <f t="shared" si="255"/>
        <v>n/a</v>
      </c>
      <c r="T501" s="45" t="str">
        <f t="shared" si="256"/>
        <v>n/a</v>
      </c>
      <c r="U501" s="45" t="str">
        <f t="shared" si="257"/>
        <v>n/a</v>
      </c>
      <c r="V501" s="45" t="str">
        <f t="shared" si="258"/>
        <v>n/a</v>
      </c>
      <c r="W501" s="41">
        <f t="shared" si="259"/>
        <v>-32.732349865718867</v>
      </c>
      <c r="X501" s="42">
        <f t="shared" si="260"/>
        <v>0.27177270210779414</v>
      </c>
      <c r="Y501" s="3">
        <v>3</v>
      </c>
      <c r="Z501" s="166">
        <v>-19.3</v>
      </c>
      <c r="AA501" s="43">
        <f t="shared" si="261"/>
        <v>-32.732349865718824</v>
      </c>
      <c r="AB501" s="42">
        <f t="shared" si="262"/>
        <v>0.27177270210779414</v>
      </c>
      <c r="AC501" s="8"/>
      <c r="AD501" s="35">
        <f t="shared" si="263"/>
        <v>-3.2745333333333328E-2</v>
      </c>
      <c r="AE501" s="12">
        <f t="shared" si="264"/>
        <v>3.7367918280816951E-4</v>
      </c>
      <c r="AF501" s="12">
        <f t="shared" si="265"/>
        <v>4.2165180505801406E-4</v>
      </c>
      <c r="AG501" s="12">
        <f t="shared" si="266"/>
        <v>1.3423008502203412E-5</v>
      </c>
      <c r="AH501" s="12">
        <f t="shared" si="267"/>
        <v>1.7086378734417916E-4</v>
      </c>
      <c r="AI501" s="12">
        <f t="shared" si="268"/>
        <v>0</v>
      </c>
      <c r="AJ501" s="12">
        <f t="shared" si="269"/>
        <v>0</v>
      </c>
      <c r="AK501" s="12">
        <f t="shared" si="270"/>
        <v>0</v>
      </c>
      <c r="AL501" s="12">
        <f t="shared" si="271"/>
        <v>0</v>
      </c>
      <c r="AM501" s="12">
        <f t="shared" si="272"/>
        <v>0</v>
      </c>
      <c r="AN501" s="39">
        <f t="shared" si="273"/>
        <v>0</v>
      </c>
      <c r="AO501" s="8"/>
      <c r="AP501" s="35">
        <f t="shared" si="274"/>
        <v>-3.2732349865718866E-2</v>
      </c>
      <c r="AQ501" s="12">
        <f t="shared" si="275"/>
        <v>2.7177270210779414E-4</v>
      </c>
      <c r="AR501" s="12">
        <f t="shared" si="276"/>
        <v>1.3423008502203412E-5</v>
      </c>
      <c r="AS501" s="12">
        <f t="shared" si="277"/>
        <v>1.7086378734417916E-4</v>
      </c>
      <c r="AT501" s="12">
        <f t="shared" si="278"/>
        <v>1.3423008502203412E-5</v>
      </c>
      <c r="AU501" s="12">
        <f t="shared" si="279"/>
        <v>1.7086378734417916E-4</v>
      </c>
      <c r="AV501" s="12">
        <f t="shared" si="280"/>
        <v>-3.2732349865718866E-2</v>
      </c>
      <c r="AW501" s="12">
        <f t="shared" si="281"/>
        <v>2.7177270210779414E-4</v>
      </c>
      <c r="AX501" s="12">
        <f t="shared" si="282"/>
        <v>-3.2732349865718824E-2</v>
      </c>
      <c r="AY501" s="39">
        <f t="shared" si="283"/>
        <v>2.7177270210779414E-4</v>
      </c>
      <c r="AZ501" s="8"/>
      <c r="BA501" s="35"/>
      <c r="BB501" s="12">
        <f t="shared" si="284"/>
        <v>1.0000134230085023</v>
      </c>
      <c r="BC501" s="12">
        <f t="shared" si="285"/>
        <v>0.96725466666666671</v>
      </c>
      <c r="BD501" s="12">
        <f t="shared" si="286"/>
        <v>0</v>
      </c>
      <c r="BE501" s="39">
        <f t="shared" si="287"/>
        <v>0</v>
      </c>
    </row>
    <row r="502" spans="1:57">
      <c r="A502" s="168" t="s">
        <v>377</v>
      </c>
      <c r="B502" s="3" t="s">
        <v>400</v>
      </c>
      <c r="C502" s="3">
        <v>-32.257000000000005</v>
      </c>
      <c r="D502" s="3">
        <v>0.37367918280816953</v>
      </c>
      <c r="E502" s="3">
        <v>3</v>
      </c>
      <c r="F502" s="3">
        <v>1.3423008502203413E-2</v>
      </c>
      <c r="G502" s="3">
        <v>0.17086378734417915</v>
      </c>
      <c r="L502" s="3">
        <v>1</v>
      </c>
      <c r="Q502" s="44">
        <f t="shared" si="253"/>
        <v>-32.24400997748306</v>
      </c>
      <c r="R502" s="45">
        <f t="shared" si="254"/>
        <v>0.27182345029097293</v>
      </c>
      <c r="S502" s="45" t="str">
        <f t="shared" si="255"/>
        <v>n/a</v>
      </c>
      <c r="T502" s="45" t="str">
        <f t="shared" si="256"/>
        <v>n/a</v>
      </c>
      <c r="U502" s="45" t="str">
        <f t="shared" si="257"/>
        <v>n/a</v>
      </c>
      <c r="V502" s="45" t="str">
        <f t="shared" si="258"/>
        <v>n/a</v>
      </c>
      <c r="W502" s="41">
        <f t="shared" si="259"/>
        <v>-32.24400997748306</v>
      </c>
      <c r="X502" s="42">
        <f t="shared" si="260"/>
        <v>0.27182345029097293</v>
      </c>
      <c r="Y502" s="3">
        <v>3</v>
      </c>
      <c r="Z502" s="166">
        <v>-18.600000000000001</v>
      </c>
      <c r="AA502" s="43">
        <f t="shared" si="261"/>
        <v>-32.244009977483003</v>
      </c>
      <c r="AB502" s="42">
        <f t="shared" si="262"/>
        <v>0.27182345029097293</v>
      </c>
      <c r="AC502" s="8"/>
      <c r="AD502" s="35">
        <f t="shared" si="263"/>
        <v>-3.2257000000000008E-2</v>
      </c>
      <c r="AE502" s="12">
        <f t="shared" si="264"/>
        <v>3.7367918280816951E-4</v>
      </c>
      <c r="AF502" s="12">
        <f t="shared" si="265"/>
        <v>4.2165180505801406E-4</v>
      </c>
      <c r="AG502" s="12">
        <f t="shared" si="266"/>
        <v>1.3423008502203412E-5</v>
      </c>
      <c r="AH502" s="12">
        <f t="shared" si="267"/>
        <v>1.7086378734417916E-4</v>
      </c>
      <c r="AI502" s="12">
        <f t="shared" si="268"/>
        <v>0</v>
      </c>
      <c r="AJ502" s="12">
        <f t="shared" si="269"/>
        <v>0</v>
      </c>
      <c r="AK502" s="12">
        <f t="shared" si="270"/>
        <v>0</v>
      </c>
      <c r="AL502" s="12">
        <f t="shared" si="271"/>
        <v>0</v>
      </c>
      <c r="AM502" s="12">
        <f t="shared" si="272"/>
        <v>0</v>
      </c>
      <c r="AN502" s="39">
        <f t="shared" si="273"/>
        <v>0</v>
      </c>
      <c r="AO502" s="8"/>
      <c r="AP502" s="35">
        <f t="shared" si="274"/>
        <v>-3.2244009977483057E-2</v>
      </c>
      <c r="AQ502" s="12">
        <f t="shared" si="275"/>
        <v>2.7182345029097294E-4</v>
      </c>
      <c r="AR502" s="12">
        <f t="shared" si="276"/>
        <v>1.3423008502203412E-5</v>
      </c>
      <c r="AS502" s="12">
        <f t="shared" si="277"/>
        <v>1.7086378734417916E-4</v>
      </c>
      <c r="AT502" s="12">
        <f t="shared" si="278"/>
        <v>1.3423008502203412E-5</v>
      </c>
      <c r="AU502" s="12">
        <f t="shared" si="279"/>
        <v>1.7086378734417916E-4</v>
      </c>
      <c r="AV502" s="12">
        <f t="shared" si="280"/>
        <v>-3.2244009977483057E-2</v>
      </c>
      <c r="AW502" s="12">
        <f t="shared" si="281"/>
        <v>2.7182345029097294E-4</v>
      </c>
      <c r="AX502" s="12">
        <f t="shared" si="282"/>
        <v>-3.2244009977483001E-2</v>
      </c>
      <c r="AY502" s="39">
        <f t="shared" si="283"/>
        <v>2.7182345029097294E-4</v>
      </c>
      <c r="AZ502" s="8"/>
      <c r="BA502" s="35"/>
      <c r="BB502" s="12">
        <f t="shared" si="284"/>
        <v>1.0000134230085023</v>
      </c>
      <c r="BC502" s="12">
        <f t="shared" si="285"/>
        <v>0.96774300000000002</v>
      </c>
      <c r="BD502" s="12">
        <f t="shared" si="286"/>
        <v>0</v>
      </c>
      <c r="BE502" s="39">
        <f t="shared" si="287"/>
        <v>0</v>
      </c>
    </row>
    <row r="503" spans="1:57">
      <c r="A503" s="168" t="s">
        <v>377</v>
      </c>
      <c r="B503" s="3" t="s">
        <v>215</v>
      </c>
      <c r="C503" s="3">
        <v>-33.243333333333332</v>
      </c>
      <c r="D503" s="3">
        <v>0.37367918280816953</v>
      </c>
      <c r="E503" s="3">
        <v>3</v>
      </c>
      <c r="F503" s="3">
        <v>1.3423008502203413E-2</v>
      </c>
      <c r="G503" s="3">
        <v>0.17086378734417915</v>
      </c>
      <c r="L503" s="3">
        <v>1</v>
      </c>
      <c r="Q503" s="44">
        <f t="shared" si="253"/>
        <v>-33.230356550377103</v>
      </c>
      <c r="R503" s="45">
        <f t="shared" si="254"/>
        <v>0.27172096597936479</v>
      </c>
      <c r="S503" s="45" t="str">
        <f t="shared" si="255"/>
        <v>n/a</v>
      </c>
      <c r="T503" s="45" t="str">
        <f t="shared" si="256"/>
        <v>n/a</v>
      </c>
      <c r="U503" s="45" t="str">
        <f t="shared" si="257"/>
        <v>n/a</v>
      </c>
      <c r="V503" s="45" t="str">
        <f t="shared" si="258"/>
        <v>n/a</v>
      </c>
      <c r="W503" s="41">
        <f t="shared" si="259"/>
        <v>-33.230356550377103</v>
      </c>
      <c r="X503" s="42">
        <f t="shared" si="260"/>
        <v>0.27172096597936479</v>
      </c>
      <c r="Y503" s="3">
        <v>3</v>
      </c>
      <c r="Z503" s="166">
        <v>-18.399999999999999</v>
      </c>
      <c r="AA503" s="43">
        <f t="shared" si="261"/>
        <v>-33.230356550377095</v>
      </c>
      <c r="AB503" s="42">
        <f t="shared" si="262"/>
        <v>0.27172096597936479</v>
      </c>
      <c r="AC503" s="8"/>
      <c r="AD503" s="35">
        <f t="shared" si="263"/>
        <v>-3.3243333333333333E-2</v>
      </c>
      <c r="AE503" s="12">
        <f t="shared" si="264"/>
        <v>3.7367918280816951E-4</v>
      </c>
      <c r="AF503" s="12">
        <f t="shared" si="265"/>
        <v>4.2165180505801406E-4</v>
      </c>
      <c r="AG503" s="12">
        <f t="shared" si="266"/>
        <v>1.3423008502203412E-5</v>
      </c>
      <c r="AH503" s="12">
        <f t="shared" si="267"/>
        <v>1.7086378734417916E-4</v>
      </c>
      <c r="AI503" s="12">
        <f t="shared" si="268"/>
        <v>0</v>
      </c>
      <c r="AJ503" s="12">
        <f t="shared" si="269"/>
        <v>0</v>
      </c>
      <c r="AK503" s="12">
        <f t="shared" si="270"/>
        <v>0</v>
      </c>
      <c r="AL503" s="12">
        <f t="shared" si="271"/>
        <v>0</v>
      </c>
      <c r="AM503" s="12">
        <f t="shared" si="272"/>
        <v>0</v>
      </c>
      <c r="AN503" s="39">
        <f t="shared" si="273"/>
        <v>0</v>
      </c>
      <c r="AO503" s="8"/>
      <c r="AP503" s="35">
        <f t="shared" si="274"/>
        <v>-3.3230356550377101E-2</v>
      </c>
      <c r="AQ503" s="12">
        <f t="shared" si="275"/>
        <v>2.7172096597936478E-4</v>
      </c>
      <c r="AR503" s="12">
        <f t="shared" si="276"/>
        <v>1.3423008502203412E-5</v>
      </c>
      <c r="AS503" s="12">
        <f t="shared" si="277"/>
        <v>1.7086378734417916E-4</v>
      </c>
      <c r="AT503" s="12">
        <f t="shared" si="278"/>
        <v>1.3423008502203412E-5</v>
      </c>
      <c r="AU503" s="12">
        <f t="shared" si="279"/>
        <v>1.7086378734417916E-4</v>
      </c>
      <c r="AV503" s="12">
        <f t="shared" si="280"/>
        <v>-3.3230356550377101E-2</v>
      </c>
      <c r="AW503" s="12">
        <f t="shared" si="281"/>
        <v>2.7172096597936478E-4</v>
      </c>
      <c r="AX503" s="12">
        <f t="shared" si="282"/>
        <v>-3.3230356550377094E-2</v>
      </c>
      <c r="AY503" s="39">
        <f t="shared" si="283"/>
        <v>2.7172096597936478E-4</v>
      </c>
      <c r="AZ503" s="8"/>
      <c r="BA503" s="35"/>
      <c r="BB503" s="12">
        <f t="shared" si="284"/>
        <v>1.0000134230085023</v>
      </c>
      <c r="BC503" s="12">
        <f t="shared" si="285"/>
        <v>0.96675666666666671</v>
      </c>
      <c r="BD503" s="12">
        <f t="shared" si="286"/>
        <v>0</v>
      </c>
      <c r="BE503" s="39">
        <f t="shared" si="287"/>
        <v>0</v>
      </c>
    </row>
    <row r="504" spans="1:57">
      <c r="A504" s="168" t="s">
        <v>377</v>
      </c>
      <c r="B504" s="3" t="s">
        <v>216</v>
      </c>
      <c r="C504" s="3">
        <v>-32.910666666666664</v>
      </c>
      <c r="D504" s="3">
        <v>0.37367918280816953</v>
      </c>
      <c r="E504" s="3">
        <v>3</v>
      </c>
      <c r="F504" s="3">
        <v>1.3423008502203413E-2</v>
      </c>
      <c r="G504" s="3">
        <v>0.17086378734417915</v>
      </c>
      <c r="L504" s="3">
        <v>1</v>
      </c>
      <c r="Q504" s="44">
        <f t="shared" si="253"/>
        <v>-32.897685418322943</v>
      </c>
      <c r="R504" s="45">
        <f t="shared" si="254"/>
        <v>0.27175552412801418</v>
      </c>
      <c r="S504" s="45" t="str">
        <f t="shared" si="255"/>
        <v>n/a</v>
      </c>
      <c r="T504" s="45" t="str">
        <f t="shared" si="256"/>
        <v>n/a</v>
      </c>
      <c r="U504" s="45" t="str">
        <f t="shared" si="257"/>
        <v>n/a</v>
      </c>
      <c r="V504" s="45" t="str">
        <f t="shared" si="258"/>
        <v>n/a</v>
      </c>
      <c r="W504" s="41">
        <f t="shared" si="259"/>
        <v>-32.897685418322943</v>
      </c>
      <c r="X504" s="42">
        <f t="shared" si="260"/>
        <v>0.27175552412801418</v>
      </c>
      <c r="Y504" s="3">
        <v>3</v>
      </c>
      <c r="Z504" s="166">
        <v>-17.8</v>
      </c>
      <c r="AA504" s="43">
        <f t="shared" si="261"/>
        <v>-32.897685418322943</v>
      </c>
      <c r="AB504" s="42">
        <f t="shared" si="262"/>
        <v>0.27175552412801418</v>
      </c>
      <c r="AC504" s="8"/>
      <c r="AD504" s="35">
        <f t="shared" si="263"/>
        <v>-3.2910666666666664E-2</v>
      </c>
      <c r="AE504" s="12">
        <f t="shared" si="264"/>
        <v>3.7367918280816951E-4</v>
      </c>
      <c r="AF504" s="12">
        <f t="shared" si="265"/>
        <v>4.2165180505801406E-4</v>
      </c>
      <c r="AG504" s="12">
        <f t="shared" si="266"/>
        <v>1.3423008502203412E-5</v>
      </c>
      <c r="AH504" s="12">
        <f t="shared" si="267"/>
        <v>1.7086378734417916E-4</v>
      </c>
      <c r="AI504" s="12">
        <f t="shared" si="268"/>
        <v>0</v>
      </c>
      <c r="AJ504" s="12">
        <f t="shared" si="269"/>
        <v>0</v>
      </c>
      <c r="AK504" s="12">
        <f t="shared" si="270"/>
        <v>0</v>
      </c>
      <c r="AL504" s="12">
        <f t="shared" si="271"/>
        <v>0</v>
      </c>
      <c r="AM504" s="12">
        <f t="shared" si="272"/>
        <v>0</v>
      </c>
      <c r="AN504" s="39">
        <f t="shared" si="273"/>
        <v>0</v>
      </c>
      <c r="AO504" s="8"/>
      <c r="AP504" s="35">
        <f t="shared" si="274"/>
        <v>-3.2897685418322942E-2</v>
      </c>
      <c r="AQ504" s="12">
        <f t="shared" si="275"/>
        <v>2.717555241280142E-4</v>
      </c>
      <c r="AR504" s="12">
        <f t="shared" si="276"/>
        <v>1.3423008502203412E-5</v>
      </c>
      <c r="AS504" s="12">
        <f t="shared" si="277"/>
        <v>1.7086378734417916E-4</v>
      </c>
      <c r="AT504" s="12">
        <f t="shared" si="278"/>
        <v>1.3423008502203412E-5</v>
      </c>
      <c r="AU504" s="12">
        <f t="shared" si="279"/>
        <v>1.7086378734417916E-4</v>
      </c>
      <c r="AV504" s="12">
        <f t="shared" si="280"/>
        <v>-3.2897685418322942E-2</v>
      </c>
      <c r="AW504" s="12">
        <f t="shared" si="281"/>
        <v>2.717555241280142E-4</v>
      </c>
      <c r="AX504" s="12">
        <f t="shared" si="282"/>
        <v>-3.2897685418322942E-2</v>
      </c>
      <c r="AY504" s="39">
        <f t="shared" si="283"/>
        <v>2.717555241280142E-4</v>
      </c>
      <c r="AZ504" s="8"/>
      <c r="BA504" s="35"/>
      <c r="BB504" s="12">
        <f t="shared" si="284"/>
        <v>1.0000134230085023</v>
      </c>
      <c r="BC504" s="12">
        <f t="shared" si="285"/>
        <v>0.96708933333333336</v>
      </c>
      <c r="BD504" s="12">
        <f t="shared" si="286"/>
        <v>0</v>
      </c>
      <c r="BE504" s="39">
        <f t="shared" si="287"/>
        <v>0</v>
      </c>
    </row>
    <row r="505" spans="1:57">
      <c r="A505" s="168" t="s">
        <v>324</v>
      </c>
      <c r="B505" s="3" t="s">
        <v>399</v>
      </c>
      <c r="C505" s="3">
        <v>-35.30533333333333</v>
      </c>
      <c r="D505" s="3">
        <v>0.37367918280816953</v>
      </c>
      <c r="E505" s="3">
        <v>3</v>
      </c>
      <c r="F505" s="3">
        <v>1.3423008502203413E-2</v>
      </c>
      <c r="G505" s="3">
        <v>0.17086378734417915</v>
      </c>
      <c r="L505" s="3">
        <v>1</v>
      </c>
      <c r="Q505" s="44">
        <f t="shared" si="253"/>
        <v>-35.292384228620634</v>
      </c>
      <c r="R505" s="45">
        <f t="shared" si="254"/>
        <v>0.27150692820541028</v>
      </c>
      <c r="S505" s="45" t="str">
        <f t="shared" si="255"/>
        <v>n/a</v>
      </c>
      <c r="T505" s="45" t="str">
        <f t="shared" si="256"/>
        <v>n/a</v>
      </c>
      <c r="U505" s="45" t="str">
        <f t="shared" si="257"/>
        <v>n/a</v>
      </c>
      <c r="V505" s="45" t="str">
        <f t="shared" si="258"/>
        <v>n/a</v>
      </c>
      <c r="W505" s="41">
        <f t="shared" si="259"/>
        <v>-35.292384228620634</v>
      </c>
      <c r="X505" s="42">
        <f t="shared" si="260"/>
        <v>0.27150692820541028</v>
      </c>
      <c r="Y505" s="3">
        <v>3</v>
      </c>
      <c r="Z505" s="166">
        <v>-17.600000000000001</v>
      </c>
      <c r="AA505" s="43">
        <f t="shared" si="261"/>
        <v>-35.292384228620577</v>
      </c>
      <c r="AB505" s="42">
        <f t="shared" si="262"/>
        <v>0.27150692820541028</v>
      </c>
      <c r="AC505" s="8"/>
      <c r="AD505" s="35">
        <f t="shared" si="263"/>
        <v>-3.5305333333333327E-2</v>
      </c>
      <c r="AE505" s="12">
        <f t="shared" si="264"/>
        <v>3.7367918280816951E-4</v>
      </c>
      <c r="AF505" s="12">
        <f t="shared" si="265"/>
        <v>4.2165180505801406E-4</v>
      </c>
      <c r="AG505" s="12">
        <f t="shared" si="266"/>
        <v>1.3423008502203412E-5</v>
      </c>
      <c r="AH505" s="12">
        <f t="shared" si="267"/>
        <v>1.7086378734417916E-4</v>
      </c>
      <c r="AI505" s="12">
        <f t="shared" si="268"/>
        <v>0</v>
      </c>
      <c r="AJ505" s="12">
        <f t="shared" si="269"/>
        <v>0</v>
      </c>
      <c r="AK505" s="12">
        <f t="shared" si="270"/>
        <v>0</v>
      </c>
      <c r="AL505" s="12">
        <f t="shared" si="271"/>
        <v>0</v>
      </c>
      <c r="AM505" s="12">
        <f t="shared" si="272"/>
        <v>0</v>
      </c>
      <c r="AN505" s="39">
        <f t="shared" si="273"/>
        <v>0</v>
      </c>
      <c r="AO505" s="8"/>
      <c r="AP505" s="35">
        <f t="shared" si="274"/>
        <v>-3.5292384228620632E-2</v>
      </c>
      <c r="AQ505" s="12">
        <f t="shared" si="275"/>
        <v>2.7150692820541029E-4</v>
      </c>
      <c r="AR505" s="12">
        <f t="shared" si="276"/>
        <v>1.3423008502203412E-5</v>
      </c>
      <c r="AS505" s="12">
        <f t="shared" si="277"/>
        <v>1.7086378734417916E-4</v>
      </c>
      <c r="AT505" s="12">
        <f t="shared" si="278"/>
        <v>1.3423008502203412E-5</v>
      </c>
      <c r="AU505" s="12">
        <f t="shared" si="279"/>
        <v>1.7086378734417916E-4</v>
      </c>
      <c r="AV505" s="12">
        <f t="shared" si="280"/>
        <v>-3.5292384228620632E-2</v>
      </c>
      <c r="AW505" s="12">
        <f t="shared" si="281"/>
        <v>2.7150692820541029E-4</v>
      </c>
      <c r="AX505" s="12">
        <f t="shared" si="282"/>
        <v>-3.5292384228620577E-2</v>
      </c>
      <c r="AY505" s="39">
        <f t="shared" si="283"/>
        <v>2.7150692820541029E-4</v>
      </c>
      <c r="AZ505" s="8"/>
      <c r="BA505" s="35"/>
      <c r="BB505" s="12">
        <f t="shared" si="284"/>
        <v>1.0000134230085023</v>
      </c>
      <c r="BC505" s="12">
        <f t="shared" si="285"/>
        <v>0.9646946666666667</v>
      </c>
      <c r="BD505" s="12">
        <f t="shared" si="286"/>
        <v>0</v>
      </c>
      <c r="BE505" s="39">
        <f t="shared" si="287"/>
        <v>0</v>
      </c>
    </row>
    <row r="506" spans="1:57">
      <c r="A506" s="168" t="s">
        <v>324</v>
      </c>
      <c r="B506" s="3" t="s">
        <v>400</v>
      </c>
      <c r="C506" s="3">
        <v>-34.954666666666668</v>
      </c>
      <c r="D506" s="3">
        <v>0.37367918280816953</v>
      </c>
      <c r="E506" s="3">
        <v>3</v>
      </c>
      <c r="F506" s="3">
        <v>1.3423008502203413E-2</v>
      </c>
      <c r="G506" s="3">
        <v>0.17086378734417915</v>
      </c>
      <c r="L506" s="3">
        <v>1</v>
      </c>
      <c r="Q506" s="44">
        <f t="shared" si="253"/>
        <v>-34.941712854952321</v>
      </c>
      <c r="R506" s="45">
        <f t="shared" si="254"/>
        <v>0.2715433074213725</v>
      </c>
      <c r="S506" s="45" t="str">
        <f t="shared" si="255"/>
        <v>n/a</v>
      </c>
      <c r="T506" s="45" t="str">
        <f t="shared" si="256"/>
        <v>n/a</v>
      </c>
      <c r="U506" s="45" t="str">
        <f t="shared" si="257"/>
        <v>n/a</v>
      </c>
      <c r="V506" s="45" t="str">
        <f t="shared" si="258"/>
        <v>n/a</v>
      </c>
      <c r="W506" s="41">
        <f t="shared" si="259"/>
        <v>-34.941712854952321</v>
      </c>
      <c r="X506" s="42">
        <f t="shared" si="260"/>
        <v>0.2715433074213725</v>
      </c>
      <c r="Y506" s="3">
        <v>3</v>
      </c>
      <c r="Z506" s="166">
        <v>-17.399999999999999</v>
      </c>
      <c r="AA506" s="43">
        <f t="shared" si="261"/>
        <v>-34.941712854952286</v>
      </c>
      <c r="AB506" s="42">
        <f t="shared" si="262"/>
        <v>0.2715433074213725</v>
      </c>
      <c r="AC506" s="8"/>
      <c r="AD506" s="35">
        <f t="shared" si="263"/>
        <v>-3.4954666666666669E-2</v>
      </c>
      <c r="AE506" s="12">
        <f t="shared" si="264"/>
        <v>3.7367918280816951E-4</v>
      </c>
      <c r="AF506" s="12">
        <f t="shared" si="265"/>
        <v>4.2165180505801406E-4</v>
      </c>
      <c r="AG506" s="12">
        <f t="shared" si="266"/>
        <v>1.3423008502203412E-5</v>
      </c>
      <c r="AH506" s="12">
        <f t="shared" si="267"/>
        <v>1.7086378734417916E-4</v>
      </c>
      <c r="AI506" s="12">
        <f t="shared" si="268"/>
        <v>0</v>
      </c>
      <c r="AJ506" s="12">
        <f t="shared" si="269"/>
        <v>0</v>
      </c>
      <c r="AK506" s="12">
        <f t="shared" si="270"/>
        <v>0</v>
      </c>
      <c r="AL506" s="12">
        <f t="shared" si="271"/>
        <v>0</v>
      </c>
      <c r="AM506" s="12">
        <f t="shared" si="272"/>
        <v>0</v>
      </c>
      <c r="AN506" s="39">
        <f t="shared" si="273"/>
        <v>0</v>
      </c>
      <c r="AO506" s="8"/>
      <c r="AP506" s="35">
        <f t="shared" si="274"/>
        <v>-3.4941712854952324E-2</v>
      </c>
      <c r="AQ506" s="12">
        <f t="shared" si="275"/>
        <v>2.715433074213725E-4</v>
      </c>
      <c r="AR506" s="12">
        <f t="shared" si="276"/>
        <v>1.3423008502203412E-5</v>
      </c>
      <c r="AS506" s="12">
        <f t="shared" si="277"/>
        <v>1.7086378734417916E-4</v>
      </c>
      <c r="AT506" s="12">
        <f t="shared" si="278"/>
        <v>1.3423008502203412E-5</v>
      </c>
      <c r="AU506" s="12">
        <f t="shared" si="279"/>
        <v>1.7086378734417916E-4</v>
      </c>
      <c r="AV506" s="12">
        <f t="shared" si="280"/>
        <v>-3.4941712854952324E-2</v>
      </c>
      <c r="AW506" s="12">
        <f t="shared" si="281"/>
        <v>2.715433074213725E-4</v>
      </c>
      <c r="AX506" s="12">
        <f t="shared" si="282"/>
        <v>-3.4941712854952289E-2</v>
      </c>
      <c r="AY506" s="39">
        <f t="shared" si="283"/>
        <v>2.715433074213725E-4</v>
      </c>
      <c r="AZ506" s="8"/>
      <c r="BA506" s="35"/>
      <c r="BB506" s="12">
        <f t="shared" si="284"/>
        <v>1.0000134230085023</v>
      </c>
      <c r="BC506" s="12">
        <f t="shared" si="285"/>
        <v>0.96504533333333331</v>
      </c>
      <c r="BD506" s="12">
        <f t="shared" si="286"/>
        <v>0</v>
      </c>
      <c r="BE506" s="39">
        <f t="shared" si="287"/>
        <v>0</v>
      </c>
    </row>
    <row r="507" spans="1:57">
      <c r="A507" s="168" t="s">
        <v>324</v>
      </c>
      <c r="B507" s="3" t="s">
        <v>215</v>
      </c>
      <c r="C507" s="3">
        <v>-37.550333333333334</v>
      </c>
      <c r="D507" s="3">
        <v>0.37367918280816953</v>
      </c>
      <c r="E507" s="3">
        <v>3</v>
      </c>
      <c r="F507" s="3">
        <v>1.3423008502203413E-2</v>
      </c>
      <c r="G507" s="3">
        <v>0.17086378734417915</v>
      </c>
      <c r="L507" s="3">
        <v>1</v>
      </c>
      <c r="Q507" s="44">
        <f t="shared" si="253"/>
        <v>-37.537414363274721</v>
      </c>
      <c r="R507" s="45">
        <f t="shared" si="254"/>
        <v>0.27127422311311605</v>
      </c>
      <c r="S507" s="45" t="str">
        <f t="shared" si="255"/>
        <v>n/a</v>
      </c>
      <c r="T507" s="45" t="str">
        <f t="shared" si="256"/>
        <v>n/a</v>
      </c>
      <c r="U507" s="45" t="str">
        <f t="shared" si="257"/>
        <v>n/a</v>
      </c>
      <c r="V507" s="45" t="str">
        <f t="shared" si="258"/>
        <v>n/a</v>
      </c>
      <c r="W507" s="41">
        <f t="shared" si="259"/>
        <v>-37.537414363274721</v>
      </c>
      <c r="X507" s="42">
        <f t="shared" si="260"/>
        <v>0.27127422311311605</v>
      </c>
      <c r="Y507" s="3">
        <v>3</v>
      </c>
      <c r="Z507" s="166">
        <v>-19.3</v>
      </c>
      <c r="AA507" s="43">
        <f t="shared" si="261"/>
        <v>-37.537414363274735</v>
      </c>
      <c r="AB507" s="42">
        <f t="shared" si="262"/>
        <v>0.27127422311311605</v>
      </c>
      <c r="AC507" s="8"/>
      <c r="AD507" s="35">
        <f t="shared" si="263"/>
        <v>-3.7550333333333331E-2</v>
      </c>
      <c r="AE507" s="12">
        <f t="shared" si="264"/>
        <v>3.7367918280816951E-4</v>
      </c>
      <c r="AF507" s="12">
        <f t="shared" si="265"/>
        <v>4.2165180505801406E-4</v>
      </c>
      <c r="AG507" s="12">
        <f t="shared" si="266"/>
        <v>1.3423008502203412E-5</v>
      </c>
      <c r="AH507" s="12">
        <f t="shared" si="267"/>
        <v>1.7086378734417916E-4</v>
      </c>
      <c r="AI507" s="12">
        <f t="shared" si="268"/>
        <v>0</v>
      </c>
      <c r="AJ507" s="12">
        <f t="shared" si="269"/>
        <v>0</v>
      </c>
      <c r="AK507" s="12">
        <f t="shared" si="270"/>
        <v>0</v>
      </c>
      <c r="AL507" s="12">
        <f t="shared" si="271"/>
        <v>0</v>
      </c>
      <c r="AM507" s="12">
        <f t="shared" si="272"/>
        <v>0</v>
      </c>
      <c r="AN507" s="39">
        <f t="shared" si="273"/>
        <v>0</v>
      </c>
      <c r="AO507" s="8"/>
      <c r="AP507" s="35">
        <f t="shared" si="274"/>
        <v>-3.7537414363274721E-2</v>
      </c>
      <c r="AQ507" s="12">
        <f t="shared" si="275"/>
        <v>2.7127422311311604E-4</v>
      </c>
      <c r="AR507" s="12">
        <f t="shared" si="276"/>
        <v>1.3423008502203412E-5</v>
      </c>
      <c r="AS507" s="12">
        <f t="shared" si="277"/>
        <v>1.7086378734417916E-4</v>
      </c>
      <c r="AT507" s="12">
        <f t="shared" si="278"/>
        <v>1.3423008502203412E-5</v>
      </c>
      <c r="AU507" s="12">
        <f t="shared" si="279"/>
        <v>1.7086378734417916E-4</v>
      </c>
      <c r="AV507" s="12">
        <f t="shared" si="280"/>
        <v>-3.7537414363274721E-2</v>
      </c>
      <c r="AW507" s="12">
        <f t="shared" si="281"/>
        <v>2.7127422311311604E-4</v>
      </c>
      <c r="AX507" s="12">
        <f t="shared" si="282"/>
        <v>-3.7537414363274735E-2</v>
      </c>
      <c r="AY507" s="39">
        <f t="shared" si="283"/>
        <v>2.7127422311311604E-4</v>
      </c>
      <c r="AZ507" s="8"/>
      <c r="BA507" s="35"/>
      <c r="BB507" s="12">
        <f t="shared" si="284"/>
        <v>1.0000134230085023</v>
      </c>
      <c r="BC507" s="12">
        <f t="shared" si="285"/>
        <v>0.96244966666666665</v>
      </c>
      <c r="BD507" s="12">
        <f t="shared" si="286"/>
        <v>0</v>
      </c>
      <c r="BE507" s="39">
        <f t="shared" si="287"/>
        <v>0</v>
      </c>
    </row>
    <row r="508" spans="1:57">
      <c r="A508" s="168" t="s">
        <v>324</v>
      </c>
      <c r="B508" s="3" t="s">
        <v>216</v>
      </c>
      <c r="C508" s="3">
        <v>-37.208333333333336</v>
      </c>
      <c r="D508" s="3">
        <v>0.37367918280816953</v>
      </c>
      <c r="E508" s="3">
        <v>3</v>
      </c>
      <c r="F508" s="3">
        <v>1.3423008502203413E-2</v>
      </c>
      <c r="G508" s="3">
        <v>0.17086378734417915</v>
      </c>
      <c r="L508" s="3">
        <v>1</v>
      </c>
      <c r="Q508" s="44">
        <f t="shared" si="253"/>
        <v>-37.195409772605821</v>
      </c>
      <c r="R508" s="45">
        <f t="shared" si="254"/>
        <v>0.27130965093546811</v>
      </c>
      <c r="S508" s="45" t="str">
        <f t="shared" si="255"/>
        <v>n/a</v>
      </c>
      <c r="T508" s="45" t="str">
        <f t="shared" si="256"/>
        <v>n/a</v>
      </c>
      <c r="U508" s="45" t="str">
        <f t="shared" si="257"/>
        <v>n/a</v>
      </c>
      <c r="V508" s="45" t="str">
        <f t="shared" si="258"/>
        <v>n/a</v>
      </c>
      <c r="W508" s="41">
        <f t="shared" si="259"/>
        <v>-37.195409772605821</v>
      </c>
      <c r="X508" s="42">
        <f t="shared" si="260"/>
        <v>0.27130965093546811</v>
      </c>
      <c r="Y508" s="3">
        <v>3</v>
      </c>
      <c r="Z508" s="166">
        <v>-18.899999999999999</v>
      </c>
      <c r="AA508" s="43">
        <f t="shared" si="261"/>
        <v>-37.195409772605828</v>
      </c>
      <c r="AB508" s="42">
        <f t="shared" si="262"/>
        <v>0.27130965093546811</v>
      </c>
      <c r="AC508" s="8"/>
      <c r="AD508" s="35">
        <f t="shared" si="263"/>
        <v>-3.7208333333333336E-2</v>
      </c>
      <c r="AE508" s="12">
        <f t="shared" si="264"/>
        <v>3.7367918280816951E-4</v>
      </c>
      <c r="AF508" s="12">
        <f t="shared" si="265"/>
        <v>4.2165180505801406E-4</v>
      </c>
      <c r="AG508" s="12">
        <f t="shared" si="266"/>
        <v>1.3423008502203412E-5</v>
      </c>
      <c r="AH508" s="12">
        <f t="shared" si="267"/>
        <v>1.7086378734417916E-4</v>
      </c>
      <c r="AI508" s="12">
        <f t="shared" si="268"/>
        <v>0</v>
      </c>
      <c r="AJ508" s="12">
        <f t="shared" si="269"/>
        <v>0</v>
      </c>
      <c r="AK508" s="12">
        <f t="shared" si="270"/>
        <v>0</v>
      </c>
      <c r="AL508" s="12">
        <f t="shared" si="271"/>
        <v>0</v>
      </c>
      <c r="AM508" s="12">
        <f t="shared" si="272"/>
        <v>0</v>
      </c>
      <c r="AN508" s="39">
        <f t="shared" si="273"/>
        <v>0</v>
      </c>
      <c r="AO508" s="8"/>
      <c r="AP508" s="35">
        <f t="shared" si="274"/>
        <v>-3.7195409772605818E-2</v>
      </c>
      <c r="AQ508" s="12">
        <f t="shared" si="275"/>
        <v>2.7130965093546808E-4</v>
      </c>
      <c r="AR508" s="12">
        <f t="shared" si="276"/>
        <v>1.3423008502203412E-5</v>
      </c>
      <c r="AS508" s="12">
        <f t="shared" si="277"/>
        <v>1.7086378734417916E-4</v>
      </c>
      <c r="AT508" s="12">
        <f t="shared" si="278"/>
        <v>1.3423008502203412E-5</v>
      </c>
      <c r="AU508" s="12">
        <f t="shared" si="279"/>
        <v>1.7086378734417916E-4</v>
      </c>
      <c r="AV508" s="12">
        <f t="shared" si="280"/>
        <v>-3.7195409772605818E-2</v>
      </c>
      <c r="AW508" s="12">
        <f t="shared" si="281"/>
        <v>2.7130965093546808E-4</v>
      </c>
      <c r="AX508" s="12">
        <f t="shared" si="282"/>
        <v>-3.7195409772605825E-2</v>
      </c>
      <c r="AY508" s="39">
        <f t="shared" si="283"/>
        <v>2.7130965093546808E-4</v>
      </c>
      <c r="AZ508" s="8"/>
      <c r="BA508" s="35"/>
      <c r="BB508" s="12">
        <f t="shared" si="284"/>
        <v>1.0000134230085023</v>
      </c>
      <c r="BC508" s="12">
        <f t="shared" si="285"/>
        <v>0.96279166666666671</v>
      </c>
      <c r="BD508" s="12">
        <f t="shared" si="286"/>
        <v>0</v>
      </c>
      <c r="BE508" s="39">
        <f t="shared" si="287"/>
        <v>0</v>
      </c>
    </row>
    <row r="509" spans="1:57">
      <c r="A509" s="168" t="s">
        <v>257</v>
      </c>
      <c r="B509" s="3" t="s">
        <v>399</v>
      </c>
      <c r="C509" s="3">
        <v>-35.43533333333334</v>
      </c>
      <c r="D509" s="3">
        <v>0.37367918280816953</v>
      </c>
      <c r="E509" s="3">
        <v>3</v>
      </c>
      <c r="F509" s="3">
        <v>1.3423008502203413E-2</v>
      </c>
      <c r="G509" s="3">
        <v>0.17086378734417915</v>
      </c>
      <c r="L509" s="3">
        <v>1</v>
      </c>
      <c r="Q509" s="44">
        <f t="shared" si="253"/>
        <v>-35.422385973611746</v>
      </c>
      <c r="R509" s="45">
        <f t="shared" si="254"/>
        <v>0.2714934437350664</v>
      </c>
      <c r="S509" s="45" t="str">
        <f t="shared" si="255"/>
        <v>n/a</v>
      </c>
      <c r="T509" s="45" t="str">
        <f t="shared" si="256"/>
        <v>n/a</v>
      </c>
      <c r="U509" s="45" t="str">
        <f t="shared" si="257"/>
        <v>n/a</v>
      </c>
      <c r="V509" s="45" t="str">
        <f t="shared" si="258"/>
        <v>n/a</v>
      </c>
      <c r="W509" s="41">
        <f t="shared" si="259"/>
        <v>-35.422385973611746</v>
      </c>
      <c r="X509" s="42">
        <f t="shared" si="260"/>
        <v>0.2714934437350664</v>
      </c>
      <c r="Y509" s="3">
        <v>3</v>
      </c>
      <c r="Z509" s="166">
        <v>-19.100000000000001</v>
      </c>
      <c r="AA509" s="43">
        <f t="shared" si="261"/>
        <v>-35.422385973611803</v>
      </c>
      <c r="AB509" s="42">
        <f t="shared" si="262"/>
        <v>0.2714934437350664</v>
      </c>
      <c r="AC509" s="8"/>
      <c r="AD509" s="35">
        <f t="shared" si="263"/>
        <v>-3.543533333333334E-2</v>
      </c>
      <c r="AE509" s="12">
        <f t="shared" si="264"/>
        <v>3.7367918280816951E-4</v>
      </c>
      <c r="AF509" s="12">
        <f t="shared" si="265"/>
        <v>4.2165180505801406E-4</v>
      </c>
      <c r="AG509" s="12">
        <f t="shared" si="266"/>
        <v>1.3423008502203412E-5</v>
      </c>
      <c r="AH509" s="12">
        <f t="shared" si="267"/>
        <v>1.7086378734417916E-4</v>
      </c>
      <c r="AI509" s="12">
        <f t="shared" si="268"/>
        <v>0</v>
      </c>
      <c r="AJ509" s="12">
        <f t="shared" si="269"/>
        <v>0</v>
      </c>
      <c r="AK509" s="12">
        <f t="shared" si="270"/>
        <v>0</v>
      </c>
      <c r="AL509" s="12">
        <f t="shared" si="271"/>
        <v>0</v>
      </c>
      <c r="AM509" s="12">
        <f t="shared" si="272"/>
        <v>0</v>
      </c>
      <c r="AN509" s="39">
        <f t="shared" si="273"/>
        <v>0</v>
      </c>
      <c r="AO509" s="8"/>
      <c r="AP509" s="35">
        <f t="shared" si="274"/>
        <v>-3.5422385973611747E-2</v>
      </c>
      <c r="AQ509" s="12">
        <f t="shared" si="275"/>
        <v>2.7149344373506642E-4</v>
      </c>
      <c r="AR509" s="12">
        <f t="shared" si="276"/>
        <v>1.3423008502203412E-5</v>
      </c>
      <c r="AS509" s="12">
        <f t="shared" si="277"/>
        <v>1.7086378734417916E-4</v>
      </c>
      <c r="AT509" s="12">
        <f t="shared" si="278"/>
        <v>1.3423008502203412E-5</v>
      </c>
      <c r="AU509" s="12">
        <f t="shared" si="279"/>
        <v>1.7086378734417916E-4</v>
      </c>
      <c r="AV509" s="12">
        <f t="shared" si="280"/>
        <v>-3.5422385973611747E-2</v>
      </c>
      <c r="AW509" s="12">
        <f t="shared" si="281"/>
        <v>2.7149344373506642E-4</v>
      </c>
      <c r="AX509" s="12">
        <f t="shared" si="282"/>
        <v>-3.5422385973611803E-2</v>
      </c>
      <c r="AY509" s="39">
        <f t="shared" si="283"/>
        <v>2.7149344373506642E-4</v>
      </c>
      <c r="AZ509" s="8"/>
      <c r="BA509" s="35"/>
      <c r="BB509" s="12">
        <f t="shared" si="284"/>
        <v>1.0000134230085023</v>
      </c>
      <c r="BC509" s="12">
        <f t="shared" si="285"/>
        <v>0.96456466666666663</v>
      </c>
      <c r="BD509" s="12">
        <f t="shared" si="286"/>
        <v>0</v>
      </c>
      <c r="BE509" s="39">
        <f t="shared" si="287"/>
        <v>0</v>
      </c>
    </row>
    <row r="510" spans="1:57">
      <c r="A510" s="168" t="s">
        <v>257</v>
      </c>
      <c r="B510" s="3" t="s">
        <v>400</v>
      </c>
      <c r="C510" s="3">
        <v>-35.513333333333328</v>
      </c>
      <c r="D510" s="3">
        <v>0.37367918280816953</v>
      </c>
      <c r="E510" s="3">
        <v>3</v>
      </c>
      <c r="F510" s="3">
        <v>1.3423008502203413E-2</v>
      </c>
      <c r="G510" s="3">
        <v>0.17086378734417915</v>
      </c>
      <c r="L510" s="3">
        <v>1</v>
      </c>
      <c r="Q510" s="44">
        <f t="shared" si="253"/>
        <v>-35.500387020606397</v>
      </c>
      <c r="R510" s="45">
        <f t="shared" si="254"/>
        <v>0.27148535360370529</v>
      </c>
      <c r="S510" s="45" t="str">
        <f t="shared" si="255"/>
        <v>n/a</v>
      </c>
      <c r="T510" s="45" t="str">
        <f t="shared" si="256"/>
        <v>n/a</v>
      </c>
      <c r="U510" s="45" t="str">
        <f t="shared" si="257"/>
        <v>n/a</v>
      </c>
      <c r="V510" s="45" t="str">
        <f t="shared" si="258"/>
        <v>n/a</v>
      </c>
      <c r="W510" s="41">
        <f t="shared" si="259"/>
        <v>-35.500387020606397</v>
      </c>
      <c r="X510" s="42">
        <f t="shared" si="260"/>
        <v>0.27148535360370529</v>
      </c>
      <c r="Y510" s="3">
        <v>3</v>
      </c>
      <c r="Z510" s="166">
        <v>-19.100000000000001</v>
      </c>
      <c r="AA510" s="43">
        <f t="shared" si="261"/>
        <v>-35.500387020606425</v>
      </c>
      <c r="AB510" s="42">
        <f t="shared" si="262"/>
        <v>0.27148535360370529</v>
      </c>
      <c r="AC510" s="8"/>
      <c r="AD510" s="35">
        <f t="shared" si="263"/>
        <v>-3.5513333333333327E-2</v>
      </c>
      <c r="AE510" s="12">
        <f t="shared" si="264"/>
        <v>3.7367918280816951E-4</v>
      </c>
      <c r="AF510" s="12">
        <f t="shared" si="265"/>
        <v>4.2165180505801406E-4</v>
      </c>
      <c r="AG510" s="12">
        <f t="shared" si="266"/>
        <v>1.3423008502203412E-5</v>
      </c>
      <c r="AH510" s="12">
        <f t="shared" si="267"/>
        <v>1.7086378734417916E-4</v>
      </c>
      <c r="AI510" s="12">
        <f t="shared" si="268"/>
        <v>0</v>
      </c>
      <c r="AJ510" s="12">
        <f t="shared" si="269"/>
        <v>0</v>
      </c>
      <c r="AK510" s="12">
        <f t="shared" si="270"/>
        <v>0</v>
      </c>
      <c r="AL510" s="12">
        <f t="shared" si="271"/>
        <v>0</v>
      </c>
      <c r="AM510" s="12">
        <f t="shared" si="272"/>
        <v>0</v>
      </c>
      <c r="AN510" s="39">
        <f t="shared" si="273"/>
        <v>0</v>
      </c>
      <c r="AO510" s="8"/>
      <c r="AP510" s="35">
        <f t="shared" si="274"/>
        <v>-3.55003870206064E-2</v>
      </c>
      <c r="AQ510" s="12">
        <f t="shared" si="275"/>
        <v>2.7148535360370531E-4</v>
      </c>
      <c r="AR510" s="12">
        <f t="shared" si="276"/>
        <v>1.3423008502203412E-5</v>
      </c>
      <c r="AS510" s="12">
        <f t="shared" si="277"/>
        <v>1.7086378734417916E-4</v>
      </c>
      <c r="AT510" s="12">
        <f t="shared" si="278"/>
        <v>1.3423008502203412E-5</v>
      </c>
      <c r="AU510" s="12">
        <f t="shared" si="279"/>
        <v>1.7086378734417916E-4</v>
      </c>
      <c r="AV510" s="12">
        <f t="shared" si="280"/>
        <v>-3.55003870206064E-2</v>
      </c>
      <c r="AW510" s="12">
        <f t="shared" si="281"/>
        <v>2.7148535360370531E-4</v>
      </c>
      <c r="AX510" s="12">
        <f t="shared" si="282"/>
        <v>-3.5500387020606428E-2</v>
      </c>
      <c r="AY510" s="39">
        <f t="shared" si="283"/>
        <v>2.7148535360370531E-4</v>
      </c>
      <c r="AZ510" s="8"/>
      <c r="BA510" s="35"/>
      <c r="BB510" s="12">
        <f t="shared" si="284"/>
        <v>1.0000134230085023</v>
      </c>
      <c r="BC510" s="12">
        <f t="shared" si="285"/>
        <v>0.96448666666666671</v>
      </c>
      <c r="BD510" s="12">
        <f t="shared" si="286"/>
        <v>0</v>
      </c>
      <c r="BE510" s="39">
        <f t="shared" si="287"/>
        <v>0</v>
      </c>
    </row>
    <row r="511" spans="1:57">
      <c r="A511" s="168" t="s">
        <v>257</v>
      </c>
      <c r="B511" s="3" t="s">
        <v>215</v>
      </c>
      <c r="C511" s="3">
        <v>-38.348000000000006</v>
      </c>
      <c r="D511" s="3">
        <v>0.37367918280816953</v>
      </c>
      <c r="E511" s="3">
        <v>3</v>
      </c>
      <c r="F511" s="3">
        <v>1.3423008502203413E-2</v>
      </c>
      <c r="G511" s="3">
        <v>0.17086378734417915</v>
      </c>
      <c r="L511" s="3">
        <v>1</v>
      </c>
      <c r="Q511" s="44">
        <f t="shared" si="253"/>
        <v>-38.335091737027845</v>
      </c>
      <c r="R511" s="45">
        <f t="shared" si="254"/>
        <v>0.27119162367055177</v>
      </c>
      <c r="S511" s="45" t="str">
        <f t="shared" si="255"/>
        <v>n/a</v>
      </c>
      <c r="T511" s="45" t="str">
        <f t="shared" si="256"/>
        <v>n/a</v>
      </c>
      <c r="U511" s="45" t="str">
        <f t="shared" si="257"/>
        <v>n/a</v>
      </c>
      <c r="V511" s="45" t="str">
        <f t="shared" si="258"/>
        <v>n/a</v>
      </c>
      <c r="W511" s="41">
        <f t="shared" si="259"/>
        <v>-38.335091737027845</v>
      </c>
      <c r="X511" s="42">
        <f t="shared" si="260"/>
        <v>0.27119162367055177</v>
      </c>
      <c r="Y511" s="3">
        <v>3</v>
      </c>
      <c r="Z511" s="166">
        <v>-19.600000000000001</v>
      </c>
      <c r="AA511" s="43">
        <f t="shared" si="261"/>
        <v>-38.335091737027874</v>
      </c>
      <c r="AB511" s="42">
        <f t="shared" si="262"/>
        <v>0.27119162367055177</v>
      </c>
      <c r="AC511" s="8"/>
      <c r="AD511" s="35">
        <f t="shared" si="263"/>
        <v>-3.8348000000000007E-2</v>
      </c>
      <c r="AE511" s="12">
        <f t="shared" si="264"/>
        <v>3.7367918280816951E-4</v>
      </c>
      <c r="AF511" s="12">
        <f t="shared" si="265"/>
        <v>4.2165180505801406E-4</v>
      </c>
      <c r="AG511" s="12">
        <f t="shared" si="266"/>
        <v>1.3423008502203412E-5</v>
      </c>
      <c r="AH511" s="12">
        <f t="shared" si="267"/>
        <v>1.7086378734417916E-4</v>
      </c>
      <c r="AI511" s="12">
        <f t="shared" si="268"/>
        <v>0</v>
      </c>
      <c r="AJ511" s="12">
        <f t="shared" si="269"/>
        <v>0</v>
      </c>
      <c r="AK511" s="12">
        <f t="shared" si="270"/>
        <v>0</v>
      </c>
      <c r="AL511" s="12">
        <f t="shared" si="271"/>
        <v>0</v>
      </c>
      <c r="AM511" s="12">
        <f t="shared" si="272"/>
        <v>0</v>
      </c>
      <c r="AN511" s="39">
        <f t="shared" si="273"/>
        <v>0</v>
      </c>
      <c r="AO511" s="8"/>
      <c r="AP511" s="35">
        <f t="shared" si="274"/>
        <v>-3.8335091737027843E-2</v>
      </c>
      <c r="AQ511" s="12">
        <f t="shared" si="275"/>
        <v>2.7119162367055178E-4</v>
      </c>
      <c r="AR511" s="12">
        <f t="shared" si="276"/>
        <v>1.3423008502203412E-5</v>
      </c>
      <c r="AS511" s="12">
        <f t="shared" si="277"/>
        <v>1.7086378734417916E-4</v>
      </c>
      <c r="AT511" s="12">
        <f t="shared" si="278"/>
        <v>1.3423008502203412E-5</v>
      </c>
      <c r="AU511" s="12">
        <f t="shared" si="279"/>
        <v>1.7086378734417916E-4</v>
      </c>
      <c r="AV511" s="12">
        <f t="shared" si="280"/>
        <v>-3.8335091737027843E-2</v>
      </c>
      <c r="AW511" s="12">
        <f t="shared" si="281"/>
        <v>2.7119162367055178E-4</v>
      </c>
      <c r="AX511" s="12">
        <f t="shared" si="282"/>
        <v>-3.8335091737027871E-2</v>
      </c>
      <c r="AY511" s="39">
        <f t="shared" si="283"/>
        <v>2.7119162367055178E-4</v>
      </c>
      <c r="AZ511" s="8"/>
      <c r="BA511" s="35"/>
      <c r="BB511" s="12">
        <f t="shared" si="284"/>
        <v>1.0000134230085023</v>
      </c>
      <c r="BC511" s="12">
        <f t="shared" si="285"/>
        <v>0.96165199999999995</v>
      </c>
      <c r="BD511" s="12">
        <f t="shared" si="286"/>
        <v>0</v>
      </c>
      <c r="BE511" s="39">
        <f t="shared" si="287"/>
        <v>0</v>
      </c>
    </row>
    <row r="512" spans="1:57">
      <c r="A512" s="168" t="s">
        <v>257</v>
      </c>
      <c r="B512" s="3" t="s">
        <v>216</v>
      </c>
      <c r="C512" s="3">
        <v>-37.435666666666663</v>
      </c>
      <c r="D512" s="3">
        <v>0.37367918280816953</v>
      </c>
      <c r="E512" s="3">
        <v>3</v>
      </c>
      <c r="F512" s="3">
        <v>1.3423008502203413E-2</v>
      </c>
      <c r="G512" s="3">
        <v>0.17086378734417915</v>
      </c>
      <c r="L512" s="3">
        <v>1</v>
      </c>
      <c r="Q512" s="44">
        <f t="shared" si="253"/>
        <v>-37.422746157436414</v>
      </c>
      <c r="R512" s="45">
        <f t="shared" si="254"/>
        <v>0.27128610056024721</v>
      </c>
      <c r="S512" s="45" t="str">
        <f t="shared" si="255"/>
        <v>n/a</v>
      </c>
      <c r="T512" s="45" t="str">
        <f t="shared" si="256"/>
        <v>n/a</v>
      </c>
      <c r="U512" s="45" t="str">
        <f t="shared" si="257"/>
        <v>n/a</v>
      </c>
      <c r="V512" s="45" t="str">
        <f t="shared" si="258"/>
        <v>n/a</v>
      </c>
      <c r="W512" s="41">
        <f t="shared" si="259"/>
        <v>-37.422746157436414</v>
      </c>
      <c r="X512" s="42">
        <f t="shared" si="260"/>
        <v>0.27128610056024721</v>
      </c>
      <c r="Y512" s="3">
        <v>3</v>
      </c>
      <c r="Z512" s="166">
        <v>-20.8</v>
      </c>
      <c r="AA512" s="43">
        <f t="shared" si="261"/>
        <v>-37.422746157436457</v>
      </c>
      <c r="AB512" s="42">
        <f t="shared" si="262"/>
        <v>0.27128610056024721</v>
      </c>
      <c r="AC512" s="8"/>
      <c r="AD512" s="35">
        <f t="shared" si="263"/>
        <v>-3.7435666666666666E-2</v>
      </c>
      <c r="AE512" s="12">
        <f t="shared" si="264"/>
        <v>3.7367918280816951E-4</v>
      </c>
      <c r="AF512" s="12">
        <f t="shared" si="265"/>
        <v>4.2165180505801406E-4</v>
      </c>
      <c r="AG512" s="12">
        <f t="shared" si="266"/>
        <v>1.3423008502203412E-5</v>
      </c>
      <c r="AH512" s="12">
        <f t="shared" si="267"/>
        <v>1.7086378734417916E-4</v>
      </c>
      <c r="AI512" s="12">
        <f t="shared" si="268"/>
        <v>0</v>
      </c>
      <c r="AJ512" s="12">
        <f t="shared" si="269"/>
        <v>0</v>
      </c>
      <c r="AK512" s="12">
        <f t="shared" si="270"/>
        <v>0</v>
      </c>
      <c r="AL512" s="12">
        <f t="shared" si="271"/>
        <v>0</v>
      </c>
      <c r="AM512" s="12">
        <f t="shared" si="272"/>
        <v>0</v>
      </c>
      <c r="AN512" s="39">
        <f t="shared" si="273"/>
        <v>0</v>
      </c>
      <c r="AO512" s="8"/>
      <c r="AP512" s="35">
        <f t="shared" si="274"/>
        <v>-3.7422746157436411E-2</v>
      </c>
      <c r="AQ512" s="12">
        <f t="shared" si="275"/>
        <v>2.7128610056024723E-4</v>
      </c>
      <c r="AR512" s="12">
        <f t="shared" si="276"/>
        <v>1.3423008502203412E-5</v>
      </c>
      <c r="AS512" s="12">
        <f t="shared" si="277"/>
        <v>1.7086378734417916E-4</v>
      </c>
      <c r="AT512" s="12">
        <f t="shared" si="278"/>
        <v>1.3423008502203412E-5</v>
      </c>
      <c r="AU512" s="12">
        <f t="shared" si="279"/>
        <v>1.7086378734417916E-4</v>
      </c>
      <c r="AV512" s="12">
        <f t="shared" si="280"/>
        <v>-3.7422746157436411E-2</v>
      </c>
      <c r="AW512" s="12">
        <f t="shared" si="281"/>
        <v>2.7128610056024723E-4</v>
      </c>
      <c r="AX512" s="12">
        <f t="shared" si="282"/>
        <v>-3.7422746157436459E-2</v>
      </c>
      <c r="AY512" s="39">
        <f t="shared" si="283"/>
        <v>2.7128610056024723E-4</v>
      </c>
      <c r="AZ512" s="8"/>
      <c r="BA512" s="35"/>
      <c r="BB512" s="12">
        <f t="shared" si="284"/>
        <v>1.0000134230085023</v>
      </c>
      <c r="BC512" s="12">
        <f t="shared" si="285"/>
        <v>0.96256433333333336</v>
      </c>
      <c r="BD512" s="12">
        <f t="shared" si="286"/>
        <v>0</v>
      </c>
      <c r="BE512" s="39">
        <f t="shared" si="287"/>
        <v>0</v>
      </c>
    </row>
    <row r="513" spans="1:57">
      <c r="A513" s="168" t="s">
        <v>378</v>
      </c>
      <c r="B513" s="3" t="s">
        <v>399</v>
      </c>
      <c r="C513" s="3">
        <v>-35.582000000000001</v>
      </c>
      <c r="D513" s="3">
        <v>0.37367918280816953</v>
      </c>
      <c r="E513" s="3">
        <v>3</v>
      </c>
      <c r="F513" s="3">
        <v>1.3423008502203413E-2</v>
      </c>
      <c r="G513" s="3">
        <v>0.17086378734417915</v>
      </c>
      <c r="L513" s="3">
        <v>1</v>
      </c>
      <c r="Q513" s="44">
        <f t="shared" si="253"/>
        <v>-35.56905460898632</v>
      </c>
      <c r="R513" s="45">
        <f t="shared" si="254"/>
        <v>0.27147823186422609</v>
      </c>
      <c r="S513" s="45" t="str">
        <f t="shared" si="255"/>
        <v>n/a</v>
      </c>
      <c r="T513" s="45" t="str">
        <f t="shared" si="256"/>
        <v>n/a</v>
      </c>
      <c r="U513" s="45" t="str">
        <f t="shared" si="257"/>
        <v>n/a</v>
      </c>
      <c r="V513" s="45" t="str">
        <f t="shared" si="258"/>
        <v>n/a</v>
      </c>
      <c r="W513" s="41">
        <f t="shared" si="259"/>
        <v>-35.56905460898632</v>
      </c>
      <c r="X513" s="42">
        <f t="shared" si="260"/>
        <v>0.27147823186422609</v>
      </c>
      <c r="Y513" s="3">
        <v>3</v>
      </c>
      <c r="Z513" s="166">
        <v>-20.9</v>
      </c>
      <c r="AA513" s="43">
        <f t="shared" si="261"/>
        <v>-35.569054608986292</v>
      </c>
      <c r="AB513" s="42">
        <f t="shared" si="262"/>
        <v>0.27147823186422609</v>
      </c>
      <c r="AC513" s="8"/>
      <c r="AD513" s="35">
        <f t="shared" si="263"/>
        <v>-3.5582000000000003E-2</v>
      </c>
      <c r="AE513" s="12">
        <f t="shared" si="264"/>
        <v>3.7367918280816951E-4</v>
      </c>
      <c r="AF513" s="12">
        <f t="shared" si="265"/>
        <v>4.2165180505801406E-4</v>
      </c>
      <c r="AG513" s="12">
        <f t="shared" si="266"/>
        <v>1.3423008502203412E-5</v>
      </c>
      <c r="AH513" s="12">
        <f t="shared" si="267"/>
        <v>1.7086378734417916E-4</v>
      </c>
      <c r="AI513" s="12">
        <f t="shared" si="268"/>
        <v>0</v>
      </c>
      <c r="AJ513" s="12">
        <f t="shared" si="269"/>
        <v>0</v>
      </c>
      <c r="AK513" s="12">
        <f t="shared" si="270"/>
        <v>0</v>
      </c>
      <c r="AL513" s="12">
        <f t="shared" si="271"/>
        <v>0</v>
      </c>
      <c r="AM513" s="12">
        <f t="shared" si="272"/>
        <v>0</v>
      </c>
      <c r="AN513" s="39">
        <f t="shared" si="273"/>
        <v>0</v>
      </c>
      <c r="AO513" s="8"/>
      <c r="AP513" s="35">
        <f t="shared" si="274"/>
        <v>-3.5569054608986322E-2</v>
      </c>
      <c r="AQ513" s="12">
        <f t="shared" si="275"/>
        <v>2.7147823186422608E-4</v>
      </c>
      <c r="AR513" s="12">
        <f t="shared" si="276"/>
        <v>1.3423008502203412E-5</v>
      </c>
      <c r="AS513" s="12">
        <f t="shared" si="277"/>
        <v>1.7086378734417916E-4</v>
      </c>
      <c r="AT513" s="12">
        <f t="shared" si="278"/>
        <v>1.3423008502203412E-5</v>
      </c>
      <c r="AU513" s="12">
        <f t="shared" si="279"/>
        <v>1.7086378734417916E-4</v>
      </c>
      <c r="AV513" s="12">
        <f t="shared" si="280"/>
        <v>-3.5569054608986322E-2</v>
      </c>
      <c r="AW513" s="12">
        <f t="shared" si="281"/>
        <v>2.7147823186422608E-4</v>
      </c>
      <c r="AX513" s="12">
        <f t="shared" si="282"/>
        <v>-3.5569054608986295E-2</v>
      </c>
      <c r="AY513" s="39">
        <f t="shared" si="283"/>
        <v>2.7147823186422608E-4</v>
      </c>
      <c r="AZ513" s="8"/>
      <c r="BA513" s="35"/>
      <c r="BB513" s="12">
        <f t="shared" si="284"/>
        <v>1.0000134230085023</v>
      </c>
      <c r="BC513" s="12">
        <f t="shared" si="285"/>
        <v>0.964418</v>
      </c>
      <c r="BD513" s="12">
        <f t="shared" si="286"/>
        <v>0</v>
      </c>
      <c r="BE513" s="39">
        <f t="shared" si="287"/>
        <v>0</v>
      </c>
    </row>
    <row r="514" spans="1:57">
      <c r="A514" s="168" t="s">
        <v>378</v>
      </c>
      <c r="B514" s="3" t="s">
        <v>400</v>
      </c>
      <c r="C514" s="3">
        <v>-35.140333333333331</v>
      </c>
      <c r="D514" s="3">
        <v>0.37367918280816953</v>
      </c>
      <c r="E514" s="3">
        <v>3</v>
      </c>
      <c r="F514" s="3">
        <v>1.3423008502203413E-2</v>
      </c>
      <c r="G514" s="3">
        <v>0.17086378734417915</v>
      </c>
      <c r="L514" s="3">
        <v>1</v>
      </c>
      <c r="Q514" s="44">
        <f t="shared" si="253"/>
        <v>-35.127382013824224</v>
      </c>
      <c r="R514" s="45">
        <f t="shared" si="254"/>
        <v>0.27152404476247938</v>
      </c>
      <c r="S514" s="45" t="str">
        <f t="shared" si="255"/>
        <v>n/a</v>
      </c>
      <c r="T514" s="45" t="str">
        <f t="shared" si="256"/>
        <v>n/a</v>
      </c>
      <c r="U514" s="45" t="str">
        <f t="shared" si="257"/>
        <v>n/a</v>
      </c>
      <c r="V514" s="45" t="str">
        <f t="shared" si="258"/>
        <v>n/a</v>
      </c>
      <c r="W514" s="41">
        <f t="shared" si="259"/>
        <v>-35.127382013824224</v>
      </c>
      <c r="X514" s="42">
        <f t="shared" si="260"/>
        <v>0.27152404476247938</v>
      </c>
      <c r="Y514" s="3">
        <v>3</v>
      </c>
      <c r="Z514" s="166">
        <v>-21.6</v>
      </c>
      <c r="AA514" s="43">
        <f t="shared" si="261"/>
        <v>-35.12738201382426</v>
      </c>
      <c r="AB514" s="42">
        <f t="shared" si="262"/>
        <v>0.27152404476247938</v>
      </c>
      <c r="AC514" s="8"/>
      <c r="AD514" s="35">
        <f t="shared" si="263"/>
        <v>-3.5140333333333329E-2</v>
      </c>
      <c r="AE514" s="12">
        <f t="shared" si="264"/>
        <v>3.7367918280816951E-4</v>
      </c>
      <c r="AF514" s="12">
        <f t="shared" si="265"/>
        <v>4.2165180505801406E-4</v>
      </c>
      <c r="AG514" s="12">
        <f t="shared" si="266"/>
        <v>1.3423008502203412E-5</v>
      </c>
      <c r="AH514" s="12">
        <f t="shared" si="267"/>
        <v>1.7086378734417916E-4</v>
      </c>
      <c r="AI514" s="12">
        <f t="shared" si="268"/>
        <v>0</v>
      </c>
      <c r="AJ514" s="12">
        <f t="shared" si="269"/>
        <v>0</v>
      </c>
      <c r="AK514" s="12">
        <f t="shared" si="270"/>
        <v>0</v>
      </c>
      <c r="AL514" s="12">
        <f t="shared" si="271"/>
        <v>0</v>
      </c>
      <c r="AM514" s="12">
        <f t="shared" si="272"/>
        <v>0</v>
      </c>
      <c r="AN514" s="39">
        <f t="shared" si="273"/>
        <v>0</v>
      </c>
      <c r="AO514" s="8"/>
      <c r="AP514" s="35">
        <f t="shared" si="274"/>
        <v>-3.5127382013824225E-2</v>
      </c>
      <c r="AQ514" s="12">
        <f t="shared" si="275"/>
        <v>2.7152404476247935E-4</v>
      </c>
      <c r="AR514" s="12">
        <f t="shared" si="276"/>
        <v>1.3423008502203412E-5</v>
      </c>
      <c r="AS514" s="12">
        <f t="shared" si="277"/>
        <v>1.7086378734417916E-4</v>
      </c>
      <c r="AT514" s="12">
        <f t="shared" si="278"/>
        <v>1.3423008502203412E-5</v>
      </c>
      <c r="AU514" s="12">
        <f t="shared" si="279"/>
        <v>1.7086378734417916E-4</v>
      </c>
      <c r="AV514" s="12">
        <f t="shared" si="280"/>
        <v>-3.5127382013824225E-2</v>
      </c>
      <c r="AW514" s="12">
        <f t="shared" si="281"/>
        <v>2.7152404476247935E-4</v>
      </c>
      <c r="AX514" s="12">
        <f t="shared" si="282"/>
        <v>-3.512738201382426E-2</v>
      </c>
      <c r="AY514" s="39">
        <f t="shared" si="283"/>
        <v>2.7152404476247935E-4</v>
      </c>
      <c r="AZ514" s="8"/>
      <c r="BA514" s="35"/>
      <c r="BB514" s="12">
        <f t="shared" si="284"/>
        <v>1.0000134230085023</v>
      </c>
      <c r="BC514" s="12">
        <f t="shared" si="285"/>
        <v>0.96485966666666667</v>
      </c>
      <c r="BD514" s="12">
        <f t="shared" si="286"/>
        <v>0</v>
      </c>
      <c r="BE514" s="39">
        <f t="shared" si="287"/>
        <v>0</v>
      </c>
    </row>
    <row r="515" spans="1:57">
      <c r="A515" s="168" t="s">
        <v>378</v>
      </c>
      <c r="B515" s="3" t="s">
        <v>215</v>
      </c>
      <c r="C515" s="3">
        <v>-36.829333333333331</v>
      </c>
      <c r="D515" s="3">
        <v>0.37367918280816953</v>
      </c>
      <c r="E515" s="3">
        <v>3</v>
      </c>
      <c r="F515" s="3">
        <v>1.3423008502203413E-2</v>
      </c>
      <c r="G515" s="3">
        <v>0.17086378734417915</v>
      </c>
      <c r="L515" s="3">
        <v>1</v>
      </c>
      <c r="Q515" s="44">
        <f t="shared" si="253"/>
        <v>-36.81640468528559</v>
      </c>
      <c r="R515" s="45">
        <f t="shared" si="254"/>
        <v>0.27134892088914642</v>
      </c>
      <c r="S515" s="45" t="str">
        <f t="shared" si="255"/>
        <v>n/a</v>
      </c>
      <c r="T515" s="45" t="str">
        <f t="shared" si="256"/>
        <v>n/a</v>
      </c>
      <c r="U515" s="45" t="str">
        <f t="shared" si="257"/>
        <v>n/a</v>
      </c>
      <c r="V515" s="45" t="str">
        <f t="shared" si="258"/>
        <v>n/a</v>
      </c>
      <c r="W515" s="41">
        <f t="shared" si="259"/>
        <v>-36.81640468528559</v>
      </c>
      <c r="X515" s="42">
        <f t="shared" si="260"/>
        <v>0.27134892088914642</v>
      </c>
      <c r="Y515" s="3">
        <v>3</v>
      </c>
      <c r="Z515" s="166">
        <v>-17.5</v>
      </c>
      <c r="AA515" s="43">
        <f t="shared" si="261"/>
        <v>-36.816404685285576</v>
      </c>
      <c r="AB515" s="42">
        <f t="shared" si="262"/>
        <v>0.27134892088914642</v>
      </c>
      <c r="AC515" s="8"/>
      <c r="AD515" s="35">
        <f t="shared" si="263"/>
        <v>-3.6829333333333332E-2</v>
      </c>
      <c r="AE515" s="12">
        <f t="shared" si="264"/>
        <v>3.7367918280816951E-4</v>
      </c>
      <c r="AF515" s="12">
        <f t="shared" si="265"/>
        <v>4.2165180505801406E-4</v>
      </c>
      <c r="AG515" s="12">
        <f t="shared" si="266"/>
        <v>1.3423008502203412E-5</v>
      </c>
      <c r="AH515" s="12">
        <f t="shared" si="267"/>
        <v>1.7086378734417916E-4</v>
      </c>
      <c r="AI515" s="12">
        <f t="shared" si="268"/>
        <v>0</v>
      </c>
      <c r="AJ515" s="12">
        <f t="shared" si="269"/>
        <v>0</v>
      </c>
      <c r="AK515" s="12">
        <f t="shared" si="270"/>
        <v>0</v>
      </c>
      <c r="AL515" s="12">
        <f t="shared" si="271"/>
        <v>0</v>
      </c>
      <c r="AM515" s="12">
        <f t="shared" si="272"/>
        <v>0</v>
      </c>
      <c r="AN515" s="39">
        <f t="shared" si="273"/>
        <v>0</v>
      </c>
      <c r="AO515" s="8"/>
      <c r="AP515" s="35">
        <f t="shared" si="274"/>
        <v>-3.6816404685285589E-2</v>
      </c>
      <c r="AQ515" s="12">
        <f t="shared" si="275"/>
        <v>2.7134892088914644E-4</v>
      </c>
      <c r="AR515" s="12">
        <f t="shared" si="276"/>
        <v>1.3423008502203412E-5</v>
      </c>
      <c r="AS515" s="12">
        <f t="shared" si="277"/>
        <v>1.7086378734417916E-4</v>
      </c>
      <c r="AT515" s="12">
        <f t="shared" si="278"/>
        <v>1.3423008502203412E-5</v>
      </c>
      <c r="AU515" s="12">
        <f t="shared" si="279"/>
        <v>1.7086378734417916E-4</v>
      </c>
      <c r="AV515" s="12">
        <f t="shared" si="280"/>
        <v>-3.6816404685285589E-2</v>
      </c>
      <c r="AW515" s="12">
        <f t="shared" si="281"/>
        <v>2.7134892088914644E-4</v>
      </c>
      <c r="AX515" s="12">
        <f t="shared" si="282"/>
        <v>-3.6816404685285575E-2</v>
      </c>
      <c r="AY515" s="39">
        <f t="shared" si="283"/>
        <v>2.7134892088914644E-4</v>
      </c>
      <c r="AZ515" s="8"/>
      <c r="BA515" s="35"/>
      <c r="BB515" s="12">
        <f t="shared" si="284"/>
        <v>1.0000134230085023</v>
      </c>
      <c r="BC515" s="12">
        <f t="shared" si="285"/>
        <v>0.96317066666666662</v>
      </c>
      <c r="BD515" s="12">
        <f t="shared" si="286"/>
        <v>0</v>
      </c>
      <c r="BE515" s="39">
        <f t="shared" si="287"/>
        <v>0</v>
      </c>
    </row>
    <row r="516" spans="1:57">
      <c r="A516" s="168" t="s">
        <v>378</v>
      </c>
      <c r="B516" s="3" t="s">
        <v>216</v>
      </c>
      <c r="C516" s="3">
        <v>-36.570333333333338</v>
      </c>
      <c r="D516" s="3">
        <v>0.37367918280816953</v>
      </c>
      <c r="E516" s="3">
        <v>3</v>
      </c>
      <c r="F516" s="3">
        <v>1.3423008502203413E-2</v>
      </c>
      <c r="G516" s="3">
        <v>0.17086378734417915</v>
      </c>
      <c r="L516" s="3">
        <v>1</v>
      </c>
      <c r="Q516" s="44">
        <f t="shared" si="253"/>
        <v>-36.557401208726397</v>
      </c>
      <c r="R516" s="45">
        <f t="shared" si="254"/>
        <v>0.27137576270411967</v>
      </c>
      <c r="S516" s="45" t="str">
        <f t="shared" si="255"/>
        <v>n/a</v>
      </c>
      <c r="T516" s="45" t="str">
        <f t="shared" si="256"/>
        <v>n/a</v>
      </c>
      <c r="U516" s="45" t="str">
        <f t="shared" si="257"/>
        <v>n/a</v>
      </c>
      <c r="V516" s="45" t="str">
        <f t="shared" si="258"/>
        <v>n/a</v>
      </c>
      <c r="W516" s="41">
        <f t="shared" si="259"/>
        <v>-36.557401208726397</v>
      </c>
      <c r="X516" s="42">
        <f t="shared" si="260"/>
        <v>0.27137576270411967</v>
      </c>
      <c r="Y516" s="3">
        <v>3</v>
      </c>
      <c r="Z516" s="166">
        <v>-18.5</v>
      </c>
      <c r="AA516" s="43">
        <f t="shared" si="261"/>
        <v>-36.557401208726418</v>
      </c>
      <c r="AB516" s="42">
        <f t="shared" si="262"/>
        <v>0.27137576270411967</v>
      </c>
      <c r="AC516" s="8"/>
      <c r="AD516" s="35">
        <f t="shared" si="263"/>
        <v>-3.6570333333333337E-2</v>
      </c>
      <c r="AE516" s="12">
        <f t="shared" si="264"/>
        <v>3.7367918280816951E-4</v>
      </c>
      <c r="AF516" s="12">
        <f t="shared" si="265"/>
        <v>4.2165180505801406E-4</v>
      </c>
      <c r="AG516" s="12">
        <f t="shared" si="266"/>
        <v>1.3423008502203412E-5</v>
      </c>
      <c r="AH516" s="12">
        <f t="shared" si="267"/>
        <v>1.7086378734417916E-4</v>
      </c>
      <c r="AI516" s="12">
        <f t="shared" si="268"/>
        <v>0</v>
      </c>
      <c r="AJ516" s="12">
        <f t="shared" si="269"/>
        <v>0</v>
      </c>
      <c r="AK516" s="12">
        <f t="shared" si="270"/>
        <v>0</v>
      </c>
      <c r="AL516" s="12">
        <f t="shared" si="271"/>
        <v>0</v>
      </c>
      <c r="AM516" s="12">
        <f t="shared" si="272"/>
        <v>0</v>
      </c>
      <c r="AN516" s="39">
        <f t="shared" si="273"/>
        <v>0</v>
      </c>
      <c r="AO516" s="8"/>
      <c r="AP516" s="35">
        <f t="shared" si="274"/>
        <v>-3.6557401208726394E-2</v>
      </c>
      <c r="AQ516" s="12">
        <f t="shared" si="275"/>
        <v>2.7137576270411967E-4</v>
      </c>
      <c r="AR516" s="12">
        <f t="shared" si="276"/>
        <v>1.3423008502203412E-5</v>
      </c>
      <c r="AS516" s="12">
        <f t="shared" si="277"/>
        <v>1.7086378734417916E-4</v>
      </c>
      <c r="AT516" s="12">
        <f t="shared" si="278"/>
        <v>1.3423008502203412E-5</v>
      </c>
      <c r="AU516" s="12">
        <f t="shared" si="279"/>
        <v>1.7086378734417916E-4</v>
      </c>
      <c r="AV516" s="12">
        <f t="shared" si="280"/>
        <v>-3.6557401208726394E-2</v>
      </c>
      <c r="AW516" s="12">
        <f t="shared" si="281"/>
        <v>2.7137576270411967E-4</v>
      </c>
      <c r="AX516" s="12">
        <f t="shared" si="282"/>
        <v>-3.6557401208726414E-2</v>
      </c>
      <c r="AY516" s="39">
        <f t="shared" si="283"/>
        <v>2.7137576270411967E-4</v>
      </c>
      <c r="AZ516" s="8"/>
      <c r="BA516" s="35"/>
      <c r="BB516" s="12">
        <f t="shared" si="284"/>
        <v>1.0000134230085023</v>
      </c>
      <c r="BC516" s="12">
        <f t="shared" si="285"/>
        <v>0.96342966666666663</v>
      </c>
      <c r="BD516" s="12">
        <f t="shared" si="286"/>
        <v>0</v>
      </c>
      <c r="BE516" s="39">
        <f t="shared" si="287"/>
        <v>0</v>
      </c>
    </row>
    <row r="517" spans="1:57">
      <c r="A517" s="168" t="s">
        <v>325</v>
      </c>
      <c r="B517" s="3" t="s">
        <v>399</v>
      </c>
      <c r="C517" s="3">
        <v>-36.053666666666665</v>
      </c>
      <c r="D517" s="3">
        <v>0.37367918280816953</v>
      </c>
      <c r="E517" s="3">
        <v>3</v>
      </c>
      <c r="F517" s="3">
        <v>1.3423008502203413E-2</v>
      </c>
      <c r="G517" s="3">
        <v>0.17086378734417915</v>
      </c>
      <c r="L517" s="3">
        <v>1</v>
      </c>
      <c r="Q517" s="44">
        <f t="shared" ref="Q517:Q580" si="288">IF($C517="","n/a",AP517*1000)</f>
        <v>-36.040727606838665</v>
      </c>
      <c r="R517" s="45">
        <f t="shared" ref="R517:R580" si="289">IF($C517="","n/a",AQ517*1000)</f>
        <v>0.27142932177574086</v>
      </c>
      <c r="S517" s="45" t="str">
        <f t="shared" ref="S517:S580" si="290">IF($L517=1,"n/a",AR517*1000)</f>
        <v>n/a</v>
      </c>
      <c r="T517" s="45" t="str">
        <f t="shared" ref="T517:T580" si="291">IF($L517=1,"n/a",AS517*1000)</f>
        <v>n/a</v>
      </c>
      <c r="U517" s="45" t="str">
        <f t="shared" ref="U517:U580" si="292">IF($L517=1,"n/a",AT517*1000)</f>
        <v>n/a</v>
      </c>
      <c r="V517" s="45" t="str">
        <f t="shared" ref="V517:V580" si="293">IF($L517=1,"n/a",AU517*1000)</f>
        <v>n/a</v>
      </c>
      <c r="W517" s="41">
        <f t="shared" ref="W517:W580" si="294">IF($C517="","n/a",AV517*1000)</f>
        <v>-36.040727606838665</v>
      </c>
      <c r="X517" s="42">
        <f t="shared" ref="X517:X580" si="295">IF($C517="","n/a",AW517*1000)</f>
        <v>0.27142932177574086</v>
      </c>
      <c r="Y517" s="3">
        <v>3</v>
      </c>
      <c r="Z517" s="166">
        <v>-18.5</v>
      </c>
      <c r="AA517" s="43">
        <f t="shared" ref="AA517:AA580" si="296">IF($C517="","n/a",AX517*1000)</f>
        <v>-36.04072760683863</v>
      </c>
      <c r="AB517" s="42">
        <f t="shared" ref="AB517:AB580" si="297">IF($C517="","n/a",AY517*1000)</f>
        <v>0.27142932177574086</v>
      </c>
      <c r="AC517" s="8"/>
      <c r="AD517" s="35">
        <f t="shared" ref="AD517:AD580" si="298">C517/1000</f>
        <v>-3.6053666666666664E-2</v>
      </c>
      <c r="AE517" s="12">
        <f t="shared" ref="AE517:AE580" si="299">D517/1000</f>
        <v>3.7367918280816951E-4</v>
      </c>
      <c r="AF517" s="12">
        <f t="shared" ref="AF517:AF580" si="300">AE517/IF(E517&lt;200,IF(E517&gt;1,SQRT(2/(E517-1))*EXP(_xlfn.GAMMALN.PRECISE(E517/2))/EXP(_xlfn.GAMMALN.PRECISE((E517-1)/2)),1),1)</f>
        <v>4.2165180505801406E-4</v>
      </c>
      <c r="AG517" s="12">
        <f t="shared" ref="AG517:AG580" si="301">F517/1000</f>
        <v>1.3423008502203412E-5</v>
      </c>
      <c r="AH517" s="12">
        <f t="shared" ref="AH517:AH580" si="302">G517/1000</f>
        <v>1.7086378734417916E-4</v>
      </c>
      <c r="AI517" s="12">
        <f t="shared" ref="AI517:AI580" si="303">H517/1000</f>
        <v>0</v>
      </c>
      <c r="AJ517" s="12">
        <f t="shared" ref="AJ517:AJ580" si="304">I517/1000</f>
        <v>0</v>
      </c>
      <c r="AK517" s="12">
        <f t="shared" ref="AK517:AK580" si="305">J517/1000</f>
        <v>0</v>
      </c>
      <c r="AL517" s="12">
        <f t="shared" ref="AL517:AL580" si="306">K517/1000</f>
        <v>0</v>
      </c>
      <c r="AM517" s="12">
        <f t="shared" ref="AM517:AM580" si="307">N517/1000</f>
        <v>0</v>
      </c>
      <c r="AN517" s="39">
        <f t="shared" ref="AN517:AN580" si="308">O517/1000</f>
        <v>0</v>
      </c>
      <c r="AO517" s="8"/>
      <c r="AP517" s="35">
        <f t="shared" ref="AP517:AP580" si="309">(AD517+AG517+AD517*AG517)</f>
        <v>-3.6040727606838664E-2</v>
      </c>
      <c r="AQ517" s="12">
        <f t="shared" ref="AQ517:AQ580" si="310">SQRT(((1+AG517)*AE517/SQRT(E517))^2+((1+AD517)*AH517)^2)</f>
        <v>2.7142932177574088E-4</v>
      </c>
      <c r="AR517" s="12">
        <f t="shared" ref="AR517:AR580" si="311">(AI517+AG517+AI517*AG517)</f>
        <v>1.3423008502203412E-5</v>
      </c>
      <c r="AS517" s="12">
        <f t="shared" ref="AS517:AS580" si="312">SQRT((AJ517*(1+AG517))^2 + (AH517*(1+AI517))^2)</f>
        <v>1.7086378734417916E-4</v>
      </c>
      <c r="AT517" s="12">
        <f t="shared" ref="AT517:AT580" si="313">(1/(1-M517))*(AI517+AG517+AI517*AG517)-(M517/(1-M517))*(AK517)</f>
        <v>1.3423008502203412E-5</v>
      </c>
      <c r="AU517" s="12">
        <f t="shared" ref="AU517:AU580" si="314">SQRT((AS517*(1/(1-M517)))^2 + (AL517*(-M517/(1-M517)))^2)</f>
        <v>1.7086378734417916E-4</v>
      </c>
      <c r="AV517" s="12">
        <f t="shared" ref="AV517:AV580" si="315">(1/L517)*(AD517+AG517+AD517*AG517) - ((1-L517)/L517)*((1/(1-M517))*(AI517+AG517+AI517*AG517)-(M517/(1-M517))*(AK517))</f>
        <v>-3.6040727606838664E-2</v>
      </c>
      <c r="AW517" s="12">
        <f t="shared" ref="AW517:AW580" si="316">SQRT((BB517*AE517/SQRT(E517))^2 + (BC517*AH517)^2 + (BD517*AJ517)^2 + (BE517*AL517)^2)</f>
        <v>2.7142932177574088E-4</v>
      </c>
      <c r="AX517" s="12">
        <f t="shared" ref="AX517:AX580" si="317">(AV517+1)/(AM517+1)-1</f>
        <v>-3.604072760683863E-2</v>
      </c>
      <c r="AY517" s="39">
        <f t="shared" ref="AY517:AY580" si="318">SQRT((1/(AM517+1))^2*AW517^2+((-(AV517+1))/(AM517+1)^2)^2*AN517^2)</f>
        <v>2.7142932177574088E-4</v>
      </c>
      <c r="AZ517" s="8"/>
      <c r="BA517" s="35"/>
      <c r="BB517" s="12">
        <f t="shared" ref="BB517:BB580" si="319">(1/L517)*(1+AG517)</f>
        <v>1.0000134230085023</v>
      </c>
      <c r="BC517" s="12">
        <f t="shared" ref="BC517:BC580" si="320">(1/L517)*(1+AD517) - ((1-L517)/(L517*(1-M517)))*(1+AI517)</f>
        <v>0.96394633333333335</v>
      </c>
      <c r="BD517" s="12">
        <f t="shared" ref="BD517:BD580" si="321">-((1-L517)/(L517*(1-M517))) * (1+AG517)</f>
        <v>0</v>
      </c>
      <c r="BE517" s="39">
        <f t="shared" ref="BE517:BE580" si="322">((1-L517)*M517)/(L517*(1-M517))</f>
        <v>0</v>
      </c>
    </row>
    <row r="518" spans="1:57">
      <c r="A518" s="168" t="s">
        <v>325</v>
      </c>
      <c r="B518" s="3" t="s">
        <v>400</v>
      </c>
      <c r="C518" s="3">
        <v>-36.771500000000003</v>
      </c>
      <c r="D518" s="3">
        <v>0.37367918280816953</v>
      </c>
      <c r="E518" s="3">
        <v>2</v>
      </c>
      <c r="F518" s="3">
        <v>1.3423008502203413E-2</v>
      </c>
      <c r="G518" s="3">
        <v>0.17086378734417915</v>
      </c>
      <c r="L518" s="3">
        <v>1</v>
      </c>
      <c r="Q518" s="44">
        <f t="shared" si="288"/>
        <v>-36.758570575654936</v>
      </c>
      <c r="R518" s="45">
        <f t="shared" si="289"/>
        <v>0.31129857503038244</v>
      </c>
      <c r="S518" s="45" t="str">
        <f t="shared" si="290"/>
        <v>n/a</v>
      </c>
      <c r="T518" s="45" t="str">
        <f t="shared" si="291"/>
        <v>n/a</v>
      </c>
      <c r="U518" s="45" t="str">
        <f t="shared" si="292"/>
        <v>n/a</v>
      </c>
      <c r="V518" s="45" t="str">
        <f t="shared" si="293"/>
        <v>n/a</v>
      </c>
      <c r="W518" s="41">
        <f t="shared" si="294"/>
        <v>-36.758570575654936</v>
      </c>
      <c r="X518" s="42">
        <f t="shared" si="295"/>
        <v>0.31129857503038244</v>
      </c>
      <c r="Y518" s="3">
        <v>2</v>
      </c>
      <c r="Z518" s="166">
        <v>-18.5</v>
      </c>
      <c r="AA518" s="43">
        <f t="shared" si="296"/>
        <v>-36.7585705756549</v>
      </c>
      <c r="AB518" s="42">
        <f t="shared" si="297"/>
        <v>0.31129857503038244</v>
      </c>
      <c r="AC518" s="8"/>
      <c r="AD518" s="35">
        <f t="shared" si="298"/>
        <v>-3.6771500000000006E-2</v>
      </c>
      <c r="AE518" s="12">
        <f t="shared" si="299"/>
        <v>3.7367918280816951E-4</v>
      </c>
      <c r="AF518" s="12">
        <f t="shared" si="300"/>
        <v>4.6833740263398202E-4</v>
      </c>
      <c r="AG518" s="12">
        <f t="shared" si="301"/>
        <v>1.3423008502203412E-5</v>
      </c>
      <c r="AH518" s="12">
        <f t="shared" si="302"/>
        <v>1.7086378734417916E-4</v>
      </c>
      <c r="AI518" s="12">
        <f t="shared" si="303"/>
        <v>0</v>
      </c>
      <c r="AJ518" s="12">
        <f t="shared" si="304"/>
        <v>0</v>
      </c>
      <c r="AK518" s="12">
        <f t="shared" si="305"/>
        <v>0</v>
      </c>
      <c r="AL518" s="12">
        <f t="shared" si="306"/>
        <v>0</v>
      </c>
      <c r="AM518" s="12">
        <f t="shared" si="307"/>
        <v>0</v>
      </c>
      <c r="AN518" s="39">
        <f t="shared" si="308"/>
        <v>0</v>
      </c>
      <c r="AO518" s="8"/>
      <c r="AP518" s="35">
        <f t="shared" si="309"/>
        <v>-3.6758570575654938E-2</v>
      </c>
      <c r="AQ518" s="12">
        <f t="shared" si="310"/>
        <v>3.1129857503038241E-4</v>
      </c>
      <c r="AR518" s="12">
        <f t="shared" si="311"/>
        <v>1.3423008502203412E-5</v>
      </c>
      <c r="AS518" s="12">
        <f t="shared" si="312"/>
        <v>1.7086378734417916E-4</v>
      </c>
      <c r="AT518" s="12">
        <f t="shared" si="313"/>
        <v>1.3423008502203412E-5</v>
      </c>
      <c r="AU518" s="12">
        <f t="shared" si="314"/>
        <v>1.7086378734417916E-4</v>
      </c>
      <c r="AV518" s="12">
        <f t="shared" si="315"/>
        <v>-3.6758570575654938E-2</v>
      </c>
      <c r="AW518" s="12">
        <f t="shared" si="316"/>
        <v>3.1129857503038241E-4</v>
      </c>
      <c r="AX518" s="12">
        <f t="shared" si="317"/>
        <v>-3.6758570575654903E-2</v>
      </c>
      <c r="AY518" s="39">
        <f t="shared" si="318"/>
        <v>3.1129857503038241E-4</v>
      </c>
      <c r="AZ518" s="8"/>
      <c r="BA518" s="35"/>
      <c r="BB518" s="12">
        <f t="shared" si="319"/>
        <v>1.0000134230085023</v>
      </c>
      <c r="BC518" s="12">
        <f t="shared" si="320"/>
        <v>0.96322850000000004</v>
      </c>
      <c r="BD518" s="12">
        <f t="shared" si="321"/>
        <v>0</v>
      </c>
      <c r="BE518" s="39">
        <f t="shared" si="322"/>
        <v>0</v>
      </c>
    </row>
    <row r="519" spans="1:57">
      <c r="A519" s="168" t="s">
        <v>325</v>
      </c>
      <c r="B519" s="3" t="s">
        <v>215</v>
      </c>
      <c r="C519" s="3">
        <v>-37.637666666666668</v>
      </c>
      <c r="D519" s="3">
        <v>0.37367918280816953</v>
      </c>
      <c r="E519" s="3">
        <v>3</v>
      </c>
      <c r="F519" s="3">
        <v>1.3423008502203413E-2</v>
      </c>
      <c r="G519" s="3">
        <v>0.17086378734417915</v>
      </c>
      <c r="L519" s="3">
        <v>1</v>
      </c>
      <c r="Q519" s="44">
        <f t="shared" si="288"/>
        <v>-37.624748868884133</v>
      </c>
      <c r="R519" s="45">
        <f t="shared" si="289"/>
        <v>0.27126517751834339</v>
      </c>
      <c r="S519" s="45" t="str">
        <f t="shared" si="290"/>
        <v>n/a</v>
      </c>
      <c r="T519" s="45" t="str">
        <f t="shared" si="291"/>
        <v>n/a</v>
      </c>
      <c r="U519" s="45" t="str">
        <f t="shared" si="292"/>
        <v>n/a</v>
      </c>
      <c r="V519" s="45" t="str">
        <f t="shared" si="293"/>
        <v>n/a</v>
      </c>
      <c r="W519" s="41">
        <f t="shared" si="294"/>
        <v>-37.624748868884133</v>
      </c>
      <c r="X519" s="42">
        <f t="shared" si="295"/>
        <v>0.27126517751834339</v>
      </c>
      <c r="Y519" s="3">
        <v>3</v>
      </c>
      <c r="Z519" s="166">
        <v>-18.5</v>
      </c>
      <c r="AA519" s="43">
        <f t="shared" si="296"/>
        <v>-37.624748868884119</v>
      </c>
      <c r="AB519" s="42">
        <f t="shared" si="297"/>
        <v>0.27126517751834339</v>
      </c>
      <c r="AC519" s="8"/>
      <c r="AD519" s="35">
        <f t="shared" si="298"/>
        <v>-3.7637666666666666E-2</v>
      </c>
      <c r="AE519" s="12">
        <f t="shared" si="299"/>
        <v>3.7367918280816951E-4</v>
      </c>
      <c r="AF519" s="12">
        <f t="shared" si="300"/>
        <v>4.2165180505801406E-4</v>
      </c>
      <c r="AG519" s="12">
        <f t="shared" si="301"/>
        <v>1.3423008502203412E-5</v>
      </c>
      <c r="AH519" s="12">
        <f t="shared" si="302"/>
        <v>1.7086378734417916E-4</v>
      </c>
      <c r="AI519" s="12">
        <f t="shared" si="303"/>
        <v>0</v>
      </c>
      <c r="AJ519" s="12">
        <f t="shared" si="304"/>
        <v>0</v>
      </c>
      <c r="AK519" s="12">
        <f t="shared" si="305"/>
        <v>0</v>
      </c>
      <c r="AL519" s="12">
        <f t="shared" si="306"/>
        <v>0</v>
      </c>
      <c r="AM519" s="12">
        <f t="shared" si="307"/>
        <v>0</v>
      </c>
      <c r="AN519" s="39">
        <f t="shared" si="308"/>
        <v>0</v>
      </c>
      <c r="AO519" s="8"/>
      <c r="AP519" s="35">
        <f t="shared" si="309"/>
        <v>-3.7624748868884131E-2</v>
      </c>
      <c r="AQ519" s="12">
        <f t="shared" si="310"/>
        <v>2.7126517751834337E-4</v>
      </c>
      <c r="AR519" s="12">
        <f t="shared" si="311"/>
        <v>1.3423008502203412E-5</v>
      </c>
      <c r="AS519" s="12">
        <f t="shared" si="312"/>
        <v>1.7086378734417916E-4</v>
      </c>
      <c r="AT519" s="12">
        <f t="shared" si="313"/>
        <v>1.3423008502203412E-5</v>
      </c>
      <c r="AU519" s="12">
        <f t="shared" si="314"/>
        <v>1.7086378734417916E-4</v>
      </c>
      <c r="AV519" s="12">
        <f t="shared" si="315"/>
        <v>-3.7624748868884131E-2</v>
      </c>
      <c r="AW519" s="12">
        <f t="shared" si="316"/>
        <v>2.7126517751834337E-4</v>
      </c>
      <c r="AX519" s="12">
        <f t="shared" si="317"/>
        <v>-3.7624748868884117E-2</v>
      </c>
      <c r="AY519" s="39">
        <f t="shared" si="318"/>
        <v>2.7126517751834337E-4</v>
      </c>
      <c r="AZ519" s="8"/>
      <c r="BA519" s="35"/>
      <c r="BB519" s="12">
        <f t="shared" si="319"/>
        <v>1.0000134230085023</v>
      </c>
      <c r="BC519" s="12">
        <f t="shared" si="320"/>
        <v>0.96236233333333332</v>
      </c>
      <c r="BD519" s="12">
        <f t="shared" si="321"/>
        <v>0</v>
      </c>
      <c r="BE519" s="39">
        <f t="shared" si="322"/>
        <v>0</v>
      </c>
    </row>
    <row r="520" spans="1:57">
      <c r="A520" s="168" t="s">
        <v>325</v>
      </c>
      <c r="B520" s="3" t="s">
        <v>216</v>
      </c>
      <c r="C520" s="3">
        <v>-37.398333333333333</v>
      </c>
      <c r="D520" s="3">
        <v>0.37367918280816953</v>
      </c>
      <c r="E520" s="3">
        <v>3</v>
      </c>
      <c r="F520" s="3">
        <v>1.3423008502203413E-2</v>
      </c>
      <c r="G520" s="3">
        <v>0.17086378734417915</v>
      </c>
      <c r="L520" s="3">
        <v>1</v>
      </c>
      <c r="Q520" s="44">
        <f t="shared" si="288"/>
        <v>-37.38541232297743</v>
      </c>
      <c r="R520" s="45">
        <f t="shared" si="289"/>
        <v>0.27128996782917802</v>
      </c>
      <c r="S520" s="45" t="str">
        <f t="shared" si="290"/>
        <v>n/a</v>
      </c>
      <c r="T520" s="45" t="str">
        <f t="shared" si="291"/>
        <v>n/a</v>
      </c>
      <c r="U520" s="45" t="str">
        <f t="shared" si="292"/>
        <v>n/a</v>
      </c>
      <c r="V520" s="45" t="str">
        <f t="shared" si="293"/>
        <v>n/a</v>
      </c>
      <c r="W520" s="41">
        <f t="shared" si="294"/>
        <v>-37.38541232297743</v>
      </c>
      <c r="X520" s="42">
        <f t="shared" si="295"/>
        <v>0.27128996782917802</v>
      </c>
      <c r="Y520" s="3">
        <v>3</v>
      </c>
      <c r="Z520" s="166">
        <v>-18.5</v>
      </c>
      <c r="AA520" s="43">
        <f t="shared" si="296"/>
        <v>-37.38541232297743</v>
      </c>
      <c r="AB520" s="42">
        <f t="shared" si="297"/>
        <v>0.27128996782917802</v>
      </c>
      <c r="AC520" s="8"/>
      <c r="AD520" s="35">
        <f t="shared" si="298"/>
        <v>-3.7398333333333332E-2</v>
      </c>
      <c r="AE520" s="12">
        <f t="shared" si="299"/>
        <v>3.7367918280816951E-4</v>
      </c>
      <c r="AF520" s="12">
        <f t="shared" si="300"/>
        <v>4.2165180505801406E-4</v>
      </c>
      <c r="AG520" s="12">
        <f t="shared" si="301"/>
        <v>1.3423008502203412E-5</v>
      </c>
      <c r="AH520" s="12">
        <f t="shared" si="302"/>
        <v>1.7086378734417916E-4</v>
      </c>
      <c r="AI520" s="12">
        <f t="shared" si="303"/>
        <v>0</v>
      </c>
      <c r="AJ520" s="12">
        <f t="shared" si="304"/>
        <v>0</v>
      </c>
      <c r="AK520" s="12">
        <f t="shared" si="305"/>
        <v>0</v>
      </c>
      <c r="AL520" s="12">
        <f t="shared" si="306"/>
        <v>0</v>
      </c>
      <c r="AM520" s="12">
        <f t="shared" si="307"/>
        <v>0</v>
      </c>
      <c r="AN520" s="39">
        <f t="shared" si="308"/>
        <v>0</v>
      </c>
      <c r="AO520" s="8"/>
      <c r="AP520" s="35">
        <f t="shared" si="309"/>
        <v>-3.7385412322977429E-2</v>
      </c>
      <c r="AQ520" s="12">
        <f t="shared" si="310"/>
        <v>2.7128996782917804E-4</v>
      </c>
      <c r="AR520" s="12">
        <f t="shared" si="311"/>
        <v>1.3423008502203412E-5</v>
      </c>
      <c r="AS520" s="12">
        <f t="shared" si="312"/>
        <v>1.7086378734417916E-4</v>
      </c>
      <c r="AT520" s="12">
        <f t="shared" si="313"/>
        <v>1.3423008502203412E-5</v>
      </c>
      <c r="AU520" s="12">
        <f t="shared" si="314"/>
        <v>1.7086378734417916E-4</v>
      </c>
      <c r="AV520" s="12">
        <f t="shared" si="315"/>
        <v>-3.7385412322977429E-2</v>
      </c>
      <c r="AW520" s="12">
        <f t="shared" si="316"/>
        <v>2.7128996782917804E-4</v>
      </c>
      <c r="AX520" s="12">
        <f t="shared" si="317"/>
        <v>-3.7385412322977429E-2</v>
      </c>
      <c r="AY520" s="39">
        <f t="shared" si="318"/>
        <v>2.7128996782917804E-4</v>
      </c>
      <c r="AZ520" s="8"/>
      <c r="BA520" s="35"/>
      <c r="BB520" s="12">
        <f t="shared" si="319"/>
        <v>1.0000134230085023</v>
      </c>
      <c r="BC520" s="12">
        <f t="shared" si="320"/>
        <v>0.96260166666666669</v>
      </c>
      <c r="BD520" s="12">
        <f t="shared" si="321"/>
        <v>0</v>
      </c>
      <c r="BE520" s="39">
        <f t="shared" si="322"/>
        <v>0</v>
      </c>
    </row>
    <row r="521" spans="1:57">
      <c r="A521" s="168" t="s">
        <v>258</v>
      </c>
      <c r="B521" s="3" t="s">
        <v>399</v>
      </c>
      <c r="C521" s="3">
        <v>-32.229666666666667</v>
      </c>
      <c r="D521" s="3">
        <v>0.37367918280816953</v>
      </c>
      <c r="E521" s="3">
        <v>3</v>
      </c>
      <c r="F521" s="3">
        <v>1.3423008502203413E-2</v>
      </c>
      <c r="G521" s="3">
        <v>0.17086378734417915</v>
      </c>
      <c r="L521" s="3">
        <v>1</v>
      </c>
      <c r="Q521" s="44">
        <f t="shared" si="288"/>
        <v>-32.216676277254152</v>
      </c>
      <c r="R521" s="45">
        <f t="shared" si="289"/>
        <v>0.27182629128052427</v>
      </c>
      <c r="S521" s="45" t="str">
        <f t="shared" si="290"/>
        <v>n/a</v>
      </c>
      <c r="T521" s="45" t="str">
        <f t="shared" si="291"/>
        <v>n/a</v>
      </c>
      <c r="U521" s="45" t="str">
        <f t="shared" si="292"/>
        <v>n/a</v>
      </c>
      <c r="V521" s="45" t="str">
        <f t="shared" si="293"/>
        <v>n/a</v>
      </c>
      <c r="W521" s="41">
        <f t="shared" si="294"/>
        <v>-32.216676277254152</v>
      </c>
      <c r="X521" s="42">
        <f t="shared" si="295"/>
        <v>0.27182629128052427</v>
      </c>
      <c r="Y521" s="3">
        <v>3</v>
      </c>
      <c r="Z521" s="166">
        <v>-18.5</v>
      </c>
      <c r="AA521" s="43">
        <f t="shared" si="296"/>
        <v>-32.216676277254109</v>
      </c>
      <c r="AB521" s="42">
        <f t="shared" si="297"/>
        <v>0.27182629128052427</v>
      </c>
      <c r="AC521" s="8"/>
      <c r="AD521" s="35">
        <f t="shared" si="298"/>
        <v>-3.2229666666666663E-2</v>
      </c>
      <c r="AE521" s="12">
        <f t="shared" si="299"/>
        <v>3.7367918280816951E-4</v>
      </c>
      <c r="AF521" s="12">
        <f t="shared" si="300"/>
        <v>4.2165180505801406E-4</v>
      </c>
      <c r="AG521" s="12">
        <f t="shared" si="301"/>
        <v>1.3423008502203412E-5</v>
      </c>
      <c r="AH521" s="12">
        <f t="shared" si="302"/>
        <v>1.7086378734417916E-4</v>
      </c>
      <c r="AI521" s="12">
        <f t="shared" si="303"/>
        <v>0</v>
      </c>
      <c r="AJ521" s="12">
        <f t="shared" si="304"/>
        <v>0</v>
      </c>
      <c r="AK521" s="12">
        <f t="shared" si="305"/>
        <v>0</v>
      </c>
      <c r="AL521" s="12">
        <f t="shared" si="306"/>
        <v>0</v>
      </c>
      <c r="AM521" s="12">
        <f t="shared" si="307"/>
        <v>0</v>
      </c>
      <c r="AN521" s="39">
        <f t="shared" si="308"/>
        <v>0</v>
      </c>
      <c r="AO521" s="8"/>
      <c r="AP521" s="35">
        <f t="shared" si="309"/>
        <v>-3.221667627725415E-2</v>
      </c>
      <c r="AQ521" s="12">
        <f t="shared" si="310"/>
        <v>2.7182629128052425E-4</v>
      </c>
      <c r="AR521" s="12">
        <f t="shared" si="311"/>
        <v>1.3423008502203412E-5</v>
      </c>
      <c r="AS521" s="12">
        <f t="shared" si="312"/>
        <v>1.7086378734417916E-4</v>
      </c>
      <c r="AT521" s="12">
        <f t="shared" si="313"/>
        <v>1.3423008502203412E-5</v>
      </c>
      <c r="AU521" s="12">
        <f t="shared" si="314"/>
        <v>1.7086378734417916E-4</v>
      </c>
      <c r="AV521" s="12">
        <f t="shared" si="315"/>
        <v>-3.221667627725415E-2</v>
      </c>
      <c r="AW521" s="12">
        <f t="shared" si="316"/>
        <v>2.7182629128052425E-4</v>
      </c>
      <c r="AX521" s="12">
        <f t="shared" si="317"/>
        <v>-3.2216676277254108E-2</v>
      </c>
      <c r="AY521" s="39">
        <f t="shared" si="318"/>
        <v>2.7182629128052425E-4</v>
      </c>
      <c r="AZ521" s="8"/>
      <c r="BA521" s="35"/>
      <c r="BB521" s="12">
        <f t="shared" si="319"/>
        <v>1.0000134230085023</v>
      </c>
      <c r="BC521" s="12">
        <f t="shared" si="320"/>
        <v>0.96777033333333329</v>
      </c>
      <c r="BD521" s="12">
        <f t="shared" si="321"/>
        <v>0</v>
      </c>
      <c r="BE521" s="39">
        <f t="shared" si="322"/>
        <v>0</v>
      </c>
    </row>
    <row r="522" spans="1:57">
      <c r="A522" s="168" t="s">
        <v>258</v>
      </c>
      <c r="B522" s="3" t="s">
        <v>400</v>
      </c>
      <c r="C522" s="3">
        <v>-31.614666666666665</v>
      </c>
      <c r="D522" s="3">
        <v>0.37367918280816953</v>
      </c>
      <c r="E522" s="3">
        <v>3</v>
      </c>
      <c r="F522" s="3">
        <v>1.3423008502203413E-2</v>
      </c>
      <c r="G522" s="3">
        <v>0.17086378734417915</v>
      </c>
      <c r="L522" s="3">
        <v>1</v>
      </c>
      <c r="Q522" s="44">
        <f t="shared" si="288"/>
        <v>-31.601668022103922</v>
      </c>
      <c r="R522" s="45">
        <f t="shared" si="289"/>
        <v>0.27189022690590342</v>
      </c>
      <c r="S522" s="45" t="str">
        <f t="shared" si="290"/>
        <v>n/a</v>
      </c>
      <c r="T522" s="45" t="str">
        <f t="shared" si="291"/>
        <v>n/a</v>
      </c>
      <c r="U522" s="45" t="str">
        <f t="shared" si="292"/>
        <v>n/a</v>
      </c>
      <c r="V522" s="45" t="str">
        <f t="shared" si="293"/>
        <v>n/a</v>
      </c>
      <c r="W522" s="41">
        <f t="shared" si="294"/>
        <v>-31.601668022103922</v>
      </c>
      <c r="X522" s="42">
        <f t="shared" si="295"/>
        <v>0.27189022690590342</v>
      </c>
      <c r="Y522" s="3">
        <v>3</v>
      </c>
      <c r="Z522" s="166">
        <v>-18.5</v>
      </c>
      <c r="AA522" s="43">
        <f t="shared" si="296"/>
        <v>-31.601668022103958</v>
      </c>
      <c r="AB522" s="42">
        <f t="shared" si="297"/>
        <v>0.27189022690590342</v>
      </c>
      <c r="AC522" s="8"/>
      <c r="AD522" s="35">
        <f t="shared" si="298"/>
        <v>-3.1614666666666666E-2</v>
      </c>
      <c r="AE522" s="12">
        <f t="shared" si="299"/>
        <v>3.7367918280816951E-4</v>
      </c>
      <c r="AF522" s="12">
        <f t="shared" si="300"/>
        <v>4.2165180505801406E-4</v>
      </c>
      <c r="AG522" s="12">
        <f t="shared" si="301"/>
        <v>1.3423008502203412E-5</v>
      </c>
      <c r="AH522" s="12">
        <f t="shared" si="302"/>
        <v>1.7086378734417916E-4</v>
      </c>
      <c r="AI522" s="12">
        <f t="shared" si="303"/>
        <v>0</v>
      </c>
      <c r="AJ522" s="12">
        <f t="shared" si="304"/>
        <v>0</v>
      </c>
      <c r="AK522" s="12">
        <f t="shared" si="305"/>
        <v>0</v>
      </c>
      <c r="AL522" s="12">
        <f t="shared" si="306"/>
        <v>0</v>
      </c>
      <c r="AM522" s="12">
        <f t="shared" si="307"/>
        <v>0</v>
      </c>
      <c r="AN522" s="39">
        <f t="shared" si="308"/>
        <v>0</v>
      </c>
      <c r="AO522" s="8"/>
      <c r="AP522" s="35">
        <f t="shared" si="309"/>
        <v>-3.1601668022103922E-2</v>
      </c>
      <c r="AQ522" s="12">
        <f t="shared" si="310"/>
        <v>2.7189022690590341E-4</v>
      </c>
      <c r="AR522" s="12">
        <f t="shared" si="311"/>
        <v>1.3423008502203412E-5</v>
      </c>
      <c r="AS522" s="12">
        <f t="shared" si="312"/>
        <v>1.7086378734417916E-4</v>
      </c>
      <c r="AT522" s="12">
        <f t="shared" si="313"/>
        <v>1.3423008502203412E-5</v>
      </c>
      <c r="AU522" s="12">
        <f t="shared" si="314"/>
        <v>1.7086378734417916E-4</v>
      </c>
      <c r="AV522" s="12">
        <f t="shared" si="315"/>
        <v>-3.1601668022103922E-2</v>
      </c>
      <c r="AW522" s="12">
        <f t="shared" si="316"/>
        <v>2.7189022690590341E-4</v>
      </c>
      <c r="AX522" s="12">
        <f t="shared" si="317"/>
        <v>-3.1601668022103957E-2</v>
      </c>
      <c r="AY522" s="39">
        <f t="shared" si="318"/>
        <v>2.7189022690590341E-4</v>
      </c>
      <c r="AZ522" s="8"/>
      <c r="BA522" s="35"/>
      <c r="BB522" s="12">
        <f t="shared" si="319"/>
        <v>1.0000134230085023</v>
      </c>
      <c r="BC522" s="12">
        <f t="shared" si="320"/>
        <v>0.96838533333333332</v>
      </c>
      <c r="BD522" s="12">
        <f t="shared" si="321"/>
        <v>0</v>
      </c>
      <c r="BE522" s="39">
        <f t="shared" si="322"/>
        <v>0</v>
      </c>
    </row>
    <row r="523" spans="1:57">
      <c r="A523" s="168" t="s">
        <v>258</v>
      </c>
      <c r="B523" s="3" t="s">
        <v>215</v>
      </c>
      <c r="C523" s="3">
        <v>-33.753</v>
      </c>
      <c r="D523" s="3">
        <v>0.37367918280816953</v>
      </c>
      <c r="E523" s="3">
        <v>3</v>
      </c>
      <c r="F523" s="3">
        <v>1.3423008502203413E-2</v>
      </c>
      <c r="G523" s="3">
        <v>0.17086378734417915</v>
      </c>
      <c r="L523" s="3">
        <v>1</v>
      </c>
      <c r="Q523" s="44">
        <f t="shared" si="288"/>
        <v>-33.740030058303766</v>
      </c>
      <c r="R523" s="45">
        <f t="shared" si="289"/>
        <v>0.27166803522028454</v>
      </c>
      <c r="S523" s="45" t="str">
        <f t="shared" si="290"/>
        <v>n/a</v>
      </c>
      <c r="T523" s="45" t="str">
        <f t="shared" si="291"/>
        <v>n/a</v>
      </c>
      <c r="U523" s="45" t="str">
        <f t="shared" si="292"/>
        <v>n/a</v>
      </c>
      <c r="V523" s="45" t="str">
        <f t="shared" si="293"/>
        <v>n/a</v>
      </c>
      <c r="W523" s="41">
        <f t="shared" si="294"/>
        <v>-33.740030058303766</v>
      </c>
      <c r="X523" s="42">
        <f t="shared" si="295"/>
        <v>0.27166803522028454</v>
      </c>
      <c r="Y523" s="3">
        <v>3</v>
      </c>
      <c r="Z523" s="166">
        <v>-18.5</v>
      </c>
      <c r="AA523" s="43">
        <f t="shared" si="296"/>
        <v>-33.740030058303731</v>
      </c>
      <c r="AB523" s="42">
        <f t="shared" si="297"/>
        <v>0.27166803522028454</v>
      </c>
      <c r="AC523" s="8"/>
      <c r="AD523" s="35">
        <f t="shared" si="298"/>
        <v>-3.3752999999999998E-2</v>
      </c>
      <c r="AE523" s="12">
        <f t="shared" si="299"/>
        <v>3.7367918280816951E-4</v>
      </c>
      <c r="AF523" s="12">
        <f t="shared" si="300"/>
        <v>4.2165180505801406E-4</v>
      </c>
      <c r="AG523" s="12">
        <f t="shared" si="301"/>
        <v>1.3423008502203412E-5</v>
      </c>
      <c r="AH523" s="12">
        <f t="shared" si="302"/>
        <v>1.7086378734417916E-4</v>
      </c>
      <c r="AI523" s="12">
        <f t="shared" si="303"/>
        <v>0</v>
      </c>
      <c r="AJ523" s="12">
        <f t="shared" si="304"/>
        <v>0</v>
      </c>
      <c r="AK523" s="12">
        <f t="shared" si="305"/>
        <v>0</v>
      </c>
      <c r="AL523" s="12">
        <f t="shared" si="306"/>
        <v>0</v>
      </c>
      <c r="AM523" s="12">
        <f t="shared" si="307"/>
        <v>0</v>
      </c>
      <c r="AN523" s="39">
        <f t="shared" si="308"/>
        <v>0</v>
      </c>
      <c r="AO523" s="8"/>
      <c r="AP523" s="35">
        <f t="shared" si="309"/>
        <v>-3.3740030058303769E-2</v>
      </c>
      <c r="AQ523" s="12">
        <f t="shared" si="310"/>
        <v>2.7166803522028456E-4</v>
      </c>
      <c r="AR523" s="12">
        <f t="shared" si="311"/>
        <v>1.3423008502203412E-5</v>
      </c>
      <c r="AS523" s="12">
        <f t="shared" si="312"/>
        <v>1.7086378734417916E-4</v>
      </c>
      <c r="AT523" s="12">
        <f t="shared" si="313"/>
        <v>1.3423008502203412E-5</v>
      </c>
      <c r="AU523" s="12">
        <f t="shared" si="314"/>
        <v>1.7086378734417916E-4</v>
      </c>
      <c r="AV523" s="12">
        <f t="shared" si="315"/>
        <v>-3.3740030058303769E-2</v>
      </c>
      <c r="AW523" s="12">
        <f t="shared" si="316"/>
        <v>2.7166803522028456E-4</v>
      </c>
      <c r="AX523" s="12">
        <f t="shared" si="317"/>
        <v>-3.3740030058303727E-2</v>
      </c>
      <c r="AY523" s="39">
        <f t="shared" si="318"/>
        <v>2.7166803522028456E-4</v>
      </c>
      <c r="AZ523" s="8"/>
      <c r="BA523" s="35"/>
      <c r="BB523" s="12">
        <f t="shared" si="319"/>
        <v>1.0000134230085023</v>
      </c>
      <c r="BC523" s="12">
        <f t="shared" si="320"/>
        <v>0.96624699999999997</v>
      </c>
      <c r="BD523" s="12">
        <f t="shared" si="321"/>
        <v>0</v>
      </c>
      <c r="BE523" s="39">
        <f t="shared" si="322"/>
        <v>0</v>
      </c>
    </row>
    <row r="524" spans="1:57">
      <c r="A524" s="168" t="s">
        <v>258</v>
      </c>
      <c r="B524" s="3" t="s">
        <v>216</v>
      </c>
      <c r="C524" s="3">
        <v>-33.668333333333329</v>
      </c>
      <c r="D524" s="3">
        <v>0.37367918280816953</v>
      </c>
      <c r="E524" s="3">
        <v>3</v>
      </c>
      <c r="F524" s="3">
        <v>1.3423008502203413E-2</v>
      </c>
      <c r="G524" s="3">
        <v>0.17086378734417915</v>
      </c>
      <c r="L524" s="3">
        <v>1</v>
      </c>
      <c r="Q524" s="44">
        <f t="shared" si="288"/>
        <v>-33.655362255155708</v>
      </c>
      <c r="R524" s="45">
        <f t="shared" si="289"/>
        <v>0.27167682694610307</v>
      </c>
      <c r="S524" s="45" t="str">
        <f t="shared" si="290"/>
        <v>n/a</v>
      </c>
      <c r="T524" s="45" t="str">
        <f t="shared" si="291"/>
        <v>n/a</v>
      </c>
      <c r="U524" s="45" t="str">
        <f t="shared" si="292"/>
        <v>n/a</v>
      </c>
      <c r="V524" s="45" t="str">
        <f t="shared" si="293"/>
        <v>n/a</v>
      </c>
      <c r="W524" s="41">
        <f t="shared" si="294"/>
        <v>-33.655362255155708</v>
      </c>
      <c r="X524" s="42">
        <f t="shared" si="295"/>
        <v>0.27167682694610307</v>
      </c>
      <c r="Y524" s="3">
        <v>3</v>
      </c>
      <c r="Z524" s="166">
        <v>-18.5</v>
      </c>
      <c r="AA524" s="43">
        <f t="shared" si="296"/>
        <v>-33.655362255155751</v>
      </c>
      <c r="AB524" s="42">
        <f t="shared" si="297"/>
        <v>0.27167682694610307</v>
      </c>
      <c r="AC524" s="8"/>
      <c r="AD524" s="35">
        <f t="shared" si="298"/>
        <v>-3.3668333333333328E-2</v>
      </c>
      <c r="AE524" s="12">
        <f t="shared" si="299"/>
        <v>3.7367918280816951E-4</v>
      </c>
      <c r="AF524" s="12">
        <f t="shared" si="300"/>
        <v>4.2165180505801406E-4</v>
      </c>
      <c r="AG524" s="12">
        <f t="shared" si="301"/>
        <v>1.3423008502203412E-5</v>
      </c>
      <c r="AH524" s="12">
        <f t="shared" si="302"/>
        <v>1.7086378734417916E-4</v>
      </c>
      <c r="AI524" s="12">
        <f t="shared" si="303"/>
        <v>0</v>
      </c>
      <c r="AJ524" s="12">
        <f t="shared" si="304"/>
        <v>0</v>
      </c>
      <c r="AK524" s="12">
        <f t="shared" si="305"/>
        <v>0</v>
      </c>
      <c r="AL524" s="12">
        <f t="shared" si="306"/>
        <v>0</v>
      </c>
      <c r="AM524" s="12">
        <f t="shared" si="307"/>
        <v>0</v>
      </c>
      <c r="AN524" s="39">
        <f t="shared" si="308"/>
        <v>0</v>
      </c>
      <c r="AO524" s="8"/>
      <c r="AP524" s="35">
        <f t="shared" si="309"/>
        <v>-3.365536225515571E-2</v>
      </c>
      <c r="AQ524" s="12">
        <f t="shared" si="310"/>
        <v>2.7167682694610306E-4</v>
      </c>
      <c r="AR524" s="12">
        <f t="shared" si="311"/>
        <v>1.3423008502203412E-5</v>
      </c>
      <c r="AS524" s="12">
        <f t="shared" si="312"/>
        <v>1.7086378734417916E-4</v>
      </c>
      <c r="AT524" s="12">
        <f t="shared" si="313"/>
        <v>1.3423008502203412E-5</v>
      </c>
      <c r="AU524" s="12">
        <f t="shared" si="314"/>
        <v>1.7086378734417916E-4</v>
      </c>
      <c r="AV524" s="12">
        <f t="shared" si="315"/>
        <v>-3.365536225515571E-2</v>
      </c>
      <c r="AW524" s="12">
        <f t="shared" si="316"/>
        <v>2.7167682694610306E-4</v>
      </c>
      <c r="AX524" s="12">
        <f t="shared" si="317"/>
        <v>-3.3655362255155752E-2</v>
      </c>
      <c r="AY524" s="39">
        <f t="shared" si="318"/>
        <v>2.7167682694610306E-4</v>
      </c>
      <c r="AZ524" s="8"/>
      <c r="BA524" s="35"/>
      <c r="BB524" s="12">
        <f t="shared" si="319"/>
        <v>1.0000134230085023</v>
      </c>
      <c r="BC524" s="12">
        <f t="shared" si="320"/>
        <v>0.9663316666666667</v>
      </c>
      <c r="BD524" s="12">
        <f t="shared" si="321"/>
        <v>0</v>
      </c>
      <c r="BE524" s="39">
        <f t="shared" si="322"/>
        <v>0</v>
      </c>
    </row>
    <row r="525" spans="1:57">
      <c r="A525" s="168" t="s">
        <v>379</v>
      </c>
      <c r="B525" s="3" t="s">
        <v>399</v>
      </c>
      <c r="C525" s="3">
        <v>-36.734333333333332</v>
      </c>
      <c r="D525" s="3">
        <v>0.37367918280816953</v>
      </c>
      <c r="E525" s="3">
        <v>3</v>
      </c>
      <c r="F525" s="3">
        <v>1.3423008502203413E-2</v>
      </c>
      <c r="G525" s="3">
        <v>0.17086378734417915</v>
      </c>
      <c r="L525" s="3">
        <v>1</v>
      </c>
      <c r="Q525" s="44">
        <f t="shared" si="288"/>
        <v>-36.721403410099789</v>
      </c>
      <c r="R525" s="45">
        <f t="shared" si="289"/>
        <v>0.27135876581275065</v>
      </c>
      <c r="S525" s="45" t="str">
        <f t="shared" si="290"/>
        <v>n/a</v>
      </c>
      <c r="T525" s="45" t="str">
        <f t="shared" si="291"/>
        <v>n/a</v>
      </c>
      <c r="U525" s="45" t="str">
        <f t="shared" si="292"/>
        <v>n/a</v>
      </c>
      <c r="V525" s="45" t="str">
        <f t="shared" si="293"/>
        <v>n/a</v>
      </c>
      <c r="W525" s="41">
        <f t="shared" si="294"/>
        <v>-36.721403410099789</v>
      </c>
      <c r="X525" s="42">
        <f t="shared" si="295"/>
        <v>0.27135876581275065</v>
      </c>
      <c r="Y525" s="3">
        <v>3</v>
      </c>
      <c r="Z525" s="166">
        <v>-18.5</v>
      </c>
      <c r="AA525" s="43">
        <f t="shared" si="296"/>
        <v>-36.721403410099775</v>
      </c>
      <c r="AB525" s="42">
        <f t="shared" si="297"/>
        <v>0.27135876581275065</v>
      </c>
      <c r="AC525" s="8"/>
      <c r="AD525" s="35">
        <f t="shared" si="298"/>
        <v>-3.6734333333333334E-2</v>
      </c>
      <c r="AE525" s="12">
        <f t="shared" si="299"/>
        <v>3.7367918280816951E-4</v>
      </c>
      <c r="AF525" s="12">
        <f t="shared" si="300"/>
        <v>4.2165180505801406E-4</v>
      </c>
      <c r="AG525" s="12">
        <f t="shared" si="301"/>
        <v>1.3423008502203412E-5</v>
      </c>
      <c r="AH525" s="12">
        <f t="shared" si="302"/>
        <v>1.7086378734417916E-4</v>
      </c>
      <c r="AI525" s="12">
        <f t="shared" si="303"/>
        <v>0</v>
      </c>
      <c r="AJ525" s="12">
        <f t="shared" si="304"/>
        <v>0</v>
      </c>
      <c r="AK525" s="12">
        <f t="shared" si="305"/>
        <v>0</v>
      </c>
      <c r="AL525" s="12">
        <f t="shared" si="306"/>
        <v>0</v>
      </c>
      <c r="AM525" s="12">
        <f t="shared" si="307"/>
        <v>0</v>
      </c>
      <c r="AN525" s="39">
        <f t="shared" si="308"/>
        <v>0</v>
      </c>
      <c r="AO525" s="8"/>
      <c r="AP525" s="35">
        <f t="shared" si="309"/>
        <v>-3.6721403410099787E-2</v>
      </c>
      <c r="AQ525" s="12">
        <f t="shared" si="310"/>
        <v>2.7135876581275064E-4</v>
      </c>
      <c r="AR525" s="12">
        <f t="shared" si="311"/>
        <v>1.3423008502203412E-5</v>
      </c>
      <c r="AS525" s="12">
        <f t="shared" si="312"/>
        <v>1.7086378734417916E-4</v>
      </c>
      <c r="AT525" s="12">
        <f t="shared" si="313"/>
        <v>1.3423008502203412E-5</v>
      </c>
      <c r="AU525" s="12">
        <f t="shared" si="314"/>
        <v>1.7086378734417916E-4</v>
      </c>
      <c r="AV525" s="12">
        <f t="shared" si="315"/>
        <v>-3.6721403410099787E-2</v>
      </c>
      <c r="AW525" s="12">
        <f t="shared" si="316"/>
        <v>2.7135876581275064E-4</v>
      </c>
      <c r="AX525" s="12">
        <f t="shared" si="317"/>
        <v>-3.6721403410099773E-2</v>
      </c>
      <c r="AY525" s="39">
        <f t="shared" si="318"/>
        <v>2.7135876581275064E-4</v>
      </c>
      <c r="AZ525" s="8"/>
      <c r="BA525" s="35"/>
      <c r="BB525" s="12">
        <f t="shared" si="319"/>
        <v>1.0000134230085023</v>
      </c>
      <c r="BC525" s="12">
        <f t="shared" si="320"/>
        <v>0.96326566666666669</v>
      </c>
      <c r="BD525" s="12">
        <f t="shared" si="321"/>
        <v>0</v>
      </c>
      <c r="BE525" s="39">
        <f t="shared" si="322"/>
        <v>0</v>
      </c>
    </row>
    <row r="526" spans="1:57">
      <c r="A526" s="168" t="s">
        <v>379</v>
      </c>
      <c r="B526" s="3" t="s">
        <v>400</v>
      </c>
      <c r="C526" s="3">
        <v>-36.275333333333329</v>
      </c>
      <c r="D526" s="3">
        <v>0.37367918280816953</v>
      </c>
      <c r="E526" s="3">
        <v>3</v>
      </c>
      <c r="F526" s="3">
        <v>1.3423008502203413E-2</v>
      </c>
      <c r="G526" s="3">
        <v>0.17086378734417915</v>
      </c>
      <c r="L526" s="3">
        <v>1</v>
      </c>
      <c r="Q526" s="44">
        <f t="shared" si="288"/>
        <v>-36.262397248938875</v>
      </c>
      <c r="R526" s="45">
        <f t="shared" si="289"/>
        <v>0.27140634098384891</v>
      </c>
      <c r="S526" s="45" t="str">
        <f t="shared" si="290"/>
        <v>n/a</v>
      </c>
      <c r="T526" s="45" t="str">
        <f t="shared" si="291"/>
        <v>n/a</v>
      </c>
      <c r="U526" s="45" t="str">
        <f t="shared" si="292"/>
        <v>n/a</v>
      </c>
      <c r="V526" s="45" t="str">
        <f t="shared" si="293"/>
        <v>n/a</v>
      </c>
      <c r="W526" s="41">
        <f t="shared" si="294"/>
        <v>-36.262397248938875</v>
      </c>
      <c r="X526" s="42">
        <f t="shared" si="295"/>
        <v>0.27140634098384891</v>
      </c>
      <c r="Y526" s="3">
        <v>3</v>
      </c>
      <c r="Z526" s="166">
        <v>-18.5</v>
      </c>
      <c r="AA526" s="43">
        <f t="shared" si="296"/>
        <v>-36.262397248938868</v>
      </c>
      <c r="AB526" s="42">
        <f t="shared" si="297"/>
        <v>0.27140634098384891</v>
      </c>
      <c r="AC526" s="8"/>
      <c r="AD526" s="35">
        <f t="shared" si="298"/>
        <v>-3.6275333333333326E-2</v>
      </c>
      <c r="AE526" s="12">
        <f t="shared" si="299"/>
        <v>3.7367918280816951E-4</v>
      </c>
      <c r="AF526" s="12">
        <f t="shared" si="300"/>
        <v>4.2165180505801406E-4</v>
      </c>
      <c r="AG526" s="12">
        <f t="shared" si="301"/>
        <v>1.3423008502203412E-5</v>
      </c>
      <c r="AH526" s="12">
        <f t="shared" si="302"/>
        <v>1.7086378734417916E-4</v>
      </c>
      <c r="AI526" s="12">
        <f t="shared" si="303"/>
        <v>0</v>
      </c>
      <c r="AJ526" s="12">
        <f t="shared" si="304"/>
        <v>0</v>
      </c>
      <c r="AK526" s="12">
        <f t="shared" si="305"/>
        <v>0</v>
      </c>
      <c r="AL526" s="12">
        <f t="shared" si="306"/>
        <v>0</v>
      </c>
      <c r="AM526" s="12">
        <f t="shared" si="307"/>
        <v>0</v>
      </c>
      <c r="AN526" s="39">
        <f t="shared" si="308"/>
        <v>0</v>
      </c>
      <c r="AO526" s="8"/>
      <c r="AP526" s="35">
        <f t="shared" si="309"/>
        <v>-3.6262397248938878E-2</v>
      </c>
      <c r="AQ526" s="12">
        <f t="shared" si="310"/>
        <v>2.7140634098384893E-4</v>
      </c>
      <c r="AR526" s="12">
        <f t="shared" si="311"/>
        <v>1.3423008502203412E-5</v>
      </c>
      <c r="AS526" s="12">
        <f t="shared" si="312"/>
        <v>1.7086378734417916E-4</v>
      </c>
      <c r="AT526" s="12">
        <f t="shared" si="313"/>
        <v>1.3423008502203412E-5</v>
      </c>
      <c r="AU526" s="12">
        <f t="shared" si="314"/>
        <v>1.7086378734417916E-4</v>
      </c>
      <c r="AV526" s="12">
        <f t="shared" si="315"/>
        <v>-3.6262397248938878E-2</v>
      </c>
      <c r="AW526" s="12">
        <f t="shared" si="316"/>
        <v>2.7140634098384893E-4</v>
      </c>
      <c r="AX526" s="12">
        <f t="shared" si="317"/>
        <v>-3.6262397248938871E-2</v>
      </c>
      <c r="AY526" s="39">
        <f t="shared" si="318"/>
        <v>2.7140634098384893E-4</v>
      </c>
      <c r="AZ526" s="8"/>
      <c r="BA526" s="35"/>
      <c r="BB526" s="12">
        <f t="shared" si="319"/>
        <v>1.0000134230085023</v>
      </c>
      <c r="BC526" s="12">
        <f t="shared" si="320"/>
        <v>0.96372466666666667</v>
      </c>
      <c r="BD526" s="12">
        <f t="shared" si="321"/>
        <v>0</v>
      </c>
      <c r="BE526" s="39">
        <f t="shared" si="322"/>
        <v>0</v>
      </c>
    </row>
    <row r="527" spans="1:57">
      <c r="A527" s="168" t="s">
        <v>379</v>
      </c>
      <c r="B527" s="3" t="s">
        <v>215</v>
      </c>
      <c r="C527" s="3">
        <v>-38.973999999999997</v>
      </c>
      <c r="D527" s="3">
        <v>0.37367918280816953</v>
      </c>
      <c r="E527" s="3">
        <v>3</v>
      </c>
      <c r="F527" s="3">
        <v>1.3423008502203413E-2</v>
      </c>
      <c r="G527" s="3">
        <v>0.17086378734417915</v>
      </c>
      <c r="L527" s="3">
        <v>1</v>
      </c>
      <c r="Q527" s="44">
        <f t="shared" si="288"/>
        <v>-38.961100139831153</v>
      </c>
      <c r="R527" s="45">
        <f t="shared" si="289"/>
        <v>0.27112683089801387</v>
      </c>
      <c r="S527" s="45" t="str">
        <f t="shared" si="290"/>
        <v>n/a</v>
      </c>
      <c r="T527" s="45" t="str">
        <f t="shared" si="291"/>
        <v>n/a</v>
      </c>
      <c r="U527" s="45" t="str">
        <f t="shared" si="292"/>
        <v>n/a</v>
      </c>
      <c r="V527" s="45" t="str">
        <f t="shared" si="293"/>
        <v>n/a</v>
      </c>
      <c r="W527" s="41">
        <f t="shared" si="294"/>
        <v>-38.961100139831153</v>
      </c>
      <c r="X527" s="42">
        <f t="shared" si="295"/>
        <v>0.27112683089801387</v>
      </c>
      <c r="Y527" s="3">
        <v>3</v>
      </c>
      <c r="Z527" s="166">
        <v>-18.5</v>
      </c>
      <c r="AA527" s="43">
        <f t="shared" si="296"/>
        <v>-38.961100139831117</v>
      </c>
      <c r="AB527" s="42">
        <f t="shared" si="297"/>
        <v>0.27112683089801387</v>
      </c>
      <c r="AC527" s="8"/>
      <c r="AD527" s="35">
        <f t="shared" si="298"/>
        <v>-3.8973999999999995E-2</v>
      </c>
      <c r="AE527" s="12">
        <f t="shared" si="299"/>
        <v>3.7367918280816951E-4</v>
      </c>
      <c r="AF527" s="12">
        <f t="shared" si="300"/>
        <v>4.2165180505801406E-4</v>
      </c>
      <c r="AG527" s="12">
        <f t="shared" si="301"/>
        <v>1.3423008502203412E-5</v>
      </c>
      <c r="AH527" s="12">
        <f t="shared" si="302"/>
        <v>1.7086378734417916E-4</v>
      </c>
      <c r="AI527" s="12">
        <f t="shared" si="303"/>
        <v>0</v>
      </c>
      <c r="AJ527" s="12">
        <f t="shared" si="304"/>
        <v>0</v>
      </c>
      <c r="AK527" s="12">
        <f t="shared" si="305"/>
        <v>0</v>
      </c>
      <c r="AL527" s="12">
        <f t="shared" si="306"/>
        <v>0</v>
      </c>
      <c r="AM527" s="12">
        <f t="shared" si="307"/>
        <v>0</v>
      </c>
      <c r="AN527" s="39">
        <f t="shared" si="308"/>
        <v>0</v>
      </c>
      <c r="AO527" s="8"/>
      <c r="AP527" s="35">
        <f t="shared" si="309"/>
        <v>-3.8961100139831152E-2</v>
      </c>
      <c r="AQ527" s="12">
        <f t="shared" si="310"/>
        <v>2.7112683089801386E-4</v>
      </c>
      <c r="AR527" s="12">
        <f t="shared" si="311"/>
        <v>1.3423008502203412E-5</v>
      </c>
      <c r="AS527" s="12">
        <f t="shared" si="312"/>
        <v>1.7086378734417916E-4</v>
      </c>
      <c r="AT527" s="12">
        <f t="shared" si="313"/>
        <v>1.3423008502203412E-5</v>
      </c>
      <c r="AU527" s="12">
        <f t="shared" si="314"/>
        <v>1.7086378734417916E-4</v>
      </c>
      <c r="AV527" s="12">
        <f t="shared" si="315"/>
        <v>-3.8961100139831152E-2</v>
      </c>
      <c r="AW527" s="12">
        <f t="shared" si="316"/>
        <v>2.7112683089801386E-4</v>
      </c>
      <c r="AX527" s="12">
        <f t="shared" si="317"/>
        <v>-3.8961100139831117E-2</v>
      </c>
      <c r="AY527" s="39">
        <f t="shared" si="318"/>
        <v>2.7112683089801386E-4</v>
      </c>
      <c r="AZ527" s="8"/>
      <c r="BA527" s="35"/>
      <c r="BB527" s="12">
        <f t="shared" si="319"/>
        <v>1.0000134230085023</v>
      </c>
      <c r="BC527" s="12">
        <f t="shared" si="320"/>
        <v>0.96102600000000005</v>
      </c>
      <c r="BD527" s="12">
        <f t="shared" si="321"/>
        <v>0</v>
      </c>
      <c r="BE527" s="39">
        <f t="shared" si="322"/>
        <v>0</v>
      </c>
    </row>
    <row r="528" spans="1:57">
      <c r="A528" s="168" t="s">
        <v>379</v>
      </c>
      <c r="B528" s="3" t="s">
        <v>216</v>
      </c>
      <c r="C528" s="3">
        <v>-38.337666666666671</v>
      </c>
      <c r="D528" s="3">
        <v>0.37367918280816953</v>
      </c>
      <c r="E528" s="3">
        <v>3</v>
      </c>
      <c r="F528" s="3">
        <v>1.3423008502203413E-2</v>
      </c>
      <c r="G528" s="3">
        <v>0.17086378734417915</v>
      </c>
      <c r="L528" s="3">
        <v>1</v>
      </c>
      <c r="Q528" s="44">
        <f t="shared" si="288"/>
        <v>-38.324758264990095</v>
      </c>
      <c r="R528" s="45">
        <f t="shared" si="289"/>
        <v>0.27119269342386693</v>
      </c>
      <c r="S528" s="45" t="str">
        <f t="shared" si="290"/>
        <v>n/a</v>
      </c>
      <c r="T528" s="45" t="str">
        <f t="shared" si="291"/>
        <v>n/a</v>
      </c>
      <c r="U528" s="45" t="str">
        <f t="shared" si="292"/>
        <v>n/a</v>
      </c>
      <c r="V528" s="45" t="str">
        <f t="shared" si="293"/>
        <v>n/a</v>
      </c>
      <c r="W528" s="41">
        <f t="shared" si="294"/>
        <v>-38.324758264990095</v>
      </c>
      <c r="X528" s="42">
        <f t="shared" si="295"/>
        <v>0.27119269342386693</v>
      </c>
      <c r="Y528" s="3">
        <v>3</v>
      </c>
      <c r="Z528" s="166">
        <v>-18.5</v>
      </c>
      <c r="AA528" s="43">
        <f t="shared" si="296"/>
        <v>-38.324758264990045</v>
      </c>
      <c r="AB528" s="42">
        <f t="shared" si="297"/>
        <v>0.27119269342386693</v>
      </c>
      <c r="AC528" s="8"/>
      <c r="AD528" s="35">
        <f t="shared" si="298"/>
        <v>-3.8337666666666673E-2</v>
      </c>
      <c r="AE528" s="12">
        <f t="shared" si="299"/>
        <v>3.7367918280816951E-4</v>
      </c>
      <c r="AF528" s="12">
        <f t="shared" si="300"/>
        <v>4.2165180505801406E-4</v>
      </c>
      <c r="AG528" s="12">
        <f t="shared" si="301"/>
        <v>1.3423008502203412E-5</v>
      </c>
      <c r="AH528" s="12">
        <f t="shared" si="302"/>
        <v>1.7086378734417916E-4</v>
      </c>
      <c r="AI528" s="12">
        <f t="shared" si="303"/>
        <v>0</v>
      </c>
      <c r="AJ528" s="12">
        <f t="shared" si="304"/>
        <v>0</v>
      </c>
      <c r="AK528" s="12">
        <f t="shared" si="305"/>
        <v>0</v>
      </c>
      <c r="AL528" s="12">
        <f t="shared" si="306"/>
        <v>0</v>
      </c>
      <c r="AM528" s="12">
        <f t="shared" si="307"/>
        <v>0</v>
      </c>
      <c r="AN528" s="39">
        <f t="shared" si="308"/>
        <v>0</v>
      </c>
      <c r="AO528" s="8"/>
      <c r="AP528" s="35">
        <f t="shared" si="309"/>
        <v>-3.8324758264990093E-2</v>
      </c>
      <c r="AQ528" s="12">
        <f t="shared" si="310"/>
        <v>2.7119269342386695E-4</v>
      </c>
      <c r="AR528" s="12">
        <f t="shared" si="311"/>
        <v>1.3423008502203412E-5</v>
      </c>
      <c r="AS528" s="12">
        <f t="shared" si="312"/>
        <v>1.7086378734417916E-4</v>
      </c>
      <c r="AT528" s="12">
        <f t="shared" si="313"/>
        <v>1.3423008502203412E-5</v>
      </c>
      <c r="AU528" s="12">
        <f t="shared" si="314"/>
        <v>1.7086378734417916E-4</v>
      </c>
      <c r="AV528" s="12">
        <f t="shared" si="315"/>
        <v>-3.8324758264990093E-2</v>
      </c>
      <c r="AW528" s="12">
        <f t="shared" si="316"/>
        <v>2.7119269342386695E-4</v>
      </c>
      <c r="AX528" s="12">
        <f t="shared" si="317"/>
        <v>-3.8324758264990044E-2</v>
      </c>
      <c r="AY528" s="39">
        <f t="shared" si="318"/>
        <v>2.7119269342386695E-4</v>
      </c>
      <c r="AZ528" s="8"/>
      <c r="BA528" s="35"/>
      <c r="BB528" s="12">
        <f t="shared" si="319"/>
        <v>1.0000134230085023</v>
      </c>
      <c r="BC528" s="12">
        <f t="shared" si="320"/>
        <v>0.96166233333333329</v>
      </c>
      <c r="BD528" s="12">
        <f t="shared" si="321"/>
        <v>0</v>
      </c>
      <c r="BE528" s="39">
        <f t="shared" si="322"/>
        <v>0</v>
      </c>
    </row>
    <row r="529" spans="1:57">
      <c r="A529" s="168" t="s">
        <v>326</v>
      </c>
      <c r="B529" s="3" t="s">
        <v>399</v>
      </c>
      <c r="C529" s="3">
        <v>-36.356999999999999</v>
      </c>
      <c r="D529" s="3">
        <v>0.37367918280816953</v>
      </c>
      <c r="E529" s="3">
        <v>3</v>
      </c>
      <c r="F529" s="3">
        <v>1.3423008502203413E-2</v>
      </c>
      <c r="G529" s="3">
        <v>0.17086378734417915</v>
      </c>
      <c r="L529" s="3">
        <v>1</v>
      </c>
      <c r="Q529" s="44">
        <f t="shared" si="288"/>
        <v>-36.344065011817911</v>
      </c>
      <c r="R529" s="45">
        <f t="shared" si="289"/>
        <v>0.2713978752181701</v>
      </c>
      <c r="S529" s="45" t="str">
        <f t="shared" si="290"/>
        <v>n/a</v>
      </c>
      <c r="T529" s="45" t="str">
        <f t="shared" si="291"/>
        <v>n/a</v>
      </c>
      <c r="U529" s="45" t="str">
        <f t="shared" si="292"/>
        <v>n/a</v>
      </c>
      <c r="V529" s="45" t="str">
        <f t="shared" si="293"/>
        <v>n/a</v>
      </c>
      <c r="W529" s="41">
        <f t="shared" si="294"/>
        <v>-36.344065011817911</v>
      </c>
      <c r="X529" s="42">
        <f t="shared" si="295"/>
        <v>0.2713978752181701</v>
      </c>
      <c r="Y529" s="3">
        <v>3</v>
      </c>
      <c r="Z529" s="166">
        <v>-18.5</v>
      </c>
      <c r="AA529" s="43">
        <f t="shared" si="296"/>
        <v>-36.344065011817861</v>
      </c>
      <c r="AB529" s="42">
        <f t="shared" si="297"/>
        <v>0.2713978752181701</v>
      </c>
      <c r="AC529" s="8"/>
      <c r="AD529" s="35">
        <f t="shared" si="298"/>
        <v>-3.6357E-2</v>
      </c>
      <c r="AE529" s="12">
        <f t="shared" si="299"/>
        <v>3.7367918280816951E-4</v>
      </c>
      <c r="AF529" s="12">
        <f t="shared" si="300"/>
        <v>4.2165180505801406E-4</v>
      </c>
      <c r="AG529" s="12">
        <f t="shared" si="301"/>
        <v>1.3423008502203412E-5</v>
      </c>
      <c r="AH529" s="12">
        <f t="shared" si="302"/>
        <v>1.7086378734417916E-4</v>
      </c>
      <c r="AI529" s="12">
        <f t="shared" si="303"/>
        <v>0</v>
      </c>
      <c r="AJ529" s="12">
        <f t="shared" si="304"/>
        <v>0</v>
      </c>
      <c r="AK529" s="12">
        <f t="shared" si="305"/>
        <v>0</v>
      </c>
      <c r="AL529" s="12">
        <f t="shared" si="306"/>
        <v>0</v>
      </c>
      <c r="AM529" s="12">
        <f t="shared" si="307"/>
        <v>0</v>
      </c>
      <c r="AN529" s="39">
        <f t="shared" si="308"/>
        <v>0</v>
      </c>
      <c r="AO529" s="8"/>
      <c r="AP529" s="35">
        <f t="shared" si="309"/>
        <v>-3.634406501181791E-2</v>
      </c>
      <c r="AQ529" s="12">
        <f t="shared" si="310"/>
        <v>2.7139787521817012E-4</v>
      </c>
      <c r="AR529" s="12">
        <f t="shared" si="311"/>
        <v>1.3423008502203412E-5</v>
      </c>
      <c r="AS529" s="12">
        <f t="shared" si="312"/>
        <v>1.7086378734417916E-4</v>
      </c>
      <c r="AT529" s="12">
        <f t="shared" si="313"/>
        <v>1.3423008502203412E-5</v>
      </c>
      <c r="AU529" s="12">
        <f t="shared" si="314"/>
        <v>1.7086378734417916E-4</v>
      </c>
      <c r="AV529" s="12">
        <f t="shared" si="315"/>
        <v>-3.634406501181791E-2</v>
      </c>
      <c r="AW529" s="12">
        <f t="shared" si="316"/>
        <v>2.7139787521817012E-4</v>
      </c>
      <c r="AX529" s="12">
        <f t="shared" si="317"/>
        <v>-3.6344065011817861E-2</v>
      </c>
      <c r="AY529" s="39">
        <f t="shared" si="318"/>
        <v>2.7139787521817012E-4</v>
      </c>
      <c r="AZ529" s="8"/>
      <c r="BA529" s="35"/>
      <c r="BB529" s="12">
        <f t="shared" si="319"/>
        <v>1.0000134230085023</v>
      </c>
      <c r="BC529" s="12">
        <f t="shared" si="320"/>
        <v>0.96364300000000003</v>
      </c>
      <c r="BD529" s="12">
        <f t="shared" si="321"/>
        <v>0</v>
      </c>
      <c r="BE529" s="39">
        <f t="shared" si="322"/>
        <v>0</v>
      </c>
    </row>
    <row r="530" spans="1:57">
      <c r="A530" s="168" t="s">
        <v>326</v>
      </c>
      <c r="B530" s="3" t="s">
        <v>400</v>
      </c>
      <c r="C530" s="3">
        <v>-36.763666666666673</v>
      </c>
      <c r="D530" s="3">
        <v>0.37367918280816953</v>
      </c>
      <c r="E530" s="3">
        <v>3</v>
      </c>
      <c r="F530" s="3">
        <v>1.3423008502203413E-2</v>
      </c>
      <c r="G530" s="3">
        <v>0.17086378734417915</v>
      </c>
      <c r="L530" s="3">
        <v>1</v>
      </c>
      <c r="Q530" s="44">
        <f t="shared" si="288"/>
        <v>-36.75073713717471</v>
      </c>
      <c r="R530" s="45">
        <f t="shared" si="289"/>
        <v>0.27135572591118851</v>
      </c>
      <c r="S530" s="45" t="str">
        <f t="shared" si="290"/>
        <v>n/a</v>
      </c>
      <c r="T530" s="45" t="str">
        <f t="shared" si="291"/>
        <v>n/a</v>
      </c>
      <c r="U530" s="45" t="str">
        <f t="shared" si="292"/>
        <v>n/a</v>
      </c>
      <c r="V530" s="45" t="str">
        <f t="shared" si="293"/>
        <v>n/a</v>
      </c>
      <c r="W530" s="41">
        <f t="shared" si="294"/>
        <v>-36.75073713717471</v>
      </c>
      <c r="X530" s="42">
        <f t="shared" si="295"/>
        <v>0.27135572591118851</v>
      </c>
      <c r="Y530" s="3">
        <v>3</v>
      </c>
      <c r="Z530" s="166">
        <v>-18.5</v>
      </c>
      <c r="AA530" s="43">
        <f t="shared" si="296"/>
        <v>-36.750737137174696</v>
      </c>
      <c r="AB530" s="42">
        <f t="shared" si="297"/>
        <v>0.27135572591118851</v>
      </c>
      <c r="AC530" s="8"/>
      <c r="AD530" s="35">
        <f t="shared" si="298"/>
        <v>-3.6763666666666674E-2</v>
      </c>
      <c r="AE530" s="12">
        <f t="shared" si="299"/>
        <v>3.7367918280816951E-4</v>
      </c>
      <c r="AF530" s="12">
        <f t="shared" si="300"/>
        <v>4.2165180505801406E-4</v>
      </c>
      <c r="AG530" s="12">
        <f t="shared" si="301"/>
        <v>1.3423008502203412E-5</v>
      </c>
      <c r="AH530" s="12">
        <f t="shared" si="302"/>
        <v>1.7086378734417916E-4</v>
      </c>
      <c r="AI530" s="12">
        <f t="shared" si="303"/>
        <v>0</v>
      </c>
      <c r="AJ530" s="12">
        <f t="shared" si="304"/>
        <v>0</v>
      </c>
      <c r="AK530" s="12">
        <f t="shared" si="305"/>
        <v>0</v>
      </c>
      <c r="AL530" s="12">
        <f t="shared" si="306"/>
        <v>0</v>
      </c>
      <c r="AM530" s="12">
        <f t="shared" si="307"/>
        <v>0</v>
      </c>
      <c r="AN530" s="39">
        <f t="shared" si="308"/>
        <v>0</v>
      </c>
      <c r="AO530" s="8"/>
      <c r="AP530" s="35">
        <f t="shared" si="309"/>
        <v>-3.6750737137174708E-2</v>
      </c>
      <c r="AQ530" s="12">
        <f t="shared" si="310"/>
        <v>2.7135572591118851E-4</v>
      </c>
      <c r="AR530" s="12">
        <f t="shared" si="311"/>
        <v>1.3423008502203412E-5</v>
      </c>
      <c r="AS530" s="12">
        <f t="shared" si="312"/>
        <v>1.7086378734417916E-4</v>
      </c>
      <c r="AT530" s="12">
        <f t="shared" si="313"/>
        <v>1.3423008502203412E-5</v>
      </c>
      <c r="AU530" s="12">
        <f t="shared" si="314"/>
        <v>1.7086378734417916E-4</v>
      </c>
      <c r="AV530" s="12">
        <f t="shared" si="315"/>
        <v>-3.6750737137174708E-2</v>
      </c>
      <c r="AW530" s="12">
        <f t="shared" si="316"/>
        <v>2.7135572591118851E-4</v>
      </c>
      <c r="AX530" s="12">
        <f t="shared" si="317"/>
        <v>-3.6750737137174694E-2</v>
      </c>
      <c r="AY530" s="39">
        <f t="shared" si="318"/>
        <v>2.7135572591118851E-4</v>
      </c>
      <c r="AZ530" s="8"/>
      <c r="BA530" s="35"/>
      <c r="BB530" s="12">
        <f t="shared" si="319"/>
        <v>1.0000134230085023</v>
      </c>
      <c r="BC530" s="12">
        <f t="shared" si="320"/>
        <v>0.96323633333333336</v>
      </c>
      <c r="BD530" s="12">
        <f t="shared" si="321"/>
        <v>0</v>
      </c>
      <c r="BE530" s="39">
        <f t="shared" si="322"/>
        <v>0</v>
      </c>
    </row>
    <row r="531" spans="1:57">
      <c r="A531" s="168" t="s">
        <v>326</v>
      </c>
      <c r="B531" s="3" t="s">
        <v>215</v>
      </c>
      <c r="C531" s="3">
        <v>-37.671333333333337</v>
      </c>
      <c r="D531" s="3">
        <v>0.37367918280816953</v>
      </c>
      <c r="E531" s="3">
        <v>3</v>
      </c>
      <c r="F531" s="3">
        <v>1.3423008502203413E-2</v>
      </c>
      <c r="G531" s="3">
        <v>0.17086378734417915</v>
      </c>
      <c r="L531" s="3">
        <v>1</v>
      </c>
      <c r="Q531" s="44">
        <f t="shared" si="288"/>
        <v>-37.658415987458753</v>
      </c>
      <c r="R531" s="45">
        <f t="shared" si="289"/>
        <v>0.2712616906147442</v>
      </c>
      <c r="S531" s="45" t="str">
        <f t="shared" si="290"/>
        <v>n/a</v>
      </c>
      <c r="T531" s="45" t="str">
        <f t="shared" si="291"/>
        <v>n/a</v>
      </c>
      <c r="U531" s="45" t="str">
        <f t="shared" si="292"/>
        <v>n/a</v>
      </c>
      <c r="V531" s="45" t="str">
        <f t="shared" si="293"/>
        <v>n/a</v>
      </c>
      <c r="W531" s="41">
        <f t="shared" si="294"/>
        <v>-37.658415987458753</v>
      </c>
      <c r="X531" s="42">
        <f t="shared" si="295"/>
        <v>0.2712616906147442</v>
      </c>
      <c r="Y531" s="3">
        <v>3</v>
      </c>
      <c r="Z531" s="166">
        <v>-18.5</v>
      </c>
      <c r="AA531" s="43">
        <f t="shared" si="296"/>
        <v>-37.658415987458781</v>
      </c>
      <c r="AB531" s="42">
        <f t="shared" si="297"/>
        <v>0.2712616906147442</v>
      </c>
      <c r="AC531" s="8"/>
      <c r="AD531" s="35">
        <f t="shared" si="298"/>
        <v>-3.7671333333333334E-2</v>
      </c>
      <c r="AE531" s="12">
        <f t="shared" si="299"/>
        <v>3.7367918280816951E-4</v>
      </c>
      <c r="AF531" s="12">
        <f t="shared" si="300"/>
        <v>4.2165180505801406E-4</v>
      </c>
      <c r="AG531" s="12">
        <f t="shared" si="301"/>
        <v>1.3423008502203412E-5</v>
      </c>
      <c r="AH531" s="12">
        <f t="shared" si="302"/>
        <v>1.7086378734417916E-4</v>
      </c>
      <c r="AI531" s="12">
        <f t="shared" si="303"/>
        <v>0</v>
      </c>
      <c r="AJ531" s="12">
        <f t="shared" si="304"/>
        <v>0</v>
      </c>
      <c r="AK531" s="12">
        <f t="shared" si="305"/>
        <v>0</v>
      </c>
      <c r="AL531" s="12">
        <f t="shared" si="306"/>
        <v>0</v>
      </c>
      <c r="AM531" s="12">
        <f t="shared" si="307"/>
        <v>0</v>
      </c>
      <c r="AN531" s="39">
        <f t="shared" si="308"/>
        <v>0</v>
      </c>
      <c r="AO531" s="8"/>
      <c r="AP531" s="35">
        <f t="shared" si="309"/>
        <v>-3.7658415987458754E-2</v>
      </c>
      <c r="AQ531" s="12">
        <f t="shared" si="310"/>
        <v>2.7126169061474417E-4</v>
      </c>
      <c r="AR531" s="12">
        <f t="shared" si="311"/>
        <v>1.3423008502203412E-5</v>
      </c>
      <c r="AS531" s="12">
        <f t="shared" si="312"/>
        <v>1.7086378734417916E-4</v>
      </c>
      <c r="AT531" s="12">
        <f t="shared" si="313"/>
        <v>1.3423008502203412E-5</v>
      </c>
      <c r="AU531" s="12">
        <f t="shared" si="314"/>
        <v>1.7086378734417916E-4</v>
      </c>
      <c r="AV531" s="12">
        <f t="shared" si="315"/>
        <v>-3.7658415987458754E-2</v>
      </c>
      <c r="AW531" s="12">
        <f t="shared" si="316"/>
        <v>2.7126169061474417E-4</v>
      </c>
      <c r="AX531" s="12">
        <f t="shared" si="317"/>
        <v>-3.7658415987458782E-2</v>
      </c>
      <c r="AY531" s="39">
        <f t="shared" si="318"/>
        <v>2.7126169061474417E-4</v>
      </c>
      <c r="AZ531" s="8"/>
      <c r="BA531" s="35"/>
      <c r="BB531" s="12">
        <f t="shared" si="319"/>
        <v>1.0000134230085023</v>
      </c>
      <c r="BC531" s="12">
        <f t="shared" si="320"/>
        <v>0.96232866666666661</v>
      </c>
      <c r="BD531" s="12">
        <f t="shared" si="321"/>
        <v>0</v>
      </c>
      <c r="BE531" s="39">
        <f t="shared" si="322"/>
        <v>0</v>
      </c>
    </row>
    <row r="532" spans="1:57">
      <c r="A532" s="168" t="s">
        <v>326</v>
      </c>
      <c r="B532" s="3" t="s">
        <v>216</v>
      </c>
      <c r="C532" s="3">
        <v>-37.152666666666669</v>
      </c>
      <c r="D532" s="3">
        <v>0.37367918280816953</v>
      </c>
      <c r="E532" s="3">
        <v>3</v>
      </c>
      <c r="F532" s="3">
        <v>1.3423008502203413E-2</v>
      </c>
      <c r="G532" s="3">
        <v>0.17086378734417915</v>
      </c>
      <c r="L532" s="3">
        <v>1</v>
      </c>
      <c r="Q532" s="44">
        <f t="shared" si="288"/>
        <v>-37.139742358725009</v>
      </c>
      <c r="R532" s="45">
        <f t="shared" si="289"/>
        <v>0.27131541820558608</v>
      </c>
      <c r="S532" s="45" t="str">
        <f t="shared" si="290"/>
        <v>n/a</v>
      </c>
      <c r="T532" s="45" t="str">
        <f t="shared" si="291"/>
        <v>n/a</v>
      </c>
      <c r="U532" s="45" t="str">
        <f t="shared" si="292"/>
        <v>n/a</v>
      </c>
      <c r="V532" s="45" t="str">
        <f t="shared" si="293"/>
        <v>n/a</v>
      </c>
      <c r="W532" s="41">
        <f t="shared" si="294"/>
        <v>-37.139742358725009</v>
      </c>
      <c r="X532" s="42">
        <f t="shared" si="295"/>
        <v>0.27131541820558608</v>
      </c>
      <c r="Y532" s="3">
        <v>3</v>
      </c>
      <c r="Z532" s="166">
        <v>-18.5</v>
      </c>
      <c r="AA532" s="43">
        <f t="shared" si="296"/>
        <v>-37.139742358724973</v>
      </c>
      <c r="AB532" s="42">
        <f t="shared" si="297"/>
        <v>0.27131541820558608</v>
      </c>
      <c r="AC532" s="8"/>
      <c r="AD532" s="35">
        <f t="shared" si="298"/>
        <v>-3.7152666666666667E-2</v>
      </c>
      <c r="AE532" s="12">
        <f t="shared" si="299"/>
        <v>3.7367918280816951E-4</v>
      </c>
      <c r="AF532" s="12">
        <f t="shared" si="300"/>
        <v>4.2165180505801406E-4</v>
      </c>
      <c r="AG532" s="12">
        <f t="shared" si="301"/>
        <v>1.3423008502203412E-5</v>
      </c>
      <c r="AH532" s="12">
        <f t="shared" si="302"/>
        <v>1.7086378734417916E-4</v>
      </c>
      <c r="AI532" s="12">
        <f t="shared" si="303"/>
        <v>0</v>
      </c>
      <c r="AJ532" s="12">
        <f t="shared" si="304"/>
        <v>0</v>
      </c>
      <c r="AK532" s="12">
        <f t="shared" si="305"/>
        <v>0</v>
      </c>
      <c r="AL532" s="12">
        <f t="shared" si="306"/>
        <v>0</v>
      </c>
      <c r="AM532" s="12">
        <f t="shared" si="307"/>
        <v>0</v>
      </c>
      <c r="AN532" s="39">
        <f t="shared" si="308"/>
        <v>0</v>
      </c>
      <c r="AO532" s="8"/>
      <c r="AP532" s="35">
        <f t="shared" si="309"/>
        <v>-3.7139742358725011E-2</v>
      </c>
      <c r="AQ532" s="12">
        <f t="shared" si="310"/>
        <v>2.713154182055861E-4</v>
      </c>
      <c r="AR532" s="12">
        <f t="shared" si="311"/>
        <v>1.3423008502203412E-5</v>
      </c>
      <c r="AS532" s="12">
        <f t="shared" si="312"/>
        <v>1.7086378734417916E-4</v>
      </c>
      <c r="AT532" s="12">
        <f t="shared" si="313"/>
        <v>1.3423008502203412E-5</v>
      </c>
      <c r="AU532" s="12">
        <f t="shared" si="314"/>
        <v>1.7086378734417916E-4</v>
      </c>
      <c r="AV532" s="12">
        <f t="shared" si="315"/>
        <v>-3.7139742358725011E-2</v>
      </c>
      <c r="AW532" s="12">
        <f t="shared" si="316"/>
        <v>2.713154182055861E-4</v>
      </c>
      <c r="AX532" s="12">
        <f t="shared" si="317"/>
        <v>-3.713974235872497E-2</v>
      </c>
      <c r="AY532" s="39">
        <f t="shared" si="318"/>
        <v>2.713154182055861E-4</v>
      </c>
      <c r="AZ532" s="8"/>
      <c r="BA532" s="35"/>
      <c r="BB532" s="12">
        <f t="shared" si="319"/>
        <v>1.0000134230085023</v>
      </c>
      <c r="BC532" s="12">
        <f t="shared" si="320"/>
        <v>0.96284733333333339</v>
      </c>
      <c r="BD532" s="12">
        <f t="shared" si="321"/>
        <v>0</v>
      </c>
      <c r="BE532" s="39">
        <f t="shared" si="322"/>
        <v>0</v>
      </c>
    </row>
    <row r="533" spans="1:57">
      <c r="A533" s="168" t="s">
        <v>259</v>
      </c>
      <c r="B533" s="3" t="s">
        <v>399</v>
      </c>
      <c r="C533" s="3">
        <v>-32.109333333333332</v>
      </c>
      <c r="D533" s="3">
        <v>0.37367918280816953</v>
      </c>
      <c r="E533" s="3">
        <v>3</v>
      </c>
      <c r="F533" s="3">
        <v>1.3423008502203413E-2</v>
      </c>
      <c r="G533" s="3">
        <v>0.17086378734417915</v>
      </c>
      <c r="L533" s="3">
        <v>1</v>
      </c>
      <c r="Q533" s="44">
        <f t="shared" si="288"/>
        <v>-32.096341328685462</v>
      </c>
      <c r="R533" s="45">
        <f t="shared" si="289"/>
        <v>0.27183879916487919</v>
      </c>
      <c r="S533" s="45" t="str">
        <f t="shared" si="290"/>
        <v>n/a</v>
      </c>
      <c r="T533" s="45" t="str">
        <f t="shared" si="291"/>
        <v>n/a</v>
      </c>
      <c r="U533" s="45" t="str">
        <f t="shared" si="292"/>
        <v>n/a</v>
      </c>
      <c r="V533" s="45" t="str">
        <f t="shared" si="293"/>
        <v>n/a</v>
      </c>
      <c r="W533" s="41">
        <f t="shared" si="294"/>
        <v>-32.096341328685462</v>
      </c>
      <c r="X533" s="42">
        <f t="shared" si="295"/>
        <v>0.27183879916487919</v>
      </c>
      <c r="Y533" s="3">
        <v>3</v>
      </c>
      <c r="Z533" s="166">
        <v>-18.5</v>
      </c>
      <c r="AA533" s="43">
        <f t="shared" si="296"/>
        <v>-32.09634132868544</v>
      </c>
      <c r="AB533" s="42">
        <f t="shared" si="297"/>
        <v>0.27183879916487919</v>
      </c>
      <c r="AC533" s="8"/>
      <c r="AD533" s="35">
        <f t="shared" si="298"/>
        <v>-3.210933333333333E-2</v>
      </c>
      <c r="AE533" s="12">
        <f t="shared" si="299"/>
        <v>3.7367918280816951E-4</v>
      </c>
      <c r="AF533" s="12">
        <f t="shared" si="300"/>
        <v>4.2165180505801406E-4</v>
      </c>
      <c r="AG533" s="12">
        <f t="shared" si="301"/>
        <v>1.3423008502203412E-5</v>
      </c>
      <c r="AH533" s="12">
        <f t="shared" si="302"/>
        <v>1.7086378734417916E-4</v>
      </c>
      <c r="AI533" s="12">
        <f t="shared" si="303"/>
        <v>0</v>
      </c>
      <c r="AJ533" s="12">
        <f t="shared" si="304"/>
        <v>0</v>
      </c>
      <c r="AK533" s="12">
        <f t="shared" si="305"/>
        <v>0</v>
      </c>
      <c r="AL533" s="12">
        <f t="shared" si="306"/>
        <v>0</v>
      </c>
      <c r="AM533" s="12">
        <f t="shared" si="307"/>
        <v>0</v>
      </c>
      <c r="AN533" s="39">
        <f t="shared" si="308"/>
        <v>0</v>
      </c>
      <c r="AO533" s="8"/>
      <c r="AP533" s="35">
        <f t="shared" si="309"/>
        <v>-3.2096341328685461E-2</v>
      </c>
      <c r="AQ533" s="12">
        <f t="shared" si="310"/>
        <v>2.7183879916487918E-4</v>
      </c>
      <c r="AR533" s="12">
        <f t="shared" si="311"/>
        <v>1.3423008502203412E-5</v>
      </c>
      <c r="AS533" s="12">
        <f t="shared" si="312"/>
        <v>1.7086378734417916E-4</v>
      </c>
      <c r="AT533" s="12">
        <f t="shared" si="313"/>
        <v>1.3423008502203412E-5</v>
      </c>
      <c r="AU533" s="12">
        <f t="shared" si="314"/>
        <v>1.7086378734417916E-4</v>
      </c>
      <c r="AV533" s="12">
        <f t="shared" si="315"/>
        <v>-3.2096341328685461E-2</v>
      </c>
      <c r="AW533" s="12">
        <f t="shared" si="316"/>
        <v>2.7183879916487918E-4</v>
      </c>
      <c r="AX533" s="12">
        <f t="shared" si="317"/>
        <v>-3.209634132868544E-2</v>
      </c>
      <c r="AY533" s="39">
        <f t="shared" si="318"/>
        <v>2.7183879916487918E-4</v>
      </c>
      <c r="AZ533" s="8"/>
      <c r="BA533" s="35"/>
      <c r="BB533" s="12">
        <f t="shared" si="319"/>
        <v>1.0000134230085023</v>
      </c>
      <c r="BC533" s="12">
        <f t="shared" si="320"/>
        <v>0.96789066666666668</v>
      </c>
      <c r="BD533" s="12">
        <f t="shared" si="321"/>
        <v>0</v>
      </c>
      <c r="BE533" s="39">
        <f t="shared" si="322"/>
        <v>0</v>
      </c>
    </row>
    <row r="534" spans="1:57">
      <c r="A534" s="168" t="s">
        <v>259</v>
      </c>
      <c r="B534" s="3" t="s">
        <v>400</v>
      </c>
      <c r="C534" s="3">
        <v>-31.945999999999998</v>
      </c>
      <c r="D534" s="3">
        <v>0.37367918280816953</v>
      </c>
      <c r="E534" s="3">
        <v>3</v>
      </c>
      <c r="F534" s="3">
        <v>1.3423008502203413E-2</v>
      </c>
      <c r="G534" s="3">
        <v>0.17086378734417915</v>
      </c>
      <c r="L534" s="3">
        <v>1</v>
      </c>
      <c r="Q534" s="44">
        <f t="shared" si="288"/>
        <v>-31.933005802927404</v>
      </c>
      <c r="R534" s="45">
        <f t="shared" si="289"/>
        <v>0.27185577819274964</v>
      </c>
      <c r="S534" s="45" t="str">
        <f t="shared" si="290"/>
        <v>n/a</v>
      </c>
      <c r="T534" s="45" t="str">
        <f t="shared" si="291"/>
        <v>n/a</v>
      </c>
      <c r="U534" s="45" t="str">
        <f t="shared" si="292"/>
        <v>n/a</v>
      </c>
      <c r="V534" s="45" t="str">
        <f t="shared" si="293"/>
        <v>n/a</v>
      </c>
      <c r="W534" s="41">
        <f t="shared" si="294"/>
        <v>-31.933005802927404</v>
      </c>
      <c r="X534" s="42">
        <f t="shared" si="295"/>
        <v>0.27185577819274964</v>
      </c>
      <c r="Y534" s="3">
        <v>3</v>
      </c>
      <c r="Z534" s="166">
        <v>-18.5</v>
      </c>
      <c r="AA534" s="43">
        <f t="shared" si="296"/>
        <v>-31.933005802927461</v>
      </c>
      <c r="AB534" s="42">
        <f t="shared" si="297"/>
        <v>0.27185577819274964</v>
      </c>
      <c r="AC534" s="8"/>
      <c r="AD534" s="35">
        <f t="shared" si="298"/>
        <v>-3.1945999999999995E-2</v>
      </c>
      <c r="AE534" s="12">
        <f t="shared" si="299"/>
        <v>3.7367918280816951E-4</v>
      </c>
      <c r="AF534" s="12">
        <f t="shared" si="300"/>
        <v>4.2165180505801406E-4</v>
      </c>
      <c r="AG534" s="12">
        <f t="shared" si="301"/>
        <v>1.3423008502203412E-5</v>
      </c>
      <c r="AH534" s="12">
        <f t="shared" si="302"/>
        <v>1.7086378734417916E-4</v>
      </c>
      <c r="AI534" s="12">
        <f t="shared" si="303"/>
        <v>0</v>
      </c>
      <c r="AJ534" s="12">
        <f t="shared" si="304"/>
        <v>0</v>
      </c>
      <c r="AK534" s="12">
        <f t="shared" si="305"/>
        <v>0</v>
      </c>
      <c r="AL534" s="12">
        <f t="shared" si="306"/>
        <v>0</v>
      </c>
      <c r="AM534" s="12">
        <f t="shared" si="307"/>
        <v>0</v>
      </c>
      <c r="AN534" s="39">
        <f t="shared" si="308"/>
        <v>0</v>
      </c>
      <c r="AO534" s="8"/>
      <c r="AP534" s="35">
        <f t="shared" si="309"/>
        <v>-3.1933005802927406E-2</v>
      </c>
      <c r="AQ534" s="12">
        <f t="shared" si="310"/>
        <v>2.7185577819274965E-4</v>
      </c>
      <c r="AR534" s="12">
        <f t="shared" si="311"/>
        <v>1.3423008502203412E-5</v>
      </c>
      <c r="AS534" s="12">
        <f t="shared" si="312"/>
        <v>1.7086378734417916E-4</v>
      </c>
      <c r="AT534" s="12">
        <f t="shared" si="313"/>
        <v>1.3423008502203412E-5</v>
      </c>
      <c r="AU534" s="12">
        <f t="shared" si="314"/>
        <v>1.7086378734417916E-4</v>
      </c>
      <c r="AV534" s="12">
        <f t="shared" si="315"/>
        <v>-3.1933005802927406E-2</v>
      </c>
      <c r="AW534" s="12">
        <f t="shared" si="316"/>
        <v>2.7185577819274965E-4</v>
      </c>
      <c r="AX534" s="12">
        <f t="shared" si="317"/>
        <v>-3.1933005802927461E-2</v>
      </c>
      <c r="AY534" s="39">
        <f t="shared" si="318"/>
        <v>2.7185577819274965E-4</v>
      </c>
      <c r="AZ534" s="8"/>
      <c r="BA534" s="35"/>
      <c r="BB534" s="12">
        <f t="shared" si="319"/>
        <v>1.0000134230085023</v>
      </c>
      <c r="BC534" s="12">
        <f t="shared" si="320"/>
        <v>0.96805399999999997</v>
      </c>
      <c r="BD534" s="12">
        <f t="shared" si="321"/>
        <v>0</v>
      </c>
      <c r="BE534" s="39">
        <f t="shared" si="322"/>
        <v>0</v>
      </c>
    </row>
    <row r="535" spans="1:57">
      <c r="A535" s="168" t="s">
        <v>259</v>
      </c>
      <c r="B535" s="3" t="s">
        <v>215</v>
      </c>
      <c r="C535" s="3">
        <v>-34.215666666666664</v>
      </c>
      <c r="D535" s="3">
        <v>0.37367918280816953</v>
      </c>
      <c r="E535" s="3">
        <v>3</v>
      </c>
      <c r="F535" s="3">
        <v>1.3423008502203413E-2</v>
      </c>
      <c r="G535" s="3">
        <v>0.17086378734417915</v>
      </c>
      <c r="L535" s="3">
        <v>1</v>
      </c>
      <c r="Q535" s="44">
        <f t="shared" si="288"/>
        <v>-34.202702935349038</v>
      </c>
      <c r="R535" s="45">
        <f t="shared" si="289"/>
        <v>0.2716200008288579</v>
      </c>
      <c r="S535" s="45" t="str">
        <f t="shared" si="290"/>
        <v>n/a</v>
      </c>
      <c r="T535" s="45" t="str">
        <f t="shared" si="291"/>
        <v>n/a</v>
      </c>
      <c r="U535" s="45" t="str">
        <f t="shared" si="292"/>
        <v>n/a</v>
      </c>
      <c r="V535" s="45" t="str">
        <f t="shared" si="293"/>
        <v>n/a</v>
      </c>
      <c r="W535" s="41">
        <f t="shared" si="294"/>
        <v>-34.202702935349038</v>
      </c>
      <c r="X535" s="42">
        <f t="shared" si="295"/>
        <v>0.2716200008288579</v>
      </c>
      <c r="Y535" s="3">
        <v>3</v>
      </c>
      <c r="Z535" s="166">
        <v>-18.5</v>
      </c>
      <c r="AA535" s="43">
        <f t="shared" si="296"/>
        <v>-34.202702935348995</v>
      </c>
      <c r="AB535" s="42">
        <f t="shared" si="297"/>
        <v>0.2716200008288579</v>
      </c>
      <c r="AC535" s="8"/>
      <c r="AD535" s="35">
        <f t="shared" si="298"/>
        <v>-3.4215666666666665E-2</v>
      </c>
      <c r="AE535" s="12">
        <f t="shared" si="299"/>
        <v>3.7367918280816951E-4</v>
      </c>
      <c r="AF535" s="12">
        <f t="shared" si="300"/>
        <v>4.2165180505801406E-4</v>
      </c>
      <c r="AG535" s="12">
        <f t="shared" si="301"/>
        <v>1.3423008502203412E-5</v>
      </c>
      <c r="AH535" s="12">
        <f t="shared" si="302"/>
        <v>1.7086378734417916E-4</v>
      </c>
      <c r="AI535" s="12">
        <f t="shared" si="303"/>
        <v>0</v>
      </c>
      <c r="AJ535" s="12">
        <f t="shared" si="304"/>
        <v>0</v>
      </c>
      <c r="AK535" s="12">
        <f t="shared" si="305"/>
        <v>0</v>
      </c>
      <c r="AL535" s="12">
        <f t="shared" si="306"/>
        <v>0</v>
      </c>
      <c r="AM535" s="12">
        <f t="shared" si="307"/>
        <v>0</v>
      </c>
      <c r="AN535" s="39">
        <f t="shared" si="308"/>
        <v>0</v>
      </c>
      <c r="AO535" s="8"/>
      <c r="AP535" s="35">
        <f t="shared" si="309"/>
        <v>-3.4202702935349036E-2</v>
      </c>
      <c r="AQ535" s="12">
        <f t="shared" si="310"/>
        <v>2.716200008288579E-4</v>
      </c>
      <c r="AR535" s="12">
        <f t="shared" si="311"/>
        <v>1.3423008502203412E-5</v>
      </c>
      <c r="AS535" s="12">
        <f t="shared" si="312"/>
        <v>1.7086378734417916E-4</v>
      </c>
      <c r="AT535" s="12">
        <f t="shared" si="313"/>
        <v>1.3423008502203412E-5</v>
      </c>
      <c r="AU535" s="12">
        <f t="shared" si="314"/>
        <v>1.7086378734417916E-4</v>
      </c>
      <c r="AV535" s="12">
        <f t="shared" si="315"/>
        <v>-3.4202702935349036E-2</v>
      </c>
      <c r="AW535" s="12">
        <f t="shared" si="316"/>
        <v>2.716200008288579E-4</v>
      </c>
      <c r="AX535" s="12">
        <f t="shared" si="317"/>
        <v>-3.4202702935348994E-2</v>
      </c>
      <c r="AY535" s="39">
        <f t="shared" si="318"/>
        <v>2.716200008288579E-4</v>
      </c>
      <c r="AZ535" s="8"/>
      <c r="BA535" s="35"/>
      <c r="BB535" s="12">
        <f t="shared" si="319"/>
        <v>1.0000134230085023</v>
      </c>
      <c r="BC535" s="12">
        <f t="shared" si="320"/>
        <v>0.96578433333333336</v>
      </c>
      <c r="BD535" s="12">
        <f t="shared" si="321"/>
        <v>0</v>
      </c>
      <c r="BE535" s="39">
        <f t="shared" si="322"/>
        <v>0</v>
      </c>
    </row>
    <row r="536" spans="1:57">
      <c r="A536" s="168" t="s">
        <v>259</v>
      </c>
      <c r="B536" s="3" t="s">
        <v>216</v>
      </c>
      <c r="C536" s="3">
        <v>-33.812999999999995</v>
      </c>
      <c r="D536" s="3">
        <v>0.37367918280816953</v>
      </c>
      <c r="E536" s="3">
        <v>3</v>
      </c>
      <c r="F536" s="3">
        <v>1.3423008502203413E-2</v>
      </c>
      <c r="G536" s="3">
        <v>0.17086378734417915</v>
      </c>
      <c r="L536" s="3">
        <v>1</v>
      </c>
      <c r="Q536" s="44">
        <f t="shared" si="288"/>
        <v>-33.800030863684277</v>
      </c>
      <c r="R536" s="45">
        <f t="shared" si="289"/>
        <v>0.27166180515754818</v>
      </c>
      <c r="S536" s="45" t="str">
        <f t="shared" si="290"/>
        <v>n/a</v>
      </c>
      <c r="T536" s="45" t="str">
        <f t="shared" si="291"/>
        <v>n/a</v>
      </c>
      <c r="U536" s="45" t="str">
        <f t="shared" si="292"/>
        <v>n/a</v>
      </c>
      <c r="V536" s="45" t="str">
        <f t="shared" si="293"/>
        <v>n/a</v>
      </c>
      <c r="W536" s="41">
        <f t="shared" si="294"/>
        <v>-33.800030863684277</v>
      </c>
      <c r="X536" s="42">
        <f t="shared" si="295"/>
        <v>0.27166180515754818</v>
      </c>
      <c r="Y536" s="3">
        <v>3</v>
      </c>
      <c r="Z536" s="166">
        <v>-18.5</v>
      </c>
      <c r="AA536" s="43">
        <f t="shared" si="296"/>
        <v>-33.800030863684327</v>
      </c>
      <c r="AB536" s="42">
        <f t="shared" si="297"/>
        <v>0.27166180515754818</v>
      </c>
      <c r="AC536" s="8"/>
      <c r="AD536" s="35">
        <f t="shared" si="298"/>
        <v>-3.3812999999999996E-2</v>
      </c>
      <c r="AE536" s="12">
        <f t="shared" si="299"/>
        <v>3.7367918280816951E-4</v>
      </c>
      <c r="AF536" s="12">
        <f t="shared" si="300"/>
        <v>4.2165180505801406E-4</v>
      </c>
      <c r="AG536" s="12">
        <f t="shared" si="301"/>
        <v>1.3423008502203412E-5</v>
      </c>
      <c r="AH536" s="12">
        <f t="shared" si="302"/>
        <v>1.7086378734417916E-4</v>
      </c>
      <c r="AI536" s="12">
        <f t="shared" si="303"/>
        <v>0</v>
      </c>
      <c r="AJ536" s="12">
        <f t="shared" si="304"/>
        <v>0</v>
      </c>
      <c r="AK536" s="12">
        <f t="shared" si="305"/>
        <v>0</v>
      </c>
      <c r="AL536" s="12">
        <f t="shared" si="306"/>
        <v>0</v>
      </c>
      <c r="AM536" s="12">
        <f t="shared" si="307"/>
        <v>0</v>
      </c>
      <c r="AN536" s="39">
        <f t="shared" si="308"/>
        <v>0</v>
      </c>
      <c r="AO536" s="8"/>
      <c r="AP536" s="35">
        <f t="shared" si="309"/>
        <v>-3.3800030863684279E-2</v>
      </c>
      <c r="AQ536" s="12">
        <f t="shared" si="310"/>
        <v>2.7166180515754819E-4</v>
      </c>
      <c r="AR536" s="12">
        <f t="shared" si="311"/>
        <v>1.3423008502203412E-5</v>
      </c>
      <c r="AS536" s="12">
        <f t="shared" si="312"/>
        <v>1.7086378734417916E-4</v>
      </c>
      <c r="AT536" s="12">
        <f t="shared" si="313"/>
        <v>1.3423008502203412E-5</v>
      </c>
      <c r="AU536" s="12">
        <f t="shared" si="314"/>
        <v>1.7086378734417916E-4</v>
      </c>
      <c r="AV536" s="12">
        <f t="shared" si="315"/>
        <v>-3.3800030863684279E-2</v>
      </c>
      <c r="AW536" s="12">
        <f t="shared" si="316"/>
        <v>2.7166180515754819E-4</v>
      </c>
      <c r="AX536" s="12">
        <f t="shared" si="317"/>
        <v>-3.3800030863684327E-2</v>
      </c>
      <c r="AY536" s="39">
        <f t="shared" si="318"/>
        <v>2.7166180515754819E-4</v>
      </c>
      <c r="AZ536" s="8"/>
      <c r="BA536" s="35"/>
      <c r="BB536" s="12">
        <f t="shared" si="319"/>
        <v>1.0000134230085023</v>
      </c>
      <c r="BC536" s="12">
        <f t="shared" si="320"/>
        <v>0.96618700000000002</v>
      </c>
      <c r="BD536" s="12">
        <f t="shared" si="321"/>
        <v>0</v>
      </c>
      <c r="BE536" s="39">
        <f t="shared" si="322"/>
        <v>0</v>
      </c>
    </row>
    <row r="537" spans="1:57">
      <c r="A537" s="168" t="s">
        <v>380</v>
      </c>
      <c r="B537" s="3" t="s">
        <v>399</v>
      </c>
      <c r="C537" s="3">
        <v>-32.938333333333333</v>
      </c>
      <c r="D537" s="3">
        <v>0.37367918280816953</v>
      </c>
      <c r="E537" s="3">
        <v>3</v>
      </c>
      <c r="F537" s="3">
        <v>1.3423008502203413E-2</v>
      </c>
      <c r="G537" s="3">
        <v>0.17086378734417915</v>
      </c>
      <c r="L537" s="3">
        <v>1</v>
      </c>
      <c r="Q537" s="44">
        <f t="shared" si="288"/>
        <v>-32.925352456359512</v>
      </c>
      <c r="R537" s="45">
        <f t="shared" si="289"/>
        <v>0.27175264976780794</v>
      </c>
      <c r="S537" s="45" t="str">
        <f t="shared" si="290"/>
        <v>n/a</v>
      </c>
      <c r="T537" s="45" t="str">
        <f t="shared" si="291"/>
        <v>n/a</v>
      </c>
      <c r="U537" s="45" t="str">
        <f t="shared" si="292"/>
        <v>n/a</v>
      </c>
      <c r="V537" s="45" t="str">
        <f t="shared" si="293"/>
        <v>n/a</v>
      </c>
      <c r="W537" s="41">
        <f t="shared" si="294"/>
        <v>-32.925352456359512</v>
      </c>
      <c r="X537" s="42">
        <f t="shared" si="295"/>
        <v>0.27175264976780794</v>
      </c>
      <c r="Y537" s="3">
        <v>3</v>
      </c>
      <c r="Z537" s="166">
        <v>-18.5</v>
      </c>
      <c r="AA537" s="43">
        <f t="shared" si="296"/>
        <v>-32.925352456359526</v>
      </c>
      <c r="AB537" s="42">
        <f t="shared" si="297"/>
        <v>0.27175264976780794</v>
      </c>
      <c r="AC537" s="8"/>
      <c r="AD537" s="35">
        <f t="shared" si="298"/>
        <v>-3.2938333333333333E-2</v>
      </c>
      <c r="AE537" s="12">
        <f t="shared" si="299"/>
        <v>3.7367918280816951E-4</v>
      </c>
      <c r="AF537" s="12">
        <f t="shared" si="300"/>
        <v>4.2165180505801406E-4</v>
      </c>
      <c r="AG537" s="12">
        <f t="shared" si="301"/>
        <v>1.3423008502203412E-5</v>
      </c>
      <c r="AH537" s="12">
        <f t="shared" si="302"/>
        <v>1.7086378734417916E-4</v>
      </c>
      <c r="AI537" s="12">
        <f t="shared" si="303"/>
        <v>0</v>
      </c>
      <c r="AJ537" s="12">
        <f t="shared" si="304"/>
        <v>0</v>
      </c>
      <c r="AK537" s="12">
        <f t="shared" si="305"/>
        <v>0</v>
      </c>
      <c r="AL537" s="12">
        <f t="shared" si="306"/>
        <v>0</v>
      </c>
      <c r="AM537" s="12">
        <f t="shared" si="307"/>
        <v>0</v>
      </c>
      <c r="AN537" s="39">
        <f t="shared" si="308"/>
        <v>0</v>
      </c>
      <c r="AO537" s="8"/>
      <c r="AP537" s="35">
        <f t="shared" si="309"/>
        <v>-3.2925352456359511E-2</v>
      </c>
      <c r="AQ537" s="12">
        <f t="shared" si="310"/>
        <v>2.7175264976780797E-4</v>
      </c>
      <c r="AR537" s="12">
        <f t="shared" si="311"/>
        <v>1.3423008502203412E-5</v>
      </c>
      <c r="AS537" s="12">
        <f t="shared" si="312"/>
        <v>1.7086378734417916E-4</v>
      </c>
      <c r="AT537" s="12">
        <f t="shared" si="313"/>
        <v>1.3423008502203412E-5</v>
      </c>
      <c r="AU537" s="12">
        <f t="shared" si="314"/>
        <v>1.7086378734417916E-4</v>
      </c>
      <c r="AV537" s="12">
        <f t="shared" si="315"/>
        <v>-3.2925352456359511E-2</v>
      </c>
      <c r="AW537" s="12">
        <f t="shared" si="316"/>
        <v>2.7175264976780797E-4</v>
      </c>
      <c r="AX537" s="12">
        <f t="shared" si="317"/>
        <v>-3.2925352456359525E-2</v>
      </c>
      <c r="AY537" s="39">
        <f t="shared" si="318"/>
        <v>2.7175264976780797E-4</v>
      </c>
      <c r="AZ537" s="8"/>
      <c r="BA537" s="35"/>
      <c r="BB537" s="12">
        <f t="shared" si="319"/>
        <v>1.0000134230085023</v>
      </c>
      <c r="BC537" s="12">
        <f t="shared" si="320"/>
        <v>0.96706166666666671</v>
      </c>
      <c r="BD537" s="12">
        <f t="shared" si="321"/>
        <v>0</v>
      </c>
      <c r="BE537" s="39">
        <f t="shared" si="322"/>
        <v>0</v>
      </c>
    </row>
    <row r="538" spans="1:57">
      <c r="A538" s="168" t="s">
        <v>380</v>
      </c>
      <c r="B538" s="3" t="s">
        <v>400</v>
      </c>
      <c r="C538" s="3">
        <v>-33.070666666666668</v>
      </c>
      <c r="D538" s="3">
        <v>0.37367918280816953</v>
      </c>
      <c r="E538" s="3">
        <v>3</v>
      </c>
      <c r="F538" s="3">
        <v>1.3423008502203413E-2</v>
      </c>
      <c r="G538" s="3">
        <v>0.17086378734417915</v>
      </c>
      <c r="L538" s="3">
        <v>1</v>
      </c>
      <c r="Q538" s="44">
        <f t="shared" si="288"/>
        <v>-33.057687566004304</v>
      </c>
      <c r="R538" s="45">
        <f t="shared" si="289"/>
        <v>0.27173890203887746</v>
      </c>
      <c r="S538" s="45" t="str">
        <f t="shared" si="290"/>
        <v>n/a</v>
      </c>
      <c r="T538" s="45" t="str">
        <f t="shared" si="291"/>
        <v>n/a</v>
      </c>
      <c r="U538" s="45" t="str">
        <f t="shared" si="292"/>
        <v>n/a</v>
      </c>
      <c r="V538" s="45" t="str">
        <f t="shared" si="293"/>
        <v>n/a</v>
      </c>
      <c r="W538" s="41">
        <f t="shared" si="294"/>
        <v>-33.057687566004304</v>
      </c>
      <c r="X538" s="42">
        <f t="shared" si="295"/>
        <v>0.27173890203887746</v>
      </c>
      <c r="Y538" s="3">
        <v>3</v>
      </c>
      <c r="Z538" s="166">
        <v>-18.5</v>
      </c>
      <c r="AA538" s="43">
        <f t="shared" si="296"/>
        <v>-33.057687566004248</v>
      </c>
      <c r="AB538" s="42">
        <f t="shared" si="297"/>
        <v>0.27173890203887746</v>
      </c>
      <c r="AC538" s="8"/>
      <c r="AD538" s="35">
        <f t="shared" si="298"/>
        <v>-3.3070666666666665E-2</v>
      </c>
      <c r="AE538" s="12">
        <f t="shared" si="299"/>
        <v>3.7367918280816951E-4</v>
      </c>
      <c r="AF538" s="12">
        <f t="shared" si="300"/>
        <v>4.2165180505801406E-4</v>
      </c>
      <c r="AG538" s="12">
        <f t="shared" si="301"/>
        <v>1.3423008502203412E-5</v>
      </c>
      <c r="AH538" s="12">
        <f t="shared" si="302"/>
        <v>1.7086378734417916E-4</v>
      </c>
      <c r="AI538" s="12">
        <f t="shared" si="303"/>
        <v>0</v>
      </c>
      <c r="AJ538" s="12">
        <f t="shared" si="304"/>
        <v>0</v>
      </c>
      <c r="AK538" s="12">
        <f t="shared" si="305"/>
        <v>0</v>
      </c>
      <c r="AL538" s="12">
        <f t="shared" si="306"/>
        <v>0</v>
      </c>
      <c r="AM538" s="12">
        <f t="shared" si="307"/>
        <v>0</v>
      </c>
      <c r="AN538" s="39">
        <f t="shared" si="308"/>
        <v>0</v>
      </c>
      <c r="AO538" s="8"/>
      <c r="AP538" s="35">
        <f t="shared" si="309"/>
        <v>-3.3057687566004301E-2</v>
      </c>
      <c r="AQ538" s="12">
        <f t="shared" si="310"/>
        <v>2.7173890203887745E-4</v>
      </c>
      <c r="AR538" s="12">
        <f t="shared" si="311"/>
        <v>1.3423008502203412E-5</v>
      </c>
      <c r="AS538" s="12">
        <f t="shared" si="312"/>
        <v>1.7086378734417916E-4</v>
      </c>
      <c r="AT538" s="12">
        <f t="shared" si="313"/>
        <v>1.3423008502203412E-5</v>
      </c>
      <c r="AU538" s="12">
        <f t="shared" si="314"/>
        <v>1.7086378734417916E-4</v>
      </c>
      <c r="AV538" s="12">
        <f t="shared" si="315"/>
        <v>-3.3057687566004301E-2</v>
      </c>
      <c r="AW538" s="12">
        <f t="shared" si="316"/>
        <v>2.7173890203887745E-4</v>
      </c>
      <c r="AX538" s="12">
        <f t="shared" si="317"/>
        <v>-3.3057687566004246E-2</v>
      </c>
      <c r="AY538" s="39">
        <f t="shared" si="318"/>
        <v>2.7173890203887745E-4</v>
      </c>
      <c r="AZ538" s="8"/>
      <c r="BA538" s="35"/>
      <c r="BB538" s="12">
        <f t="shared" si="319"/>
        <v>1.0000134230085023</v>
      </c>
      <c r="BC538" s="12">
        <f t="shared" si="320"/>
        <v>0.96692933333333331</v>
      </c>
      <c r="BD538" s="12">
        <f t="shared" si="321"/>
        <v>0</v>
      </c>
      <c r="BE538" s="39">
        <f t="shared" si="322"/>
        <v>0</v>
      </c>
    </row>
    <row r="539" spans="1:57">
      <c r="A539" s="168" t="s">
        <v>380</v>
      </c>
      <c r="B539" s="3" t="s">
        <v>215</v>
      </c>
      <c r="C539" s="3">
        <v>-34.716666666666669</v>
      </c>
      <c r="D539" s="3">
        <v>0.37367918280816953</v>
      </c>
      <c r="E539" s="3">
        <v>3</v>
      </c>
      <c r="F539" s="3">
        <v>1.3423008502203413E-2</v>
      </c>
      <c r="G539" s="3">
        <v>0.17086378734417915</v>
      </c>
      <c r="L539" s="3">
        <v>1</v>
      </c>
      <c r="Q539" s="44">
        <f t="shared" si="288"/>
        <v>-34.703709660276296</v>
      </c>
      <c r="R539" s="45">
        <f t="shared" si="289"/>
        <v>0.27156800301257494</v>
      </c>
      <c r="S539" s="45" t="str">
        <f t="shared" si="290"/>
        <v>n/a</v>
      </c>
      <c r="T539" s="45" t="str">
        <f t="shared" si="291"/>
        <v>n/a</v>
      </c>
      <c r="U539" s="45" t="str">
        <f t="shared" si="292"/>
        <v>n/a</v>
      </c>
      <c r="V539" s="45" t="str">
        <f t="shared" si="293"/>
        <v>n/a</v>
      </c>
      <c r="W539" s="41">
        <f t="shared" si="294"/>
        <v>-34.703709660276296</v>
      </c>
      <c r="X539" s="42">
        <f t="shared" si="295"/>
        <v>0.27156800301257494</v>
      </c>
      <c r="Y539" s="3">
        <v>3</v>
      </c>
      <c r="Z539" s="166">
        <v>-18.5</v>
      </c>
      <c r="AA539" s="43">
        <f t="shared" si="296"/>
        <v>-34.703709660276246</v>
      </c>
      <c r="AB539" s="42">
        <f t="shared" si="297"/>
        <v>0.27156800301257494</v>
      </c>
      <c r="AC539" s="8"/>
      <c r="AD539" s="35">
        <f t="shared" si="298"/>
        <v>-3.4716666666666667E-2</v>
      </c>
      <c r="AE539" s="12">
        <f t="shared" si="299"/>
        <v>3.7367918280816951E-4</v>
      </c>
      <c r="AF539" s="12">
        <f t="shared" si="300"/>
        <v>4.2165180505801406E-4</v>
      </c>
      <c r="AG539" s="12">
        <f t="shared" si="301"/>
        <v>1.3423008502203412E-5</v>
      </c>
      <c r="AH539" s="12">
        <f t="shared" si="302"/>
        <v>1.7086378734417916E-4</v>
      </c>
      <c r="AI539" s="12">
        <f t="shared" si="303"/>
        <v>0</v>
      </c>
      <c r="AJ539" s="12">
        <f t="shared" si="304"/>
        <v>0</v>
      </c>
      <c r="AK539" s="12">
        <f t="shared" si="305"/>
        <v>0</v>
      </c>
      <c r="AL539" s="12">
        <f t="shared" si="306"/>
        <v>0</v>
      </c>
      <c r="AM539" s="12">
        <f t="shared" si="307"/>
        <v>0</v>
      </c>
      <c r="AN539" s="39">
        <f t="shared" si="308"/>
        <v>0</v>
      </c>
      <c r="AO539" s="8"/>
      <c r="AP539" s="35">
        <f t="shared" si="309"/>
        <v>-3.4703709660276298E-2</v>
      </c>
      <c r="AQ539" s="12">
        <f t="shared" si="310"/>
        <v>2.7156800301257497E-4</v>
      </c>
      <c r="AR539" s="12">
        <f t="shared" si="311"/>
        <v>1.3423008502203412E-5</v>
      </c>
      <c r="AS539" s="12">
        <f t="shared" si="312"/>
        <v>1.7086378734417916E-4</v>
      </c>
      <c r="AT539" s="12">
        <f t="shared" si="313"/>
        <v>1.3423008502203412E-5</v>
      </c>
      <c r="AU539" s="12">
        <f t="shared" si="314"/>
        <v>1.7086378734417916E-4</v>
      </c>
      <c r="AV539" s="12">
        <f t="shared" si="315"/>
        <v>-3.4703709660276298E-2</v>
      </c>
      <c r="AW539" s="12">
        <f t="shared" si="316"/>
        <v>2.7156800301257497E-4</v>
      </c>
      <c r="AX539" s="12">
        <f t="shared" si="317"/>
        <v>-3.470370966027625E-2</v>
      </c>
      <c r="AY539" s="39">
        <f t="shared" si="318"/>
        <v>2.7156800301257497E-4</v>
      </c>
      <c r="AZ539" s="8"/>
      <c r="BA539" s="35"/>
      <c r="BB539" s="12">
        <f t="shared" si="319"/>
        <v>1.0000134230085023</v>
      </c>
      <c r="BC539" s="12">
        <f t="shared" si="320"/>
        <v>0.96528333333333338</v>
      </c>
      <c r="BD539" s="12">
        <f t="shared" si="321"/>
        <v>0</v>
      </c>
      <c r="BE539" s="39">
        <f t="shared" si="322"/>
        <v>0</v>
      </c>
    </row>
    <row r="540" spans="1:57">
      <c r="A540" s="168" t="s">
        <v>380</v>
      </c>
      <c r="B540" s="3" t="s">
        <v>216</v>
      </c>
      <c r="C540" s="3">
        <v>-33.835333333333331</v>
      </c>
      <c r="D540" s="3">
        <v>0.37367918280816953</v>
      </c>
      <c r="E540" s="3">
        <v>3</v>
      </c>
      <c r="F540" s="3">
        <v>1.3423008502203413E-2</v>
      </c>
      <c r="G540" s="3">
        <v>0.17086378734417915</v>
      </c>
      <c r="L540" s="3">
        <v>1</v>
      </c>
      <c r="Q540" s="44">
        <f t="shared" si="288"/>
        <v>-33.82236449679813</v>
      </c>
      <c r="R540" s="45">
        <f t="shared" si="289"/>
        <v>0.27165948625206726</v>
      </c>
      <c r="S540" s="45" t="str">
        <f t="shared" si="290"/>
        <v>n/a</v>
      </c>
      <c r="T540" s="45" t="str">
        <f t="shared" si="291"/>
        <v>n/a</v>
      </c>
      <c r="U540" s="45" t="str">
        <f t="shared" si="292"/>
        <v>n/a</v>
      </c>
      <c r="V540" s="45" t="str">
        <f t="shared" si="293"/>
        <v>n/a</v>
      </c>
      <c r="W540" s="41">
        <f t="shared" si="294"/>
        <v>-33.82236449679813</v>
      </c>
      <c r="X540" s="42">
        <f t="shared" si="295"/>
        <v>0.27165948625206726</v>
      </c>
      <c r="Y540" s="3">
        <v>3</v>
      </c>
      <c r="Z540" s="166">
        <v>-18.5</v>
      </c>
      <c r="AA540" s="43">
        <f t="shared" si="296"/>
        <v>-33.822364496798095</v>
      </c>
      <c r="AB540" s="42">
        <f t="shared" si="297"/>
        <v>0.27165948625206726</v>
      </c>
      <c r="AC540" s="8"/>
      <c r="AD540" s="35">
        <f t="shared" si="298"/>
        <v>-3.3835333333333328E-2</v>
      </c>
      <c r="AE540" s="12">
        <f t="shared" si="299"/>
        <v>3.7367918280816951E-4</v>
      </c>
      <c r="AF540" s="12">
        <f t="shared" si="300"/>
        <v>4.2165180505801406E-4</v>
      </c>
      <c r="AG540" s="12">
        <f t="shared" si="301"/>
        <v>1.3423008502203412E-5</v>
      </c>
      <c r="AH540" s="12">
        <f t="shared" si="302"/>
        <v>1.7086378734417916E-4</v>
      </c>
      <c r="AI540" s="12">
        <f t="shared" si="303"/>
        <v>0</v>
      </c>
      <c r="AJ540" s="12">
        <f t="shared" si="304"/>
        <v>0</v>
      </c>
      <c r="AK540" s="12">
        <f t="shared" si="305"/>
        <v>0</v>
      </c>
      <c r="AL540" s="12">
        <f t="shared" si="306"/>
        <v>0</v>
      </c>
      <c r="AM540" s="12">
        <f t="shared" si="307"/>
        <v>0</v>
      </c>
      <c r="AN540" s="39">
        <f t="shared" si="308"/>
        <v>0</v>
      </c>
      <c r="AO540" s="8"/>
      <c r="AP540" s="35">
        <f t="shared" si="309"/>
        <v>-3.3822364496798131E-2</v>
      </c>
      <c r="AQ540" s="12">
        <f t="shared" si="310"/>
        <v>2.7165948625206725E-4</v>
      </c>
      <c r="AR540" s="12">
        <f t="shared" si="311"/>
        <v>1.3423008502203412E-5</v>
      </c>
      <c r="AS540" s="12">
        <f t="shared" si="312"/>
        <v>1.7086378734417916E-4</v>
      </c>
      <c r="AT540" s="12">
        <f t="shared" si="313"/>
        <v>1.3423008502203412E-5</v>
      </c>
      <c r="AU540" s="12">
        <f t="shared" si="314"/>
        <v>1.7086378734417916E-4</v>
      </c>
      <c r="AV540" s="12">
        <f t="shared" si="315"/>
        <v>-3.3822364496798131E-2</v>
      </c>
      <c r="AW540" s="12">
        <f t="shared" si="316"/>
        <v>2.7165948625206725E-4</v>
      </c>
      <c r="AX540" s="12">
        <f t="shared" si="317"/>
        <v>-3.3822364496798096E-2</v>
      </c>
      <c r="AY540" s="39">
        <f t="shared" si="318"/>
        <v>2.7165948625206725E-4</v>
      </c>
      <c r="AZ540" s="8"/>
      <c r="BA540" s="35"/>
      <c r="BB540" s="12">
        <f t="shared" si="319"/>
        <v>1.0000134230085023</v>
      </c>
      <c r="BC540" s="12">
        <f t="shared" si="320"/>
        <v>0.96616466666666667</v>
      </c>
      <c r="BD540" s="12">
        <f t="shared" si="321"/>
        <v>0</v>
      </c>
      <c r="BE540" s="39">
        <f t="shared" si="322"/>
        <v>0</v>
      </c>
    </row>
    <row r="541" spans="1:57">
      <c r="A541" s="168" t="s">
        <v>260</v>
      </c>
      <c r="B541" s="3" t="s">
        <v>399</v>
      </c>
      <c r="C541" s="3">
        <v>-33.961999999999996</v>
      </c>
      <c r="D541" s="3">
        <v>0.37367918280816953</v>
      </c>
      <c r="E541" s="3">
        <v>3</v>
      </c>
      <c r="F541" s="3">
        <v>1.3423008502203413E-2</v>
      </c>
      <c r="G541" s="3">
        <v>0.17086378734417915</v>
      </c>
      <c r="L541" s="3">
        <v>1</v>
      </c>
      <c r="Q541" s="44">
        <f t="shared" si="288"/>
        <v>-33.949032863712553</v>
      </c>
      <c r="R541" s="45">
        <f t="shared" si="289"/>
        <v>0.27164633489049278</v>
      </c>
      <c r="S541" s="45" t="str">
        <f t="shared" si="290"/>
        <v>n/a</v>
      </c>
      <c r="T541" s="45" t="str">
        <f t="shared" si="291"/>
        <v>n/a</v>
      </c>
      <c r="U541" s="45" t="str">
        <f t="shared" si="292"/>
        <v>n/a</v>
      </c>
      <c r="V541" s="45" t="str">
        <f t="shared" si="293"/>
        <v>n/a</v>
      </c>
      <c r="W541" s="41">
        <f t="shared" si="294"/>
        <v>-33.949032863712553</v>
      </c>
      <c r="X541" s="42">
        <f t="shared" si="295"/>
        <v>0.27164633489049278</v>
      </c>
      <c r="Y541" s="3">
        <v>3</v>
      </c>
      <c r="Z541" s="166">
        <v>-18.5</v>
      </c>
      <c r="AA541" s="43">
        <f t="shared" si="296"/>
        <v>-33.949032863712539</v>
      </c>
      <c r="AB541" s="42">
        <f t="shared" si="297"/>
        <v>0.27164633489049278</v>
      </c>
      <c r="AC541" s="8"/>
      <c r="AD541" s="35">
        <f t="shared" si="298"/>
        <v>-3.3961999999999999E-2</v>
      </c>
      <c r="AE541" s="12">
        <f t="shared" si="299"/>
        <v>3.7367918280816951E-4</v>
      </c>
      <c r="AF541" s="12">
        <f t="shared" si="300"/>
        <v>4.2165180505801406E-4</v>
      </c>
      <c r="AG541" s="12">
        <f t="shared" si="301"/>
        <v>1.3423008502203412E-5</v>
      </c>
      <c r="AH541" s="12">
        <f t="shared" si="302"/>
        <v>1.7086378734417916E-4</v>
      </c>
      <c r="AI541" s="12">
        <f t="shared" si="303"/>
        <v>0</v>
      </c>
      <c r="AJ541" s="12">
        <f t="shared" si="304"/>
        <v>0</v>
      </c>
      <c r="AK541" s="12">
        <f t="shared" si="305"/>
        <v>0</v>
      </c>
      <c r="AL541" s="12">
        <f t="shared" si="306"/>
        <v>0</v>
      </c>
      <c r="AM541" s="12">
        <f t="shared" si="307"/>
        <v>0</v>
      </c>
      <c r="AN541" s="39">
        <f t="shared" si="308"/>
        <v>0</v>
      </c>
      <c r="AO541" s="8"/>
      <c r="AP541" s="35">
        <f t="shared" si="309"/>
        <v>-3.394903286371255E-2</v>
      </c>
      <c r="AQ541" s="12">
        <f t="shared" si="310"/>
        <v>2.7164633489049279E-4</v>
      </c>
      <c r="AR541" s="12">
        <f t="shared" si="311"/>
        <v>1.3423008502203412E-5</v>
      </c>
      <c r="AS541" s="12">
        <f t="shared" si="312"/>
        <v>1.7086378734417916E-4</v>
      </c>
      <c r="AT541" s="12">
        <f t="shared" si="313"/>
        <v>1.3423008502203412E-5</v>
      </c>
      <c r="AU541" s="12">
        <f t="shared" si="314"/>
        <v>1.7086378734417916E-4</v>
      </c>
      <c r="AV541" s="12">
        <f t="shared" si="315"/>
        <v>-3.394903286371255E-2</v>
      </c>
      <c r="AW541" s="12">
        <f t="shared" si="316"/>
        <v>2.7164633489049279E-4</v>
      </c>
      <c r="AX541" s="12">
        <f t="shared" si="317"/>
        <v>-3.3949032863712536E-2</v>
      </c>
      <c r="AY541" s="39">
        <f t="shared" si="318"/>
        <v>2.7164633489049279E-4</v>
      </c>
      <c r="AZ541" s="8"/>
      <c r="BA541" s="35"/>
      <c r="BB541" s="12">
        <f t="shared" si="319"/>
        <v>1.0000134230085023</v>
      </c>
      <c r="BC541" s="12">
        <f t="shared" si="320"/>
        <v>0.96603799999999995</v>
      </c>
      <c r="BD541" s="12">
        <f t="shared" si="321"/>
        <v>0</v>
      </c>
      <c r="BE541" s="39">
        <f t="shared" si="322"/>
        <v>0</v>
      </c>
    </row>
    <row r="542" spans="1:57">
      <c r="A542" s="168" t="s">
        <v>260</v>
      </c>
      <c r="B542" s="3" t="s">
        <v>400</v>
      </c>
      <c r="C542" s="3">
        <v>-34.165333333333329</v>
      </c>
      <c r="D542" s="3">
        <v>0.37367918280816953</v>
      </c>
      <c r="E542" s="3">
        <v>3</v>
      </c>
      <c r="F542" s="3">
        <v>1.3423008502203413E-2</v>
      </c>
      <c r="G542" s="3">
        <v>0.17086378734417915</v>
      </c>
      <c r="L542" s="3">
        <v>1</v>
      </c>
      <c r="Q542" s="44">
        <f t="shared" si="288"/>
        <v>-34.152368926390942</v>
      </c>
      <c r="R542" s="45">
        <f t="shared" si="289"/>
        <v>0.27162522576876036</v>
      </c>
      <c r="S542" s="45" t="str">
        <f t="shared" si="290"/>
        <v>n/a</v>
      </c>
      <c r="T542" s="45" t="str">
        <f t="shared" si="291"/>
        <v>n/a</v>
      </c>
      <c r="U542" s="45" t="str">
        <f t="shared" si="292"/>
        <v>n/a</v>
      </c>
      <c r="V542" s="45" t="str">
        <f t="shared" si="293"/>
        <v>n/a</v>
      </c>
      <c r="W542" s="41">
        <f t="shared" si="294"/>
        <v>-34.152368926390942</v>
      </c>
      <c r="X542" s="42">
        <f t="shared" si="295"/>
        <v>0.27162522576876036</v>
      </c>
      <c r="Y542" s="3">
        <v>3</v>
      </c>
      <c r="Z542" s="166">
        <v>-18.5</v>
      </c>
      <c r="AA542" s="43">
        <f t="shared" si="296"/>
        <v>-34.152368926390949</v>
      </c>
      <c r="AB542" s="42">
        <f t="shared" si="297"/>
        <v>0.27162522576876036</v>
      </c>
      <c r="AC542" s="8"/>
      <c r="AD542" s="35">
        <f t="shared" si="298"/>
        <v>-3.4165333333333332E-2</v>
      </c>
      <c r="AE542" s="12">
        <f t="shared" si="299"/>
        <v>3.7367918280816951E-4</v>
      </c>
      <c r="AF542" s="12">
        <f t="shared" si="300"/>
        <v>4.2165180505801406E-4</v>
      </c>
      <c r="AG542" s="12">
        <f t="shared" si="301"/>
        <v>1.3423008502203412E-5</v>
      </c>
      <c r="AH542" s="12">
        <f t="shared" si="302"/>
        <v>1.7086378734417916E-4</v>
      </c>
      <c r="AI542" s="12">
        <f t="shared" si="303"/>
        <v>0</v>
      </c>
      <c r="AJ542" s="12">
        <f t="shared" si="304"/>
        <v>0</v>
      </c>
      <c r="AK542" s="12">
        <f t="shared" si="305"/>
        <v>0</v>
      </c>
      <c r="AL542" s="12">
        <f t="shared" si="306"/>
        <v>0</v>
      </c>
      <c r="AM542" s="12">
        <f t="shared" si="307"/>
        <v>0</v>
      </c>
      <c r="AN542" s="39">
        <f t="shared" si="308"/>
        <v>0</v>
      </c>
      <c r="AO542" s="8"/>
      <c r="AP542" s="35">
        <f t="shared" si="309"/>
        <v>-3.4152368926390939E-2</v>
      </c>
      <c r="AQ542" s="12">
        <f t="shared" si="310"/>
        <v>2.7162522576876035E-4</v>
      </c>
      <c r="AR542" s="12">
        <f t="shared" si="311"/>
        <v>1.3423008502203412E-5</v>
      </c>
      <c r="AS542" s="12">
        <f t="shared" si="312"/>
        <v>1.7086378734417916E-4</v>
      </c>
      <c r="AT542" s="12">
        <f t="shared" si="313"/>
        <v>1.3423008502203412E-5</v>
      </c>
      <c r="AU542" s="12">
        <f t="shared" si="314"/>
        <v>1.7086378734417916E-4</v>
      </c>
      <c r="AV542" s="12">
        <f t="shared" si="315"/>
        <v>-3.4152368926390939E-2</v>
      </c>
      <c r="AW542" s="12">
        <f t="shared" si="316"/>
        <v>2.7162522576876035E-4</v>
      </c>
      <c r="AX542" s="12">
        <f t="shared" si="317"/>
        <v>-3.4152368926390952E-2</v>
      </c>
      <c r="AY542" s="39">
        <f t="shared" si="318"/>
        <v>2.7162522576876035E-4</v>
      </c>
      <c r="AZ542" s="8"/>
      <c r="BA542" s="35"/>
      <c r="BB542" s="12">
        <f t="shared" si="319"/>
        <v>1.0000134230085023</v>
      </c>
      <c r="BC542" s="12">
        <f t="shared" si="320"/>
        <v>0.96583466666666662</v>
      </c>
      <c r="BD542" s="12">
        <f t="shared" si="321"/>
        <v>0</v>
      </c>
      <c r="BE542" s="39">
        <f t="shared" si="322"/>
        <v>0</v>
      </c>
    </row>
    <row r="543" spans="1:57">
      <c r="A543" s="168" t="s">
        <v>260</v>
      </c>
      <c r="B543" s="3" t="s">
        <v>215</v>
      </c>
      <c r="C543" s="3">
        <v>-36.133333333333333</v>
      </c>
      <c r="D543" s="3">
        <v>0.37367918280816953</v>
      </c>
      <c r="E543" s="3">
        <v>3</v>
      </c>
      <c r="F543" s="3">
        <v>1.3423008502203413E-2</v>
      </c>
      <c r="G543" s="3">
        <v>0.17086378734417915</v>
      </c>
      <c r="L543" s="3">
        <v>1</v>
      </c>
      <c r="Q543" s="44">
        <f t="shared" si="288"/>
        <v>-36.120395342871674</v>
      </c>
      <c r="R543" s="45">
        <f t="shared" si="289"/>
        <v>0.27142106212927514</v>
      </c>
      <c r="S543" s="45" t="str">
        <f t="shared" si="290"/>
        <v>n/a</v>
      </c>
      <c r="T543" s="45" t="str">
        <f t="shared" si="291"/>
        <v>n/a</v>
      </c>
      <c r="U543" s="45" t="str">
        <f t="shared" si="292"/>
        <v>n/a</v>
      </c>
      <c r="V543" s="45" t="str">
        <f t="shared" si="293"/>
        <v>n/a</v>
      </c>
      <c r="W543" s="41">
        <f t="shared" si="294"/>
        <v>-36.120395342871674</v>
      </c>
      <c r="X543" s="42">
        <f t="shared" si="295"/>
        <v>0.27142106212927514</v>
      </c>
      <c r="Y543" s="3">
        <v>3</v>
      </c>
      <c r="Z543" s="166">
        <v>-18.5</v>
      </c>
      <c r="AA543" s="43">
        <f t="shared" si="296"/>
        <v>-36.120395342871703</v>
      </c>
      <c r="AB543" s="42">
        <f t="shared" si="297"/>
        <v>0.27142106212927514</v>
      </c>
      <c r="AC543" s="8"/>
      <c r="AD543" s="35">
        <f t="shared" si="298"/>
        <v>-3.613333333333333E-2</v>
      </c>
      <c r="AE543" s="12">
        <f t="shared" si="299"/>
        <v>3.7367918280816951E-4</v>
      </c>
      <c r="AF543" s="12">
        <f t="shared" si="300"/>
        <v>4.2165180505801406E-4</v>
      </c>
      <c r="AG543" s="12">
        <f t="shared" si="301"/>
        <v>1.3423008502203412E-5</v>
      </c>
      <c r="AH543" s="12">
        <f t="shared" si="302"/>
        <v>1.7086378734417916E-4</v>
      </c>
      <c r="AI543" s="12">
        <f t="shared" si="303"/>
        <v>0</v>
      </c>
      <c r="AJ543" s="12">
        <f t="shared" si="304"/>
        <v>0</v>
      </c>
      <c r="AK543" s="12">
        <f t="shared" si="305"/>
        <v>0</v>
      </c>
      <c r="AL543" s="12">
        <f t="shared" si="306"/>
        <v>0</v>
      </c>
      <c r="AM543" s="12">
        <f t="shared" si="307"/>
        <v>0</v>
      </c>
      <c r="AN543" s="39">
        <f t="shared" si="308"/>
        <v>0</v>
      </c>
      <c r="AO543" s="8"/>
      <c r="AP543" s="35">
        <f t="shared" si="309"/>
        <v>-3.6120395342871675E-2</v>
      </c>
      <c r="AQ543" s="12">
        <f t="shared" si="310"/>
        <v>2.7142106212927513E-4</v>
      </c>
      <c r="AR543" s="12">
        <f t="shared" si="311"/>
        <v>1.3423008502203412E-5</v>
      </c>
      <c r="AS543" s="12">
        <f t="shared" si="312"/>
        <v>1.7086378734417916E-4</v>
      </c>
      <c r="AT543" s="12">
        <f t="shared" si="313"/>
        <v>1.3423008502203412E-5</v>
      </c>
      <c r="AU543" s="12">
        <f t="shared" si="314"/>
        <v>1.7086378734417916E-4</v>
      </c>
      <c r="AV543" s="12">
        <f t="shared" si="315"/>
        <v>-3.6120395342871675E-2</v>
      </c>
      <c r="AW543" s="12">
        <f t="shared" si="316"/>
        <v>2.7142106212927513E-4</v>
      </c>
      <c r="AX543" s="12">
        <f t="shared" si="317"/>
        <v>-3.6120395342871703E-2</v>
      </c>
      <c r="AY543" s="39">
        <f t="shared" si="318"/>
        <v>2.7142106212927513E-4</v>
      </c>
      <c r="AZ543" s="8"/>
      <c r="BA543" s="35"/>
      <c r="BB543" s="12">
        <f t="shared" si="319"/>
        <v>1.0000134230085023</v>
      </c>
      <c r="BC543" s="12">
        <f t="shared" si="320"/>
        <v>0.96386666666666665</v>
      </c>
      <c r="BD543" s="12">
        <f t="shared" si="321"/>
        <v>0</v>
      </c>
      <c r="BE543" s="39">
        <f t="shared" si="322"/>
        <v>0</v>
      </c>
    </row>
    <row r="544" spans="1:57">
      <c r="A544" s="168" t="s">
        <v>260</v>
      </c>
      <c r="B544" s="3" t="s">
        <v>216</v>
      </c>
      <c r="C544" s="3">
        <v>-35.514333333333333</v>
      </c>
      <c r="D544" s="3">
        <v>0.37367918280816953</v>
      </c>
      <c r="E544" s="3">
        <v>3</v>
      </c>
      <c r="F544" s="3">
        <v>1.3423008502203413E-2</v>
      </c>
      <c r="G544" s="3">
        <v>0.17086378734417915</v>
      </c>
      <c r="L544" s="3">
        <v>1</v>
      </c>
      <c r="Q544" s="44">
        <f t="shared" si="288"/>
        <v>-35.501387034029413</v>
      </c>
      <c r="R544" s="45">
        <f t="shared" si="289"/>
        <v>0.27148524988675493</v>
      </c>
      <c r="S544" s="45" t="str">
        <f t="shared" si="290"/>
        <v>n/a</v>
      </c>
      <c r="T544" s="45" t="str">
        <f t="shared" si="291"/>
        <v>n/a</v>
      </c>
      <c r="U544" s="45" t="str">
        <f t="shared" si="292"/>
        <v>n/a</v>
      </c>
      <c r="V544" s="45" t="str">
        <f t="shared" si="293"/>
        <v>n/a</v>
      </c>
      <c r="W544" s="41">
        <f t="shared" si="294"/>
        <v>-35.501387034029413</v>
      </c>
      <c r="X544" s="42">
        <f t="shared" si="295"/>
        <v>0.27148524988675493</v>
      </c>
      <c r="Y544" s="3">
        <v>3</v>
      </c>
      <c r="Z544" s="166">
        <v>-18.5</v>
      </c>
      <c r="AA544" s="43">
        <f t="shared" si="296"/>
        <v>-35.501387034029385</v>
      </c>
      <c r="AB544" s="42">
        <f t="shared" si="297"/>
        <v>0.27148524988675493</v>
      </c>
      <c r="AC544" s="8"/>
      <c r="AD544" s="35">
        <f t="shared" si="298"/>
        <v>-3.5514333333333335E-2</v>
      </c>
      <c r="AE544" s="12">
        <f t="shared" si="299"/>
        <v>3.7367918280816951E-4</v>
      </c>
      <c r="AF544" s="12">
        <f t="shared" si="300"/>
        <v>4.2165180505801406E-4</v>
      </c>
      <c r="AG544" s="12">
        <f t="shared" si="301"/>
        <v>1.3423008502203412E-5</v>
      </c>
      <c r="AH544" s="12">
        <f t="shared" si="302"/>
        <v>1.7086378734417916E-4</v>
      </c>
      <c r="AI544" s="12">
        <f t="shared" si="303"/>
        <v>0</v>
      </c>
      <c r="AJ544" s="12">
        <f t="shared" si="304"/>
        <v>0</v>
      </c>
      <c r="AK544" s="12">
        <f t="shared" si="305"/>
        <v>0</v>
      </c>
      <c r="AL544" s="12">
        <f t="shared" si="306"/>
        <v>0</v>
      </c>
      <c r="AM544" s="12">
        <f t="shared" si="307"/>
        <v>0</v>
      </c>
      <c r="AN544" s="39">
        <f t="shared" si="308"/>
        <v>0</v>
      </c>
      <c r="AO544" s="8"/>
      <c r="AP544" s="35">
        <f t="shared" si="309"/>
        <v>-3.5501387034029414E-2</v>
      </c>
      <c r="AQ544" s="12">
        <f t="shared" si="310"/>
        <v>2.7148524988675492E-4</v>
      </c>
      <c r="AR544" s="12">
        <f t="shared" si="311"/>
        <v>1.3423008502203412E-5</v>
      </c>
      <c r="AS544" s="12">
        <f t="shared" si="312"/>
        <v>1.7086378734417916E-4</v>
      </c>
      <c r="AT544" s="12">
        <f t="shared" si="313"/>
        <v>1.3423008502203412E-5</v>
      </c>
      <c r="AU544" s="12">
        <f t="shared" si="314"/>
        <v>1.7086378734417916E-4</v>
      </c>
      <c r="AV544" s="12">
        <f t="shared" si="315"/>
        <v>-3.5501387034029414E-2</v>
      </c>
      <c r="AW544" s="12">
        <f t="shared" si="316"/>
        <v>2.7148524988675492E-4</v>
      </c>
      <c r="AX544" s="12">
        <f t="shared" si="317"/>
        <v>-3.5501387034029386E-2</v>
      </c>
      <c r="AY544" s="39">
        <f t="shared" si="318"/>
        <v>2.7148524988675492E-4</v>
      </c>
      <c r="AZ544" s="8"/>
      <c r="BA544" s="35"/>
      <c r="BB544" s="12">
        <f t="shared" si="319"/>
        <v>1.0000134230085023</v>
      </c>
      <c r="BC544" s="12">
        <f t="shared" si="320"/>
        <v>0.96448566666666669</v>
      </c>
      <c r="BD544" s="12">
        <f t="shared" si="321"/>
        <v>0</v>
      </c>
      <c r="BE544" s="39">
        <f t="shared" si="322"/>
        <v>0</v>
      </c>
    </row>
    <row r="545" spans="1:57">
      <c r="A545" s="168" t="s">
        <v>381</v>
      </c>
      <c r="B545" s="3" t="s">
        <v>399</v>
      </c>
      <c r="C545" s="3">
        <v>-33.085666666666668</v>
      </c>
      <c r="D545" s="3">
        <v>0.37367918280816953</v>
      </c>
      <c r="E545" s="3">
        <v>3</v>
      </c>
      <c r="F545" s="3">
        <v>1.3423008502203413E-2</v>
      </c>
      <c r="G545" s="3">
        <v>0.17086378734417915</v>
      </c>
      <c r="L545" s="3">
        <v>1</v>
      </c>
      <c r="Q545" s="44">
        <f t="shared" si="288"/>
        <v>-33.072687767349429</v>
      </c>
      <c r="R545" s="45">
        <f t="shared" si="289"/>
        <v>0.27173734380690179</v>
      </c>
      <c r="S545" s="45" t="str">
        <f t="shared" si="290"/>
        <v>n/a</v>
      </c>
      <c r="T545" s="45" t="str">
        <f t="shared" si="291"/>
        <v>n/a</v>
      </c>
      <c r="U545" s="45" t="str">
        <f t="shared" si="292"/>
        <v>n/a</v>
      </c>
      <c r="V545" s="45" t="str">
        <f t="shared" si="293"/>
        <v>n/a</v>
      </c>
      <c r="W545" s="41">
        <f t="shared" si="294"/>
        <v>-33.072687767349429</v>
      </c>
      <c r="X545" s="42">
        <f t="shared" si="295"/>
        <v>0.27173734380690179</v>
      </c>
      <c r="Y545" s="3">
        <v>3</v>
      </c>
      <c r="Z545" s="166">
        <v>-18.5</v>
      </c>
      <c r="AA545" s="43">
        <f t="shared" si="296"/>
        <v>-33.072687767349393</v>
      </c>
      <c r="AB545" s="42">
        <f t="shared" si="297"/>
        <v>0.27173734380690179</v>
      </c>
      <c r="AC545" s="8"/>
      <c r="AD545" s="35">
        <f t="shared" si="298"/>
        <v>-3.3085666666666666E-2</v>
      </c>
      <c r="AE545" s="12">
        <f t="shared" si="299"/>
        <v>3.7367918280816951E-4</v>
      </c>
      <c r="AF545" s="12">
        <f t="shared" si="300"/>
        <v>4.2165180505801406E-4</v>
      </c>
      <c r="AG545" s="12">
        <f t="shared" si="301"/>
        <v>1.3423008502203412E-5</v>
      </c>
      <c r="AH545" s="12">
        <f t="shared" si="302"/>
        <v>1.7086378734417916E-4</v>
      </c>
      <c r="AI545" s="12">
        <f t="shared" si="303"/>
        <v>0</v>
      </c>
      <c r="AJ545" s="12">
        <f t="shared" si="304"/>
        <v>0</v>
      </c>
      <c r="AK545" s="12">
        <f t="shared" si="305"/>
        <v>0</v>
      </c>
      <c r="AL545" s="12">
        <f t="shared" si="306"/>
        <v>0</v>
      </c>
      <c r="AM545" s="12">
        <f t="shared" si="307"/>
        <v>0</v>
      </c>
      <c r="AN545" s="39">
        <f t="shared" si="308"/>
        <v>0</v>
      </c>
      <c r="AO545" s="8"/>
      <c r="AP545" s="35">
        <f t="shared" si="309"/>
        <v>-3.307268776734943E-2</v>
      </c>
      <c r="AQ545" s="12">
        <f t="shared" si="310"/>
        <v>2.7173734380690176E-4</v>
      </c>
      <c r="AR545" s="12">
        <f t="shared" si="311"/>
        <v>1.3423008502203412E-5</v>
      </c>
      <c r="AS545" s="12">
        <f t="shared" si="312"/>
        <v>1.7086378734417916E-4</v>
      </c>
      <c r="AT545" s="12">
        <f t="shared" si="313"/>
        <v>1.3423008502203412E-5</v>
      </c>
      <c r="AU545" s="12">
        <f t="shared" si="314"/>
        <v>1.7086378734417916E-4</v>
      </c>
      <c r="AV545" s="12">
        <f t="shared" si="315"/>
        <v>-3.307268776734943E-2</v>
      </c>
      <c r="AW545" s="12">
        <f t="shared" si="316"/>
        <v>2.7173734380690176E-4</v>
      </c>
      <c r="AX545" s="12">
        <f t="shared" si="317"/>
        <v>-3.3072687767349396E-2</v>
      </c>
      <c r="AY545" s="39">
        <f t="shared" si="318"/>
        <v>2.7173734380690176E-4</v>
      </c>
      <c r="AZ545" s="8"/>
      <c r="BA545" s="35"/>
      <c r="BB545" s="12">
        <f t="shared" si="319"/>
        <v>1.0000134230085023</v>
      </c>
      <c r="BC545" s="12">
        <f t="shared" si="320"/>
        <v>0.96691433333333332</v>
      </c>
      <c r="BD545" s="12">
        <f t="shared" si="321"/>
        <v>0</v>
      </c>
      <c r="BE545" s="39">
        <f t="shared" si="322"/>
        <v>0</v>
      </c>
    </row>
    <row r="546" spans="1:57">
      <c r="A546" s="168" t="s">
        <v>381</v>
      </c>
      <c r="B546" s="3" t="s">
        <v>400</v>
      </c>
      <c r="C546" s="3">
        <v>-33.001333333333328</v>
      </c>
      <c r="D546" s="3">
        <v>0.37367918280816953</v>
      </c>
      <c r="E546" s="3">
        <v>3</v>
      </c>
      <c r="F546" s="3">
        <v>1.3423008502203413E-2</v>
      </c>
      <c r="G546" s="3">
        <v>0.17086378734417915</v>
      </c>
      <c r="L546" s="3">
        <v>1</v>
      </c>
      <c r="Q546" s="44">
        <f t="shared" si="288"/>
        <v>-32.988353302009038</v>
      </c>
      <c r="R546" s="45">
        <f t="shared" si="289"/>
        <v>0.27174610473132949</v>
      </c>
      <c r="S546" s="45" t="str">
        <f t="shared" si="290"/>
        <v>n/a</v>
      </c>
      <c r="T546" s="45" t="str">
        <f t="shared" si="291"/>
        <v>n/a</v>
      </c>
      <c r="U546" s="45" t="str">
        <f t="shared" si="292"/>
        <v>n/a</v>
      </c>
      <c r="V546" s="45" t="str">
        <f t="shared" si="293"/>
        <v>n/a</v>
      </c>
      <c r="W546" s="41">
        <f t="shared" si="294"/>
        <v>-32.988353302009038</v>
      </c>
      <c r="X546" s="42">
        <f t="shared" si="295"/>
        <v>0.27174610473132949</v>
      </c>
      <c r="Y546" s="3">
        <v>3</v>
      </c>
      <c r="Z546" s="166">
        <v>-18.5</v>
      </c>
      <c r="AA546" s="43">
        <f t="shared" si="296"/>
        <v>-32.988353302009003</v>
      </c>
      <c r="AB546" s="42">
        <f t="shared" si="297"/>
        <v>0.27174610473132949</v>
      </c>
      <c r="AC546" s="8"/>
      <c r="AD546" s="35">
        <f t="shared" si="298"/>
        <v>-3.3001333333333327E-2</v>
      </c>
      <c r="AE546" s="12">
        <f t="shared" si="299"/>
        <v>3.7367918280816951E-4</v>
      </c>
      <c r="AF546" s="12">
        <f t="shared" si="300"/>
        <v>4.2165180505801406E-4</v>
      </c>
      <c r="AG546" s="12">
        <f t="shared" si="301"/>
        <v>1.3423008502203412E-5</v>
      </c>
      <c r="AH546" s="12">
        <f t="shared" si="302"/>
        <v>1.7086378734417916E-4</v>
      </c>
      <c r="AI546" s="12">
        <f t="shared" si="303"/>
        <v>0</v>
      </c>
      <c r="AJ546" s="12">
        <f t="shared" si="304"/>
        <v>0</v>
      </c>
      <c r="AK546" s="12">
        <f t="shared" si="305"/>
        <v>0</v>
      </c>
      <c r="AL546" s="12">
        <f t="shared" si="306"/>
        <v>0</v>
      </c>
      <c r="AM546" s="12">
        <f t="shared" si="307"/>
        <v>0</v>
      </c>
      <c r="AN546" s="39">
        <f t="shared" si="308"/>
        <v>0</v>
      </c>
      <c r="AO546" s="8"/>
      <c r="AP546" s="35">
        <f t="shared" si="309"/>
        <v>-3.2988353302009041E-2</v>
      </c>
      <c r="AQ546" s="12">
        <f t="shared" si="310"/>
        <v>2.7174610473132947E-4</v>
      </c>
      <c r="AR546" s="12">
        <f t="shared" si="311"/>
        <v>1.3423008502203412E-5</v>
      </c>
      <c r="AS546" s="12">
        <f t="shared" si="312"/>
        <v>1.7086378734417916E-4</v>
      </c>
      <c r="AT546" s="12">
        <f t="shared" si="313"/>
        <v>1.3423008502203412E-5</v>
      </c>
      <c r="AU546" s="12">
        <f t="shared" si="314"/>
        <v>1.7086378734417916E-4</v>
      </c>
      <c r="AV546" s="12">
        <f t="shared" si="315"/>
        <v>-3.2988353302009041E-2</v>
      </c>
      <c r="AW546" s="12">
        <f t="shared" si="316"/>
        <v>2.7174610473132947E-4</v>
      </c>
      <c r="AX546" s="12">
        <f t="shared" si="317"/>
        <v>-3.2988353302008999E-2</v>
      </c>
      <c r="AY546" s="39">
        <f t="shared" si="318"/>
        <v>2.7174610473132947E-4</v>
      </c>
      <c r="AZ546" s="8"/>
      <c r="BA546" s="35"/>
      <c r="BB546" s="12">
        <f t="shared" si="319"/>
        <v>1.0000134230085023</v>
      </c>
      <c r="BC546" s="12">
        <f t="shared" si="320"/>
        <v>0.96699866666666667</v>
      </c>
      <c r="BD546" s="12">
        <f t="shared" si="321"/>
        <v>0</v>
      </c>
      <c r="BE546" s="39">
        <f t="shared" si="322"/>
        <v>0</v>
      </c>
    </row>
    <row r="547" spans="1:57">
      <c r="A547" s="168" t="s">
        <v>381</v>
      </c>
      <c r="B547" s="3" t="s">
        <v>215</v>
      </c>
      <c r="C547" s="3">
        <v>-34.782000000000004</v>
      </c>
      <c r="D547" s="3">
        <v>0.37367918280816953</v>
      </c>
      <c r="E547" s="3">
        <v>3</v>
      </c>
      <c r="F547" s="3">
        <v>1.3423008502203413E-2</v>
      </c>
      <c r="G547" s="3">
        <v>0.17086378734417915</v>
      </c>
      <c r="L547" s="3">
        <v>1</v>
      </c>
      <c r="Q547" s="44">
        <f t="shared" si="288"/>
        <v>-34.769043870579516</v>
      </c>
      <c r="R547" s="45">
        <f t="shared" si="289"/>
        <v>0.27156122344792544</v>
      </c>
      <c r="S547" s="45" t="str">
        <f t="shared" si="290"/>
        <v>n/a</v>
      </c>
      <c r="T547" s="45" t="str">
        <f t="shared" si="291"/>
        <v>n/a</v>
      </c>
      <c r="U547" s="45" t="str">
        <f t="shared" si="292"/>
        <v>n/a</v>
      </c>
      <c r="V547" s="45" t="str">
        <f t="shared" si="293"/>
        <v>n/a</v>
      </c>
      <c r="W547" s="41">
        <f t="shared" si="294"/>
        <v>-34.769043870579516</v>
      </c>
      <c r="X547" s="42">
        <f t="shared" si="295"/>
        <v>0.27156122344792544</v>
      </c>
      <c r="Y547" s="3">
        <v>3</v>
      </c>
      <c r="Z547" s="166">
        <v>-18.5</v>
      </c>
      <c r="AA547" s="43">
        <f t="shared" si="296"/>
        <v>-34.769043870579551</v>
      </c>
      <c r="AB547" s="42">
        <f t="shared" si="297"/>
        <v>0.27156122344792544</v>
      </c>
      <c r="AC547" s="8"/>
      <c r="AD547" s="35">
        <f t="shared" si="298"/>
        <v>-3.4782E-2</v>
      </c>
      <c r="AE547" s="12">
        <f t="shared" si="299"/>
        <v>3.7367918280816951E-4</v>
      </c>
      <c r="AF547" s="12">
        <f t="shared" si="300"/>
        <v>4.2165180505801406E-4</v>
      </c>
      <c r="AG547" s="12">
        <f t="shared" si="301"/>
        <v>1.3423008502203412E-5</v>
      </c>
      <c r="AH547" s="12">
        <f t="shared" si="302"/>
        <v>1.7086378734417916E-4</v>
      </c>
      <c r="AI547" s="12">
        <f t="shared" si="303"/>
        <v>0</v>
      </c>
      <c r="AJ547" s="12">
        <f t="shared" si="304"/>
        <v>0</v>
      </c>
      <c r="AK547" s="12">
        <f t="shared" si="305"/>
        <v>0</v>
      </c>
      <c r="AL547" s="12">
        <f t="shared" si="306"/>
        <v>0</v>
      </c>
      <c r="AM547" s="12">
        <f t="shared" si="307"/>
        <v>0</v>
      </c>
      <c r="AN547" s="39">
        <f t="shared" si="308"/>
        <v>0</v>
      </c>
      <c r="AO547" s="8"/>
      <c r="AP547" s="35">
        <f t="shared" si="309"/>
        <v>-3.4769043870579518E-2</v>
      </c>
      <c r="AQ547" s="12">
        <f t="shared" si="310"/>
        <v>2.7156122344792544E-4</v>
      </c>
      <c r="AR547" s="12">
        <f t="shared" si="311"/>
        <v>1.3423008502203412E-5</v>
      </c>
      <c r="AS547" s="12">
        <f t="shared" si="312"/>
        <v>1.7086378734417916E-4</v>
      </c>
      <c r="AT547" s="12">
        <f t="shared" si="313"/>
        <v>1.3423008502203412E-5</v>
      </c>
      <c r="AU547" s="12">
        <f t="shared" si="314"/>
        <v>1.7086378734417916E-4</v>
      </c>
      <c r="AV547" s="12">
        <f t="shared" si="315"/>
        <v>-3.4769043870579518E-2</v>
      </c>
      <c r="AW547" s="12">
        <f t="shared" si="316"/>
        <v>2.7156122344792544E-4</v>
      </c>
      <c r="AX547" s="12">
        <f t="shared" si="317"/>
        <v>-3.4769043870579552E-2</v>
      </c>
      <c r="AY547" s="39">
        <f t="shared" si="318"/>
        <v>2.7156122344792544E-4</v>
      </c>
      <c r="AZ547" s="8"/>
      <c r="BA547" s="35"/>
      <c r="BB547" s="12">
        <f t="shared" si="319"/>
        <v>1.0000134230085023</v>
      </c>
      <c r="BC547" s="12">
        <f t="shared" si="320"/>
        <v>0.96521800000000002</v>
      </c>
      <c r="BD547" s="12">
        <f t="shared" si="321"/>
        <v>0</v>
      </c>
      <c r="BE547" s="39">
        <f t="shared" si="322"/>
        <v>0</v>
      </c>
    </row>
    <row r="548" spans="1:57">
      <c r="A548" s="168" t="s">
        <v>381</v>
      </c>
      <c r="B548" s="3" t="s">
        <v>216</v>
      </c>
      <c r="C548" s="3">
        <v>-33.948999999999998</v>
      </c>
      <c r="D548" s="3">
        <v>0.37367918280816953</v>
      </c>
      <c r="E548" s="3">
        <v>3</v>
      </c>
      <c r="F548" s="3">
        <v>1.3423008502203413E-2</v>
      </c>
      <c r="G548" s="3">
        <v>0.17086378734417915</v>
      </c>
      <c r="L548" s="3">
        <v>1</v>
      </c>
      <c r="Q548" s="44">
        <f t="shared" si="288"/>
        <v>-33.936032689213434</v>
      </c>
      <c r="R548" s="45">
        <f t="shared" si="289"/>
        <v>0.27164768458541239</v>
      </c>
      <c r="S548" s="45" t="str">
        <f t="shared" si="290"/>
        <v>n/a</v>
      </c>
      <c r="T548" s="45" t="str">
        <f t="shared" si="291"/>
        <v>n/a</v>
      </c>
      <c r="U548" s="45" t="str">
        <f t="shared" si="292"/>
        <v>n/a</v>
      </c>
      <c r="V548" s="45" t="str">
        <f t="shared" si="293"/>
        <v>n/a</v>
      </c>
      <c r="W548" s="41">
        <f t="shared" si="294"/>
        <v>-33.936032689213434</v>
      </c>
      <c r="X548" s="42">
        <f t="shared" si="295"/>
        <v>0.27164768458541239</v>
      </c>
      <c r="Y548" s="3">
        <v>3</v>
      </c>
      <c r="Z548" s="166">
        <v>-18.5</v>
      </c>
      <c r="AA548" s="43">
        <f t="shared" si="296"/>
        <v>-33.936032689213413</v>
      </c>
      <c r="AB548" s="42">
        <f t="shared" si="297"/>
        <v>0.27164768458541239</v>
      </c>
      <c r="AC548" s="8"/>
      <c r="AD548" s="35">
        <f t="shared" si="298"/>
        <v>-3.3949E-2</v>
      </c>
      <c r="AE548" s="12">
        <f t="shared" si="299"/>
        <v>3.7367918280816951E-4</v>
      </c>
      <c r="AF548" s="12">
        <f t="shared" si="300"/>
        <v>4.2165180505801406E-4</v>
      </c>
      <c r="AG548" s="12">
        <f t="shared" si="301"/>
        <v>1.3423008502203412E-5</v>
      </c>
      <c r="AH548" s="12">
        <f t="shared" si="302"/>
        <v>1.7086378734417916E-4</v>
      </c>
      <c r="AI548" s="12">
        <f t="shared" si="303"/>
        <v>0</v>
      </c>
      <c r="AJ548" s="12">
        <f t="shared" si="304"/>
        <v>0</v>
      </c>
      <c r="AK548" s="12">
        <f t="shared" si="305"/>
        <v>0</v>
      </c>
      <c r="AL548" s="12">
        <f t="shared" si="306"/>
        <v>0</v>
      </c>
      <c r="AM548" s="12">
        <f t="shared" si="307"/>
        <v>0</v>
      </c>
      <c r="AN548" s="39">
        <f t="shared" si="308"/>
        <v>0</v>
      </c>
      <c r="AO548" s="8"/>
      <c r="AP548" s="35">
        <f t="shared" si="309"/>
        <v>-3.3936032689213434E-2</v>
      </c>
      <c r="AQ548" s="12">
        <f t="shared" si="310"/>
        <v>2.7164768458541236E-4</v>
      </c>
      <c r="AR548" s="12">
        <f t="shared" si="311"/>
        <v>1.3423008502203412E-5</v>
      </c>
      <c r="AS548" s="12">
        <f t="shared" si="312"/>
        <v>1.7086378734417916E-4</v>
      </c>
      <c r="AT548" s="12">
        <f t="shared" si="313"/>
        <v>1.3423008502203412E-5</v>
      </c>
      <c r="AU548" s="12">
        <f t="shared" si="314"/>
        <v>1.7086378734417916E-4</v>
      </c>
      <c r="AV548" s="12">
        <f t="shared" si="315"/>
        <v>-3.3936032689213434E-2</v>
      </c>
      <c r="AW548" s="12">
        <f t="shared" si="316"/>
        <v>2.7164768458541236E-4</v>
      </c>
      <c r="AX548" s="12">
        <f t="shared" si="317"/>
        <v>-3.3936032689213413E-2</v>
      </c>
      <c r="AY548" s="39">
        <f t="shared" si="318"/>
        <v>2.7164768458541236E-4</v>
      </c>
      <c r="AZ548" s="8"/>
      <c r="BA548" s="35"/>
      <c r="BB548" s="12">
        <f t="shared" si="319"/>
        <v>1.0000134230085023</v>
      </c>
      <c r="BC548" s="12">
        <f t="shared" si="320"/>
        <v>0.96605099999999999</v>
      </c>
      <c r="BD548" s="12">
        <f t="shared" si="321"/>
        <v>0</v>
      </c>
      <c r="BE548" s="39">
        <f t="shared" si="322"/>
        <v>0</v>
      </c>
    </row>
    <row r="549" spans="1:57">
      <c r="A549" s="168" t="s">
        <v>327</v>
      </c>
      <c r="B549" s="3" t="s">
        <v>399</v>
      </c>
      <c r="C549" s="3">
        <v>-34.883571428571429</v>
      </c>
      <c r="D549" s="3">
        <v>0.37367918280816953</v>
      </c>
      <c r="E549" s="3">
        <v>7</v>
      </c>
      <c r="F549" s="3">
        <v>1.3423008502203413E-2</v>
      </c>
      <c r="G549" s="3">
        <v>0.17086378734417915</v>
      </c>
      <c r="L549" s="3">
        <v>1</v>
      </c>
      <c r="Q549" s="44">
        <f t="shared" si="288"/>
        <v>-34.870616662545103</v>
      </c>
      <c r="R549" s="45">
        <f t="shared" si="289"/>
        <v>0.21712139823245719</v>
      </c>
      <c r="S549" s="45" t="str">
        <f t="shared" si="290"/>
        <v>n/a</v>
      </c>
      <c r="T549" s="45" t="str">
        <f t="shared" si="291"/>
        <v>n/a</v>
      </c>
      <c r="U549" s="45" t="str">
        <f t="shared" si="292"/>
        <v>n/a</v>
      </c>
      <c r="V549" s="45" t="str">
        <f t="shared" si="293"/>
        <v>n/a</v>
      </c>
      <c r="W549" s="41">
        <f t="shared" si="294"/>
        <v>-34.870616662545103</v>
      </c>
      <c r="X549" s="42">
        <f t="shared" si="295"/>
        <v>0.21712139823245719</v>
      </c>
      <c r="Y549" s="3">
        <v>7</v>
      </c>
      <c r="Z549" s="166">
        <v>-18.5</v>
      </c>
      <c r="AA549" s="43">
        <f t="shared" si="296"/>
        <v>-34.870616662545096</v>
      </c>
      <c r="AB549" s="42">
        <f t="shared" si="297"/>
        <v>0.21712139823245719</v>
      </c>
      <c r="AC549" s="8"/>
      <c r="AD549" s="35">
        <f t="shared" si="298"/>
        <v>-3.488357142857143E-2</v>
      </c>
      <c r="AE549" s="12">
        <f t="shared" si="299"/>
        <v>3.7367918280816951E-4</v>
      </c>
      <c r="AF549" s="12">
        <f t="shared" si="300"/>
        <v>3.8950525304725769E-4</v>
      </c>
      <c r="AG549" s="12">
        <f t="shared" si="301"/>
        <v>1.3423008502203412E-5</v>
      </c>
      <c r="AH549" s="12">
        <f t="shared" si="302"/>
        <v>1.7086378734417916E-4</v>
      </c>
      <c r="AI549" s="12">
        <f t="shared" si="303"/>
        <v>0</v>
      </c>
      <c r="AJ549" s="12">
        <f t="shared" si="304"/>
        <v>0</v>
      </c>
      <c r="AK549" s="12">
        <f t="shared" si="305"/>
        <v>0</v>
      </c>
      <c r="AL549" s="12">
        <f t="shared" si="306"/>
        <v>0</v>
      </c>
      <c r="AM549" s="12">
        <f t="shared" si="307"/>
        <v>0</v>
      </c>
      <c r="AN549" s="39">
        <f t="shared" si="308"/>
        <v>0</v>
      </c>
      <c r="AO549" s="8"/>
      <c r="AP549" s="35">
        <f t="shared" si="309"/>
        <v>-3.4870616662545102E-2</v>
      </c>
      <c r="AQ549" s="12">
        <f t="shared" si="310"/>
        <v>2.1712139823245718E-4</v>
      </c>
      <c r="AR549" s="12">
        <f t="shared" si="311"/>
        <v>1.3423008502203412E-5</v>
      </c>
      <c r="AS549" s="12">
        <f t="shared" si="312"/>
        <v>1.7086378734417916E-4</v>
      </c>
      <c r="AT549" s="12">
        <f t="shared" si="313"/>
        <v>1.3423008502203412E-5</v>
      </c>
      <c r="AU549" s="12">
        <f t="shared" si="314"/>
        <v>1.7086378734417916E-4</v>
      </c>
      <c r="AV549" s="12">
        <f t="shared" si="315"/>
        <v>-3.4870616662545102E-2</v>
      </c>
      <c r="AW549" s="12">
        <f t="shared" si="316"/>
        <v>2.1712139823245718E-4</v>
      </c>
      <c r="AX549" s="12">
        <f t="shared" si="317"/>
        <v>-3.4870616662545095E-2</v>
      </c>
      <c r="AY549" s="39">
        <f t="shared" si="318"/>
        <v>2.1712139823245718E-4</v>
      </c>
      <c r="AZ549" s="8"/>
      <c r="BA549" s="35"/>
      <c r="BB549" s="12">
        <f t="shared" si="319"/>
        <v>1.0000134230085023</v>
      </c>
      <c r="BC549" s="12">
        <f t="shared" si="320"/>
        <v>0.96511642857142854</v>
      </c>
      <c r="BD549" s="12">
        <f t="shared" si="321"/>
        <v>0</v>
      </c>
      <c r="BE549" s="39">
        <f t="shared" si="322"/>
        <v>0</v>
      </c>
    </row>
    <row r="550" spans="1:57">
      <c r="A550" s="168" t="s">
        <v>327</v>
      </c>
      <c r="B550" s="3" t="s">
        <v>400</v>
      </c>
      <c r="C550" s="3">
        <v>-34.99516666666667</v>
      </c>
      <c r="D550" s="3">
        <v>0.37367918280816953</v>
      </c>
      <c r="E550" s="3">
        <v>6</v>
      </c>
      <c r="F550" s="3">
        <v>1.3423008502203413E-2</v>
      </c>
      <c r="G550" s="3">
        <v>0.17086378734417915</v>
      </c>
      <c r="L550" s="3">
        <v>1</v>
      </c>
      <c r="Q550" s="44">
        <f t="shared" si="288"/>
        <v>-34.982213398584165</v>
      </c>
      <c r="R550" s="45">
        <f t="shared" si="289"/>
        <v>0.22463341774815684</v>
      </c>
      <c r="S550" s="45" t="str">
        <f t="shared" si="290"/>
        <v>n/a</v>
      </c>
      <c r="T550" s="45" t="str">
        <f t="shared" si="291"/>
        <v>n/a</v>
      </c>
      <c r="U550" s="45" t="str">
        <f t="shared" si="292"/>
        <v>n/a</v>
      </c>
      <c r="V550" s="45" t="str">
        <f t="shared" si="293"/>
        <v>n/a</v>
      </c>
      <c r="W550" s="41">
        <f t="shared" si="294"/>
        <v>-34.982213398584165</v>
      </c>
      <c r="X550" s="42">
        <f t="shared" si="295"/>
        <v>0.22463341774815684</v>
      </c>
      <c r="Y550" s="3">
        <v>6</v>
      </c>
      <c r="Z550" s="166">
        <v>-18.5</v>
      </c>
      <c r="AA550" s="43">
        <f t="shared" si="296"/>
        <v>-34.982213398584207</v>
      </c>
      <c r="AB550" s="42">
        <f t="shared" si="297"/>
        <v>0.22463341774815684</v>
      </c>
      <c r="AC550" s="8"/>
      <c r="AD550" s="35">
        <f t="shared" si="298"/>
        <v>-3.4995166666666667E-2</v>
      </c>
      <c r="AE550" s="12">
        <f t="shared" si="299"/>
        <v>3.7367918280816951E-4</v>
      </c>
      <c r="AF550" s="12">
        <f t="shared" si="300"/>
        <v>3.9271285076072736E-4</v>
      </c>
      <c r="AG550" s="12">
        <f t="shared" si="301"/>
        <v>1.3423008502203412E-5</v>
      </c>
      <c r="AH550" s="12">
        <f t="shared" si="302"/>
        <v>1.7086378734417916E-4</v>
      </c>
      <c r="AI550" s="12">
        <f t="shared" si="303"/>
        <v>0</v>
      </c>
      <c r="AJ550" s="12">
        <f t="shared" si="304"/>
        <v>0</v>
      </c>
      <c r="AK550" s="12">
        <f t="shared" si="305"/>
        <v>0</v>
      </c>
      <c r="AL550" s="12">
        <f t="shared" si="306"/>
        <v>0</v>
      </c>
      <c r="AM550" s="12">
        <f t="shared" si="307"/>
        <v>0</v>
      </c>
      <c r="AN550" s="39">
        <f t="shared" si="308"/>
        <v>0</v>
      </c>
      <c r="AO550" s="8"/>
      <c r="AP550" s="35">
        <f t="shared" si="309"/>
        <v>-3.4982213398584164E-2</v>
      </c>
      <c r="AQ550" s="12">
        <f t="shared" si="310"/>
        <v>2.2463341774815686E-4</v>
      </c>
      <c r="AR550" s="12">
        <f t="shared" si="311"/>
        <v>1.3423008502203412E-5</v>
      </c>
      <c r="AS550" s="12">
        <f t="shared" si="312"/>
        <v>1.7086378734417916E-4</v>
      </c>
      <c r="AT550" s="12">
        <f t="shared" si="313"/>
        <v>1.3423008502203412E-5</v>
      </c>
      <c r="AU550" s="12">
        <f t="shared" si="314"/>
        <v>1.7086378734417916E-4</v>
      </c>
      <c r="AV550" s="12">
        <f t="shared" si="315"/>
        <v>-3.4982213398584164E-2</v>
      </c>
      <c r="AW550" s="12">
        <f t="shared" si="316"/>
        <v>2.2463341774815686E-4</v>
      </c>
      <c r="AX550" s="12">
        <f t="shared" si="317"/>
        <v>-3.4982213398584205E-2</v>
      </c>
      <c r="AY550" s="39">
        <f t="shared" si="318"/>
        <v>2.2463341774815686E-4</v>
      </c>
      <c r="AZ550" s="8"/>
      <c r="BA550" s="35"/>
      <c r="BB550" s="12">
        <f t="shared" si="319"/>
        <v>1.0000134230085023</v>
      </c>
      <c r="BC550" s="12">
        <f t="shared" si="320"/>
        <v>0.96500483333333331</v>
      </c>
      <c r="BD550" s="12">
        <f t="shared" si="321"/>
        <v>0</v>
      </c>
      <c r="BE550" s="39">
        <f t="shared" si="322"/>
        <v>0</v>
      </c>
    </row>
    <row r="551" spans="1:57">
      <c r="A551" s="168" t="s">
        <v>327</v>
      </c>
      <c r="B551" s="3" t="s">
        <v>215</v>
      </c>
      <c r="C551" s="3">
        <v>-36.925400000000003</v>
      </c>
      <c r="D551" s="3">
        <v>0.37367918280816953</v>
      </c>
      <c r="E551" s="3">
        <v>10</v>
      </c>
      <c r="F551" s="3">
        <v>1.3423008502203413E-2</v>
      </c>
      <c r="G551" s="3">
        <v>0.17086378734417915</v>
      </c>
      <c r="L551" s="3">
        <v>1</v>
      </c>
      <c r="Q551" s="44">
        <f t="shared" si="288"/>
        <v>-36.912472641455949</v>
      </c>
      <c r="R551" s="45">
        <f t="shared" si="289"/>
        <v>0.20258873548592607</v>
      </c>
      <c r="S551" s="45" t="str">
        <f t="shared" si="290"/>
        <v>n/a</v>
      </c>
      <c r="T551" s="45" t="str">
        <f t="shared" si="291"/>
        <v>n/a</v>
      </c>
      <c r="U551" s="45" t="str">
        <f t="shared" si="292"/>
        <v>n/a</v>
      </c>
      <c r="V551" s="45" t="str">
        <f t="shared" si="293"/>
        <v>n/a</v>
      </c>
      <c r="W551" s="41">
        <f t="shared" si="294"/>
        <v>-36.912472641455949</v>
      </c>
      <c r="X551" s="42">
        <f t="shared" si="295"/>
        <v>0.20258873548592607</v>
      </c>
      <c r="Y551" s="3">
        <v>10</v>
      </c>
      <c r="Z551" s="166">
        <v>-18.5</v>
      </c>
      <c r="AA551" s="43">
        <f t="shared" si="296"/>
        <v>-36.912472641455921</v>
      </c>
      <c r="AB551" s="42">
        <f t="shared" si="297"/>
        <v>0.20258873548592607</v>
      </c>
      <c r="AC551" s="8"/>
      <c r="AD551" s="35">
        <f t="shared" si="298"/>
        <v>-3.6925400000000004E-2</v>
      </c>
      <c r="AE551" s="12">
        <f t="shared" si="299"/>
        <v>3.7367918280816951E-4</v>
      </c>
      <c r="AF551" s="12">
        <f t="shared" si="300"/>
        <v>3.8418302559818841E-4</v>
      </c>
      <c r="AG551" s="12">
        <f t="shared" si="301"/>
        <v>1.3423008502203412E-5</v>
      </c>
      <c r="AH551" s="12">
        <f t="shared" si="302"/>
        <v>1.7086378734417916E-4</v>
      </c>
      <c r="AI551" s="12">
        <f t="shared" si="303"/>
        <v>0</v>
      </c>
      <c r="AJ551" s="12">
        <f t="shared" si="304"/>
        <v>0</v>
      </c>
      <c r="AK551" s="12">
        <f t="shared" si="305"/>
        <v>0</v>
      </c>
      <c r="AL551" s="12">
        <f t="shared" si="306"/>
        <v>0</v>
      </c>
      <c r="AM551" s="12">
        <f t="shared" si="307"/>
        <v>0</v>
      </c>
      <c r="AN551" s="39">
        <f t="shared" si="308"/>
        <v>0</v>
      </c>
      <c r="AO551" s="8"/>
      <c r="AP551" s="35">
        <f t="shared" si="309"/>
        <v>-3.6912472641455946E-2</v>
      </c>
      <c r="AQ551" s="12">
        <f t="shared" si="310"/>
        <v>2.0258873548592606E-4</v>
      </c>
      <c r="AR551" s="12">
        <f t="shared" si="311"/>
        <v>1.3423008502203412E-5</v>
      </c>
      <c r="AS551" s="12">
        <f t="shared" si="312"/>
        <v>1.7086378734417916E-4</v>
      </c>
      <c r="AT551" s="12">
        <f t="shared" si="313"/>
        <v>1.3423008502203412E-5</v>
      </c>
      <c r="AU551" s="12">
        <f t="shared" si="314"/>
        <v>1.7086378734417916E-4</v>
      </c>
      <c r="AV551" s="12">
        <f t="shared" si="315"/>
        <v>-3.6912472641455946E-2</v>
      </c>
      <c r="AW551" s="12">
        <f t="shared" si="316"/>
        <v>2.0258873548592606E-4</v>
      </c>
      <c r="AX551" s="12">
        <f t="shared" si="317"/>
        <v>-3.6912472641455918E-2</v>
      </c>
      <c r="AY551" s="39">
        <f t="shared" si="318"/>
        <v>2.0258873548592606E-4</v>
      </c>
      <c r="AZ551" s="8"/>
      <c r="BA551" s="35"/>
      <c r="BB551" s="12">
        <f t="shared" si="319"/>
        <v>1.0000134230085023</v>
      </c>
      <c r="BC551" s="12">
        <f t="shared" si="320"/>
        <v>0.9630746</v>
      </c>
      <c r="BD551" s="12">
        <f t="shared" si="321"/>
        <v>0</v>
      </c>
      <c r="BE551" s="39">
        <f t="shared" si="322"/>
        <v>0</v>
      </c>
    </row>
    <row r="552" spans="1:57">
      <c r="A552" s="168" t="s">
        <v>327</v>
      </c>
      <c r="B552" s="3" t="s">
        <v>216</v>
      </c>
      <c r="C552" s="3">
        <v>-36.532899999999998</v>
      </c>
      <c r="D552" s="3">
        <v>0.37367918280816953</v>
      </c>
      <c r="E552" s="3">
        <v>10</v>
      </c>
      <c r="F552" s="3">
        <v>1.3423008502203413E-2</v>
      </c>
      <c r="G552" s="3">
        <v>0.17086378734417915</v>
      </c>
      <c r="L552" s="3">
        <v>1</v>
      </c>
      <c r="Q552" s="44">
        <f t="shared" si="288"/>
        <v>-36.519967372925109</v>
      </c>
      <c r="R552" s="45">
        <f t="shared" si="289"/>
        <v>0.20264321264540142</v>
      </c>
      <c r="S552" s="45" t="str">
        <f t="shared" si="290"/>
        <v>n/a</v>
      </c>
      <c r="T552" s="45" t="str">
        <f t="shared" si="291"/>
        <v>n/a</v>
      </c>
      <c r="U552" s="45" t="str">
        <f t="shared" si="292"/>
        <v>n/a</v>
      </c>
      <c r="V552" s="45" t="str">
        <f t="shared" si="293"/>
        <v>n/a</v>
      </c>
      <c r="W552" s="41">
        <f t="shared" si="294"/>
        <v>-36.519967372925109</v>
      </c>
      <c r="X552" s="42">
        <f t="shared" si="295"/>
        <v>0.20264321264540142</v>
      </c>
      <c r="Y552" s="3">
        <v>10</v>
      </c>
      <c r="Z552" s="166">
        <v>-18.5</v>
      </c>
      <c r="AA552" s="43">
        <f t="shared" si="296"/>
        <v>-36.519967372925066</v>
      </c>
      <c r="AB552" s="42">
        <f t="shared" si="297"/>
        <v>0.20264321264540142</v>
      </c>
      <c r="AC552" s="8"/>
      <c r="AD552" s="35">
        <f t="shared" si="298"/>
        <v>-3.65329E-2</v>
      </c>
      <c r="AE552" s="12">
        <f t="shared" si="299"/>
        <v>3.7367918280816951E-4</v>
      </c>
      <c r="AF552" s="12">
        <f t="shared" si="300"/>
        <v>3.8418302559818841E-4</v>
      </c>
      <c r="AG552" s="12">
        <f t="shared" si="301"/>
        <v>1.3423008502203412E-5</v>
      </c>
      <c r="AH552" s="12">
        <f t="shared" si="302"/>
        <v>1.7086378734417916E-4</v>
      </c>
      <c r="AI552" s="12">
        <f t="shared" si="303"/>
        <v>0</v>
      </c>
      <c r="AJ552" s="12">
        <f t="shared" si="304"/>
        <v>0</v>
      </c>
      <c r="AK552" s="12">
        <f t="shared" si="305"/>
        <v>0</v>
      </c>
      <c r="AL552" s="12">
        <f t="shared" si="306"/>
        <v>0</v>
      </c>
      <c r="AM552" s="12">
        <f t="shared" si="307"/>
        <v>0</v>
      </c>
      <c r="AN552" s="39">
        <f t="shared" si="308"/>
        <v>0</v>
      </c>
      <c r="AO552" s="8"/>
      <c r="AP552" s="35">
        <f t="shared" si="309"/>
        <v>-3.6519967372925108E-2</v>
      </c>
      <c r="AQ552" s="12">
        <f t="shared" si="310"/>
        <v>2.0264321264540141E-4</v>
      </c>
      <c r="AR552" s="12">
        <f t="shared" si="311"/>
        <v>1.3423008502203412E-5</v>
      </c>
      <c r="AS552" s="12">
        <f t="shared" si="312"/>
        <v>1.7086378734417916E-4</v>
      </c>
      <c r="AT552" s="12">
        <f t="shared" si="313"/>
        <v>1.3423008502203412E-5</v>
      </c>
      <c r="AU552" s="12">
        <f t="shared" si="314"/>
        <v>1.7086378734417916E-4</v>
      </c>
      <c r="AV552" s="12">
        <f t="shared" si="315"/>
        <v>-3.6519967372925108E-2</v>
      </c>
      <c r="AW552" s="12">
        <f t="shared" si="316"/>
        <v>2.0264321264540141E-4</v>
      </c>
      <c r="AX552" s="12">
        <f t="shared" si="317"/>
        <v>-3.6519967372925066E-2</v>
      </c>
      <c r="AY552" s="39">
        <f t="shared" si="318"/>
        <v>2.0264321264540141E-4</v>
      </c>
      <c r="AZ552" s="8"/>
      <c r="BA552" s="35"/>
      <c r="BB552" s="12">
        <f t="shared" si="319"/>
        <v>1.0000134230085023</v>
      </c>
      <c r="BC552" s="12">
        <f t="shared" si="320"/>
        <v>0.96346710000000002</v>
      </c>
      <c r="BD552" s="12">
        <f t="shared" si="321"/>
        <v>0</v>
      </c>
      <c r="BE552" s="39">
        <f t="shared" si="322"/>
        <v>0</v>
      </c>
    </row>
    <row r="553" spans="1:57">
      <c r="A553" s="168" t="s">
        <v>261</v>
      </c>
      <c r="B553" s="3" t="s">
        <v>399</v>
      </c>
      <c r="C553" s="3">
        <v>-34.044666666666664</v>
      </c>
      <c r="D553" s="3">
        <v>0.37367918280816953</v>
      </c>
      <c r="E553" s="3">
        <v>3</v>
      </c>
      <c r="F553" s="3">
        <v>1.3423008502203413E-2</v>
      </c>
      <c r="G553" s="3">
        <v>0.17086378734417915</v>
      </c>
      <c r="L553" s="3">
        <v>1</v>
      </c>
      <c r="Q553" s="44">
        <f t="shared" si="288"/>
        <v>-34.031700640014584</v>
      </c>
      <c r="R553" s="45">
        <f t="shared" si="289"/>
        <v>0.27163775248317745</v>
      </c>
      <c r="S553" s="45" t="str">
        <f t="shared" si="290"/>
        <v>n/a</v>
      </c>
      <c r="T553" s="45" t="str">
        <f t="shared" si="291"/>
        <v>n/a</v>
      </c>
      <c r="U553" s="45" t="str">
        <f t="shared" si="292"/>
        <v>n/a</v>
      </c>
      <c r="V553" s="45" t="str">
        <f t="shared" si="293"/>
        <v>n/a</v>
      </c>
      <c r="W553" s="41">
        <f t="shared" si="294"/>
        <v>-34.031700640014584</v>
      </c>
      <c r="X553" s="42">
        <f t="shared" si="295"/>
        <v>0.27163775248317745</v>
      </c>
      <c r="Y553" s="3">
        <v>3</v>
      </c>
      <c r="Z553" s="166">
        <v>-18.5</v>
      </c>
      <c r="AA553" s="43">
        <f t="shared" si="296"/>
        <v>-34.031700640014591</v>
      </c>
      <c r="AB553" s="42">
        <f t="shared" si="297"/>
        <v>0.27163775248317745</v>
      </c>
      <c r="AC553" s="8"/>
      <c r="AD553" s="35">
        <f t="shared" si="298"/>
        <v>-3.4044666666666668E-2</v>
      </c>
      <c r="AE553" s="12">
        <f t="shared" si="299"/>
        <v>3.7367918280816951E-4</v>
      </c>
      <c r="AF553" s="12">
        <f t="shared" si="300"/>
        <v>4.2165180505801406E-4</v>
      </c>
      <c r="AG553" s="12">
        <f t="shared" si="301"/>
        <v>1.3423008502203412E-5</v>
      </c>
      <c r="AH553" s="12">
        <f t="shared" si="302"/>
        <v>1.7086378734417916E-4</v>
      </c>
      <c r="AI553" s="12">
        <f t="shared" si="303"/>
        <v>0</v>
      </c>
      <c r="AJ553" s="12">
        <f t="shared" si="304"/>
        <v>0</v>
      </c>
      <c r="AK553" s="12">
        <f t="shared" si="305"/>
        <v>0</v>
      </c>
      <c r="AL553" s="12">
        <f t="shared" si="306"/>
        <v>0</v>
      </c>
      <c r="AM553" s="12">
        <f t="shared" si="307"/>
        <v>0</v>
      </c>
      <c r="AN553" s="39">
        <f t="shared" si="308"/>
        <v>0</v>
      </c>
      <c r="AO553" s="8"/>
      <c r="AP553" s="35">
        <f t="shared" si="309"/>
        <v>-3.4031700640014581E-2</v>
      </c>
      <c r="AQ553" s="12">
        <f t="shared" si="310"/>
        <v>2.7163775248317747E-4</v>
      </c>
      <c r="AR553" s="12">
        <f t="shared" si="311"/>
        <v>1.3423008502203412E-5</v>
      </c>
      <c r="AS553" s="12">
        <f t="shared" si="312"/>
        <v>1.7086378734417916E-4</v>
      </c>
      <c r="AT553" s="12">
        <f t="shared" si="313"/>
        <v>1.3423008502203412E-5</v>
      </c>
      <c r="AU553" s="12">
        <f t="shared" si="314"/>
        <v>1.7086378734417916E-4</v>
      </c>
      <c r="AV553" s="12">
        <f t="shared" si="315"/>
        <v>-3.4031700640014581E-2</v>
      </c>
      <c r="AW553" s="12">
        <f t="shared" si="316"/>
        <v>2.7163775248317747E-4</v>
      </c>
      <c r="AX553" s="12">
        <f t="shared" si="317"/>
        <v>-3.4031700640014595E-2</v>
      </c>
      <c r="AY553" s="39">
        <f t="shared" si="318"/>
        <v>2.7163775248317747E-4</v>
      </c>
      <c r="AZ553" s="8"/>
      <c r="BA553" s="35"/>
      <c r="BB553" s="12">
        <f t="shared" si="319"/>
        <v>1.0000134230085023</v>
      </c>
      <c r="BC553" s="12">
        <f t="shared" si="320"/>
        <v>0.96595533333333328</v>
      </c>
      <c r="BD553" s="12">
        <f t="shared" si="321"/>
        <v>0</v>
      </c>
      <c r="BE553" s="39">
        <f t="shared" si="322"/>
        <v>0</v>
      </c>
    </row>
    <row r="554" spans="1:57">
      <c r="A554" s="168" t="s">
        <v>261</v>
      </c>
      <c r="B554" s="3" t="s">
        <v>400</v>
      </c>
      <c r="C554" s="3">
        <v>-33.960999999999991</v>
      </c>
      <c r="D554" s="3">
        <v>0.37367918280816953</v>
      </c>
      <c r="E554" s="3">
        <v>3</v>
      </c>
      <c r="F554" s="3">
        <v>1.3423008502203413E-2</v>
      </c>
      <c r="G554" s="3">
        <v>0.17086378734417915</v>
      </c>
      <c r="L554" s="3">
        <v>1</v>
      </c>
      <c r="Q554" s="44">
        <f t="shared" si="288"/>
        <v>-33.948032850289529</v>
      </c>
      <c r="R554" s="45">
        <f t="shared" si="289"/>
        <v>0.27164643871277216</v>
      </c>
      <c r="S554" s="45" t="str">
        <f t="shared" si="290"/>
        <v>n/a</v>
      </c>
      <c r="T554" s="45" t="str">
        <f t="shared" si="291"/>
        <v>n/a</v>
      </c>
      <c r="U554" s="45" t="str">
        <f t="shared" si="292"/>
        <v>n/a</v>
      </c>
      <c r="V554" s="45" t="str">
        <f t="shared" si="293"/>
        <v>n/a</v>
      </c>
      <c r="W554" s="41">
        <f t="shared" si="294"/>
        <v>-33.948032850289529</v>
      </c>
      <c r="X554" s="42">
        <f t="shared" si="295"/>
        <v>0.27164643871277216</v>
      </c>
      <c r="Y554" s="3">
        <v>3</v>
      </c>
      <c r="Z554" s="166">
        <v>-18.5</v>
      </c>
      <c r="AA554" s="43">
        <f t="shared" si="296"/>
        <v>-33.948032850289579</v>
      </c>
      <c r="AB554" s="42">
        <f t="shared" si="297"/>
        <v>0.27164643871277216</v>
      </c>
      <c r="AC554" s="8"/>
      <c r="AD554" s="35">
        <f t="shared" si="298"/>
        <v>-3.3960999999999991E-2</v>
      </c>
      <c r="AE554" s="12">
        <f t="shared" si="299"/>
        <v>3.7367918280816951E-4</v>
      </c>
      <c r="AF554" s="12">
        <f t="shared" si="300"/>
        <v>4.2165180505801406E-4</v>
      </c>
      <c r="AG554" s="12">
        <f t="shared" si="301"/>
        <v>1.3423008502203412E-5</v>
      </c>
      <c r="AH554" s="12">
        <f t="shared" si="302"/>
        <v>1.7086378734417916E-4</v>
      </c>
      <c r="AI554" s="12">
        <f t="shared" si="303"/>
        <v>0</v>
      </c>
      <c r="AJ554" s="12">
        <f t="shared" si="304"/>
        <v>0</v>
      </c>
      <c r="AK554" s="12">
        <f t="shared" si="305"/>
        <v>0</v>
      </c>
      <c r="AL554" s="12">
        <f t="shared" si="306"/>
        <v>0</v>
      </c>
      <c r="AM554" s="12">
        <f t="shared" si="307"/>
        <v>0</v>
      </c>
      <c r="AN554" s="39">
        <f t="shared" si="308"/>
        <v>0</v>
      </c>
      <c r="AO554" s="8"/>
      <c r="AP554" s="35">
        <f t="shared" si="309"/>
        <v>-3.3948032850289529E-2</v>
      </c>
      <c r="AQ554" s="12">
        <f t="shared" si="310"/>
        <v>2.7164643871277217E-4</v>
      </c>
      <c r="AR554" s="12">
        <f t="shared" si="311"/>
        <v>1.3423008502203412E-5</v>
      </c>
      <c r="AS554" s="12">
        <f t="shared" si="312"/>
        <v>1.7086378734417916E-4</v>
      </c>
      <c r="AT554" s="12">
        <f t="shared" si="313"/>
        <v>1.3423008502203412E-5</v>
      </c>
      <c r="AU554" s="12">
        <f t="shared" si="314"/>
        <v>1.7086378734417916E-4</v>
      </c>
      <c r="AV554" s="12">
        <f t="shared" si="315"/>
        <v>-3.3948032850289529E-2</v>
      </c>
      <c r="AW554" s="12">
        <f t="shared" si="316"/>
        <v>2.7164643871277217E-4</v>
      </c>
      <c r="AX554" s="12">
        <f t="shared" si="317"/>
        <v>-3.3948032850289578E-2</v>
      </c>
      <c r="AY554" s="39">
        <f t="shared" si="318"/>
        <v>2.7164643871277217E-4</v>
      </c>
      <c r="AZ554" s="8"/>
      <c r="BA554" s="35"/>
      <c r="BB554" s="12">
        <f t="shared" si="319"/>
        <v>1.0000134230085023</v>
      </c>
      <c r="BC554" s="12">
        <f t="shared" si="320"/>
        <v>0.96603899999999998</v>
      </c>
      <c r="BD554" s="12">
        <f t="shared" si="321"/>
        <v>0</v>
      </c>
      <c r="BE554" s="39">
        <f t="shared" si="322"/>
        <v>0</v>
      </c>
    </row>
    <row r="555" spans="1:57">
      <c r="A555" s="168" t="s">
        <v>261</v>
      </c>
      <c r="B555" s="3" t="s">
        <v>215</v>
      </c>
      <c r="C555" s="3">
        <v>-36.433999999999997</v>
      </c>
      <c r="D555" s="3">
        <v>0.37367918280816953</v>
      </c>
      <c r="E555" s="3">
        <v>3</v>
      </c>
      <c r="F555" s="3">
        <v>1.3423008502203413E-2</v>
      </c>
      <c r="G555" s="3">
        <v>0.17086378734417915</v>
      </c>
      <c r="L555" s="3">
        <v>1</v>
      </c>
      <c r="Q555" s="44">
        <f t="shared" si="288"/>
        <v>-36.421066045389566</v>
      </c>
      <c r="R555" s="45">
        <f t="shared" si="289"/>
        <v>0.27138989362578481</v>
      </c>
      <c r="S555" s="45" t="str">
        <f t="shared" si="290"/>
        <v>n/a</v>
      </c>
      <c r="T555" s="45" t="str">
        <f t="shared" si="291"/>
        <v>n/a</v>
      </c>
      <c r="U555" s="45" t="str">
        <f t="shared" si="292"/>
        <v>n/a</v>
      </c>
      <c r="V555" s="45" t="str">
        <f t="shared" si="293"/>
        <v>n/a</v>
      </c>
      <c r="W555" s="41">
        <f t="shared" si="294"/>
        <v>-36.421066045389566</v>
      </c>
      <c r="X555" s="42">
        <f t="shared" si="295"/>
        <v>0.27138989362578481</v>
      </c>
      <c r="Y555" s="3">
        <v>3</v>
      </c>
      <c r="Z555" s="166">
        <v>-18.5</v>
      </c>
      <c r="AA555" s="43">
        <f t="shared" si="296"/>
        <v>-36.42106604538953</v>
      </c>
      <c r="AB555" s="42">
        <f t="shared" si="297"/>
        <v>0.27138989362578481</v>
      </c>
      <c r="AC555" s="8"/>
      <c r="AD555" s="35">
        <f t="shared" si="298"/>
        <v>-3.6433999999999994E-2</v>
      </c>
      <c r="AE555" s="12">
        <f t="shared" si="299"/>
        <v>3.7367918280816951E-4</v>
      </c>
      <c r="AF555" s="12">
        <f t="shared" si="300"/>
        <v>4.2165180505801406E-4</v>
      </c>
      <c r="AG555" s="12">
        <f t="shared" si="301"/>
        <v>1.3423008502203412E-5</v>
      </c>
      <c r="AH555" s="12">
        <f t="shared" si="302"/>
        <v>1.7086378734417916E-4</v>
      </c>
      <c r="AI555" s="12">
        <f t="shared" si="303"/>
        <v>0</v>
      </c>
      <c r="AJ555" s="12">
        <f t="shared" si="304"/>
        <v>0</v>
      </c>
      <c r="AK555" s="12">
        <f t="shared" si="305"/>
        <v>0</v>
      </c>
      <c r="AL555" s="12">
        <f t="shared" si="306"/>
        <v>0</v>
      </c>
      <c r="AM555" s="12">
        <f t="shared" si="307"/>
        <v>0</v>
      </c>
      <c r="AN555" s="39">
        <f t="shared" si="308"/>
        <v>0</v>
      </c>
      <c r="AO555" s="8"/>
      <c r="AP555" s="35">
        <f t="shared" si="309"/>
        <v>-3.6421066045389562E-2</v>
      </c>
      <c r="AQ555" s="12">
        <f t="shared" si="310"/>
        <v>2.7138989362578483E-4</v>
      </c>
      <c r="AR555" s="12">
        <f t="shared" si="311"/>
        <v>1.3423008502203412E-5</v>
      </c>
      <c r="AS555" s="12">
        <f t="shared" si="312"/>
        <v>1.7086378734417916E-4</v>
      </c>
      <c r="AT555" s="12">
        <f t="shared" si="313"/>
        <v>1.3423008502203412E-5</v>
      </c>
      <c r="AU555" s="12">
        <f t="shared" si="314"/>
        <v>1.7086378734417916E-4</v>
      </c>
      <c r="AV555" s="12">
        <f t="shared" si="315"/>
        <v>-3.6421066045389562E-2</v>
      </c>
      <c r="AW555" s="12">
        <f t="shared" si="316"/>
        <v>2.7138989362578483E-4</v>
      </c>
      <c r="AX555" s="12">
        <f t="shared" si="317"/>
        <v>-3.6421066045389527E-2</v>
      </c>
      <c r="AY555" s="39">
        <f t="shared" si="318"/>
        <v>2.7138989362578483E-4</v>
      </c>
      <c r="AZ555" s="8"/>
      <c r="BA555" s="35"/>
      <c r="BB555" s="12">
        <f t="shared" si="319"/>
        <v>1.0000134230085023</v>
      </c>
      <c r="BC555" s="12">
        <f t="shared" si="320"/>
        <v>0.96356600000000003</v>
      </c>
      <c r="BD555" s="12">
        <f t="shared" si="321"/>
        <v>0</v>
      </c>
      <c r="BE555" s="39">
        <f t="shared" si="322"/>
        <v>0</v>
      </c>
    </row>
    <row r="556" spans="1:57">
      <c r="A556" s="168" t="s">
        <v>261</v>
      </c>
      <c r="B556" s="3" t="s">
        <v>216</v>
      </c>
      <c r="C556" s="3">
        <v>-35.534333333333329</v>
      </c>
      <c r="D556" s="3">
        <v>0.37367918280816953</v>
      </c>
      <c r="E556" s="3">
        <v>3</v>
      </c>
      <c r="F556" s="3">
        <v>1.3423008502203413E-2</v>
      </c>
      <c r="G556" s="3">
        <v>0.17086378734417915</v>
      </c>
      <c r="L556" s="3">
        <v>1</v>
      </c>
      <c r="Q556" s="44">
        <f t="shared" si="288"/>
        <v>-35.521387302489579</v>
      </c>
      <c r="R556" s="45">
        <f t="shared" si="289"/>
        <v>0.27148317556200913</v>
      </c>
      <c r="S556" s="45" t="str">
        <f t="shared" si="290"/>
        <v>n/a</v>
      </c>
      <c r="T556" s="45" t="str">
        <f t="shared" si="291"/>
        <v>n/a</v>
      </c>
      <c r="U556" s="45" t="str">
        <f t="shared" si="292"/>
        <v>n/a</v>
      </c>
      <c r="V556" s="45" t="str">
        <f t="shared" si="293"/>
        <v>n/a</v>
      </c>
      <c r="W556" s="41">
        <f t="shared" si="294"/>
        <v>-35.521387302489579</v>
      </c>
      <c r="X556" s="42">
        <f t="shared" si="295"/>
        <v>0.27148317556200913</v>
      </c>
      <c r="Y556" s="3">
        <v>3</v>
      </c>
      <c r="Z556" s="166">
        <v>-18.5</v>
      </c>
      <c r="AA556" s="43">
        <f t="shared" si="296"/>
        <v>-35.521387302489551</v>
      </c>
      <c r="AB556" s="42">
        <f t="shared" si="297"/>
        <v>0.27148317556200913</v>
      </c>
      <c r="AC556" s="8"/>
      <c r="AD556" s="35">
        <f t="shared" si="298"/>
        <v>-3.5534333333333327E-2</v>
      </c>
      <c r="AE556" s="12">
        <f t="shared" si="299"/>
        <v>3.7367918280816951E-4</v>
      </c>
      <c r="AF556" s="12">
        <f t="shared" si="300"/>
        <v>4.2165180505801406E-4</v>
      </c>
      <c r="AG556" s="12">
        <f t="shared" si="301"/>
        <v>1.3423008502203412E-5</v>
      </c>
      <c r="AH556" s="12">
        <f t="shared" si="302"/>
        <v>1.7086378734417916E-4</v>
      </c>
      <c r="AI556" s="12">
        <f t="shared" si="303"/>
        <v>0</v>
      </c>
      <c r="AJ556" s="12">
        <f t="shared" si="304"/>
        <v>0</v>
      </c>
      <c r="AK556" s="12">
        <f t="shared" si="305"/>
        <v>0</v>
      </c>
      <c r="AL556" s="12">
        <f t="shared" si="306"/>
        <v>0</v>
      </c>
      <c r="AM556" s="12">
        <f t="shared" si="307"/>
        <v>0</v>
      </c>
      <c r="AN556" s="39">
        <f t="shared" si="308"/>
        <v>0</v>
      </c>
      <c r="AO556" s="8"/>
      <c r="AP556" s="35">
        <f t="shared" si="309"/>
        <v>-3.5521387302489577E-2</v>
      </c>
      <c r="AQ556" s="12">
        <f t="shared" si="310"/>
        <v>2.7148317556200915E-4</v>
      </c>
      <c r="AR556" s="12">
        <f t="shared" si="311"/>
        <v>1.3423008502203412E-5</v>
      </c>
      <c r="AS556" s="12">
        <f t="shared" si="312"/>
        <v>1.7086378734417916E-4</v>
      </c>
      <c r="AT556" s="12">
        <f t="shared" si="313"/>
        <v>1.3423008502203412E-5</v>
      </c>
      <c r="AU556" s="12">
        <f t="shared" si="314"/>
        <v>1.7086378734417916E-4</v>
      </c>
      <c r="AV556" s="12">
        <f t="shared" si="315"/>
        <v>-3.5521387302489577E-2</v>
      </c>
      <c r="AW556" s="12">
        <f t="shared" si="316"/>
        <v>2.7148317556200915E-4</v>
      </c>
      <c r="AX556" s="12">
        <f t="shared" si="317"/>
        <v>-3.5521387302489549E-2</v>
      </c>
      <c r="AY556" s="39">
        <f t="shared" si="318"/>
        <v>2.7148317556200915E-4</v>
      </c>
      <c r="AZ556" s="8"/>
      <c r="BA556" s="35"/>
      <c r="BB556" s="12">
        <f t="shared" si="319"/>
        <v>1.0000134230085023</v>
      </c>
      <c r="BC556" s="12">
        <f t="shared" si="320"/>
        <v>0.96446566666666667</v>
      </c>
      <c r="BD556" s="12">
        <f t="shared" si="321"/>
        <v>0</v>
      </c>
      <c r="BE556" s="39">
        <f t="shared" si="322"/>
        <v>0</v>
      </c>
    </row>
    <row r="557" spans="1:57">
      <c r="A557" s="168" t="s">
        <v>410</v>
      </c>
      <c r="B557" s="3" t="s">
        <v>399</v>
      </c>
      <c r="C557" s="3">
        <v>-33.570666666666661</v>
      </c>
      <c r="D557" s="3">
        <v>0.37367918280816953</v>
      </c>
      <c r="E557" s="3">
        <v>3</v>
      </c>
      <c r="F557" s="3">
        <v>1.3423008502203413E-2</v>
      </c>
      <c r="G557" s="3">
        <v>0.17086378734417915</v>
      </c>
      <c r="L557" s="3">
        <v>1</v>
      </c>
      <c r="Q557" s="44">
        <f t="shared" si="288"/>
        <v>-33.557694277508546</v>
      </c>
      <c r="R557" s="45">
        <f t="shared" si="289"/>
        <v>0.27168696918598634</v>
      </c>
      <c r="S557" s="45" t="str">
        <f t="shared" si="290"/>
        <v>n/a</v>
      </c>
      <c r="T557" s="45" t="str">
        <f t="shared" si="291"/>
        <v>n/a</v>
      </c>
      <c r="U557" s="45" t="str">
        <f t="shared" si="292"/>
        <v>n/a</v>
      </c>
      <c r="V557" s="45" t="str">
        <f t="shared" si="293"/>
        <v>n/a</v>
      </c>
      <c r="W557" s="41">
        <f t="shared" si="294"/>
        <v>-33.557694277508546</v>
      </c>
      <c r="X557" s="42">
        <f t="shared" si="295"/>
        <v>0.27168696918598634</v>
      </c>
      <c r="Y557" s="3">
        <v>3</v>
      </c>
      <c r="Z557" s="166">
        <v>-18.5</v>
      </c>
      <c r="AA557" s="43">
        <f t="shared" si="296"/>
        <v>-33.557694277508546</v>
      </c>
      <c r="AB557" s="42">
        <f t="shared" si="297"/>
        <v>0.27168696918598634</v>
      </c>
      <c r="AC557" s="8"/>
      <c r="AD557" s="35">
        <f t="shared" si="298"/>
        <v>-3.3570666666666658E-2</v>
      </c>
      <c r="AE557" s="12">
        <f t="shared" si="299"/>
        <v>3.7367918280816951E-4</v>
      </c>
      <c r="AF557" s="12">
        <f t="shared" si="300"/>
        <v>4.2165180505801406E-4</v>
      </c>
      <c r="AG557" s="12">
        <f t="shared" si="301"/>
        <v>1.3423008502203412E-5</v>
      </c>
      <c r="AH557" s="12">
        <f t="shared" si="302"/>
        <v>1.7086378734417916E-4</v>
      </c>
      <c r="AI557" s="12">
        <f t="shared" si="303"/>
        <v>0</v>
      </c>
      <c r="AJ557" s="12">
        <f t="shared" si="304"/>
        <v>0</v>
      </c>
      <c r="AK557" s="12">
        <f t="shared" si="305"/>
        <v>0</v>
      </c>
      <c r="AL557" s="12">
        <f t="shared" si="306"/>
        <v>0</v>
      </c>
      <c r="AM557" s="12">
        <f t="shared" si="307"/>
        <v>0</v>
      </c>
      <c r="AN557" s="39">
        <f t="shared" si="308"/>
        <v>0</v>
      </c>
      <c r="AO557" s="8"/>
      <c r="AP557" s="35">
        <f t="shared" si="309"/>
        <v>-3.3557694277508543E-2</v>
      </c>
      <c r="AQ557" s="12">
        <f t="shared" si="310"/>
        <v>2.7168696918598634E-4</v>
      </c>
      <c r="AR557" s="12">
        <f t="shared" si="311"/>
        <v>1.3423008502203412E-5</v>
      </c>
      <c r="AS557" s="12">
        <f t="shared" si="312"/>
        <v>1.7086378734417916E-4</v>
      </c>
      <c r="AT557" s="12">
        <f t="shared" si="313"/>
        <v>1.3423008502203412E-5</v>
      </c>
      <c r="AU557" s="12">
        <f t="shared" si="314"/>
        <v>1.7086378734417916E-4</v>
      </c>
      <c r="AV557" s="12">
        <f t="shared" si="315"/>
        <v>-3.3557694277508543E-2</v>
      </c>
      <c r="AW557" s="12">
        <f t="shared" si="316"/>
        <v>2.7168696918598634E-4</v>
      </c>
      <c r="AX557" s="12">
        <f t="shared" si="317"/>
        <v>-3.3557694277508543E-2</v>
      </c>
      <c r="AY557" s="39">
        <f t="shared" si="318"/>
        <v>2.7168696918598634E-4</v>
      </c>
      <c r="AZ557" s="8"/>
      <c r="BA557" s="35"/>
      <c r="BB557" s="12">
        <f t="shared" si="319"/>
        <v>1.0000134230085023</v>
      </c>
      <c r="BC557" s="12">
        <f t="shared" si="320"/>
        <v>0.96642933333333336</v>
      </c>
      <c r="BD557" s="12">
        <f t="shared" si="321"/>
        <v>0</v>
      </c>
      <c r="BE557" s="39">
        <f t="shared" si="322"/>
        <v>0</v>
      </c>
    </row>
    <row r="558" spans="1:57">
      <c r="A558" s="168" t="s">
        <v>410</v>
      </c>
      <c r="B558" s="3" t="s">
        <v>400</v>
      </c>
      <c r="C558" s="3">
        <v>-33.308333333333337</v>
      </c>
      <c r="D558" s="3">
        <v>0.37367918280816953</v>
      </c>
      <c r="E558" s="3">
        <v>3</v>
      </c>
      <c r="F558" s="3">
        <v>1.3423008502203413E-2</v>
      </c>
      <c r="G558" s="3">
        <v>0.17086378734417915</v>
      </c>
      <c r="L558" s="3">
        <v>1</v>
      </c>
      <c r="Q558" s="44">
        <f t="shared" si="288"/>
        <v>-33.295357422872655</v>
      </c>
      <c r="R558" s="45">
        <f t="shared" si="289"/>
        <v>0.27171421451103112</v>
      </c>
      <c r="S558" s="45" t="str">
        <f t="shared" si="290"/>
        <v>n/a</v>
      </c>
      <c r="T558" s="45" t="str">
        <f t="shared" si="291"/>
        <v>n/a</v>
      </c>
      <c r="U558" s="45" t="str">
        <f t="shared" si="292"/>
        <v>n/a</v>
      </c>
      <c r="V558" s="45" t="str">
        <f t="shared" si="293"/>
        <v>n/a</v>
      </c>
      <c r="W558" s="41">
        <f t="shared" si="294"/>
        <v>-33.295357422872655</v>
      </c>
      <c r="X558" s="42">
        <f t="shared" si="295"/>
        <v>0.27171421451103112</v>
      </c>
      <c r="Y558" s="3">
        <v>3</v>
      </c>
      <c r="Z558" s="166">
        <v>-18.5</v>
      </c>
      <c r="AA558" s="43">
        <f t="shared" si="296"/>
        <v>-33.295357422872705</v>
      </c>
      <c r="AB558" s="42">
        <f t="shared" si="297"/>
        <v>0.27171421451103112</v>
      </c>
      <c r="AC558" s="8"/>
      <c r="AD558" s="35">
        <f t="shared" si="298"/>
        <v>-3.3308333333333336E-2</v>
      </c>
      <c r="AE558" s="12">
        <f t="shared" si="299"/>
        <v>3.7367918280816951E-4</v>
      </c>
      <c r="AF558" s="12">
        <f t="shared" si="300"/>
        <v>4.2165180505801406E-4</v>
      </c>
      <c r="AG558" s="12">
        <f t="shared" si="301"/>
        <v>1.3423008502203412E-5</v>
      </c>
      <c r="AH558" s="12">
        <f t="shared" si="302"/>
        <v>1.7086378734417916E-4</v>
      </c>
      <c r="AI558" s="12">
        <f t="shared" si="303"/>
        <v>0</v>
      </c>
      <c r="AJ558" s="12">
        <f t="shared" si="304"/>
        <v>0</v>
      </c>
      <c r="AK558" s="12">
        <f t="shared" si="305"/>
        <v>0</v>
      </c>
      <c r="AL558" s="12">
        <f t="shared" si="306"/>
        <v>0</v>
      </c>
      <c r="AM558" s="12">
        <f t="shared" si="307"/>
        <v>0</v>
      </c>
      <c r="AN558" s="39">
        <f t="shared" si="308"/>
        <v>0</v>
      </c>
      <c r="AO558" s="8"/>
      <c r="AP558" s="35">
        <f t="shared" si="309"/>
        <v>-3.3295357422872658E-2</v>
      </c>
      <c r="AQ558" s="12">
        <f t="shared" si="310"/>
        <v>2.7171421451103111E-4</v>
      </c>
      <c r="AR558" s="12">
        <f t="shared" si="311"/>
        <v>1.3423008502203412E-5</v>
      </c>
      <c r="AS558" s="12">
        <f t="shared" si="312"/>
        <v>1.7086378734417916E-4</v>
      </c>
      <c r="AT558" s="12">
        <f t="shared" si="313"/>
        <v>1.3423008502203412E-5</v>
      </c>
      <c r="AU558" s="12">
        <f t="shared" si="314"/>
        <v>1.7086378734417916E-4</v>
      </c>
      <c r="AV558" s="12">
        <f t="shared" si="315"/>
        <v>-3.3295357422872658E-2</v>
      </c>
      <c r="AW558" s="12">
        <f t="shared" si="316"/>
        <v>2.7171421451103111E-4</v>
      </c>
      <c r="AX558" s="12">
        <f t="shared" si="317"/>
        <v>-3.3295357422872707E-2</v>
      </c>
      <c r="AY558" s="39">
        <f t="shared" si="318"/>
        <v>2.7171421451103111E-4</v>
      </c>
      <c r="AZ558" s="8"/>
      <c r="BA558" s="35"/>
      <c r="BB558" s="12">
        <f t="shared" si="319"/>
        <v>1.0000134230085023</v>
      </c>
      <c r="BC558" s="12">
        <f t="shared" si="320"/>
        <v>0.96669166666666662</v>
      </c>
      <c r="BD558" s="12">
        <f t="shared" si="321"/>
        <v>0</v>
      </c>
      <c r="BE558" s="39">
        <f t="shared" si="322"/>
        <v>0</v>
      </c>
    </row>
    <row r="559" spans="1:57">
      <c r="A559" s="168" t="s">
        <v>410</v>
      </c>
      <c r="B559" s="3" t="s">
        <v>215</v>
      </c>
      <c r="C559" s="3">
        <v>-35.929666666666662</v>
      </c>
      <c r="D559" s="3">
        <v>0.37367918280816953</v>
      </c>
      <c r="E559" s="3">
        <v>3</v>
      </c>
      <c r="F559" s="3">
        <v>1.3423008502203413E-2</v>
      </c>
      <c r="G559" s="3">
        <v>0.17086378734417915</v>
      </c>
      <c r="L559" s="3">
        <v>1</v>
      </c>
      <c r="Q559" s="44">
        <f t="shared" si="288"/>
        <v>-35.916725942385611</v>
      </c>
      <c r="R559" s="45">
        <f t="shared" si="289"/>
        <v>0.27144217865257675</v>
      </c>
      <c r="S559" s="45" t="str">
        <f t="shared" si="290"/>
        <v>n/a</v>
      </c>
      <c r="T559" s="45" t="str">
        <f t="shared" si="291"/>
        <v>n/a</v>
      </c>
      <c r="U559" s="45" t="str">
        <f t="shared" si="292"/>
        <v>n/a</v>
      </c>
      <c r="V559" s="45" t="str">
        <f t="shared" si="293"/>
        <v>n/a</v>
      </c>
      <c r="W559" s="41">
        <f t="shared" si="294"/>
        <v>-35.916725942385611</v>
      </c>
      <c r="X559" s="42">
        <f t="shared" si="295"/>
        <v>0.27144217865257675</v>
      </c>
      <c r="Y559" s="3">
        <v>3</v>
      </c>
      <c r="Z559" s="166">
        <v>-18.5</v>
      </c>
      <c r="AA559" s="43">
        <f t="shared" si="296"/>
        <v>-35.916725942385597</v>
      </c>
      <c r="AB559" s="42">
        <f t="shared" si="297"/>
        <v>0.27144217865257675</v>
      </c>
      <c r="AC559" s="8"/>
      <c r="AD559" s="35">
        <f t="shared" si="298"/>
        <v>-3.5929666666666665E-2</v>
      </c>
      <c r="AE559" s="12">
        <f t="shared" si="299"/>
        <v>3.7367918280816951E-4</v>
      </c>
      <c r="AF559" s="12">
        <f t="shared" si="300"/>
        <v>4.2165180505801406E-4</v>
      </c>
      <c r="AG559" s="12">
        <f t="shared" si="301"/>
        <v>1.3423008502203412E-5</v>
      </c>
      <c r="AH559" s="12">
        <f t="shared" si="302"/>
        <v>1.7086378734417916E-4</v>
      </c>
      <c r="AI559" s="12">
        <f t="shared" si="303"/>
        <v>0</v>
      </c>
      <c r="AJ559" s="12">
        <f t="shared" si="304"/>
        <v>0</v>
      </c>
      <c r="AK559" s="12">
        <f t="shared" si="305"/>
        <v>0</v>
      </c>
      <c r="AL559" s="12">
        <f t="shared" si="306"/>
        <v>0</v>
      </c>
      <c r="AM559" s="12">
        <f t="shared" si="307"/>
        <v>0</v>
      </c>
      <c r="AN559" s="39">
        <f t="shared" si="308"/>
        <v>0</v>
      </c>
      <c r="AO559" s="8"/>
      <c r="AP559" s="35">
        <f t="shared" si="309"/>
        <v>-3.5916725942385611E-2</v>
      </c>
      <c r="AQ559" s="12">
        <f t="shared" si="310"/>
        <v>2.7144217865257678E-4</v>
      </c>
      <c r="AR559" s="12">
        <f t="shared" si="311"/>
        <v>1.3423008502203412E-5</v>
      </c>
      <c r="AS559" s="12">
        <f t="shared" si="312"/>
        <v>1.7086378734417916E-4</v>
      </c>
      <c r="AT559" s="12">
        <f t="shared" si="313"/>
        <v>1.3423008502203412E-5</v>
      </c>
      <c r="AU559" s="12">
        <f t="shared" si="314"/>
        <v>1.7086378734417916E-4</v>
      </c>
      <c r="AV559" s="12">
        <f t="shared" si="315"/>
        <v>-3.5916725942385611E-2</v>
      </c>
      <c r="AW559" s="12">
        <f t="shared" si="316"/>
        <v>2.7144217865257678E-4</v>
      </c>
      <c r="AX559" s="12">
        <f t="shared" si="317"/>
        <v>-3.5916725942385597E-2</v>
      </c>
      <c r="AY559" s="39">
        <f t="shared" si="318"/>
        <v>2.7144217865257678E-4</v>
      </c>
      <c r="AZ559" s="8"/>
      <c r="BA559" s="35"/>
      <c r="BB559" s="12">
        <f t="shared" si="319"/>
        <v>1.0000134230085023</v>
      </c>
      <c r="BC559" s="12">
        <f t="shared" si="320"/>
        <v>0.96407033333333336</v>
      </c>
      <c r="BD559" s="12">
        <f t="shared" si="321"/>
        <v>0</v>
      </c>
      <c r="BE559" s="39">
        <f t="shared" si="322"/>
        <v>0</v>
      </c>
    </row>
    <row r="560" spans="1:57">
      <c r="A560" s="168" t="s">
        <v>410</v>
      </c>
      <c r="B560" s="3" t="s">
        <v>216</v>
      </c>
      <c r="C560" s="3">
        <v>-35.193333333333328</v>
      </c>
      <c r="D560" s="3">
        <v>0.37367918280816953</v>
      </c>
      <c r="E560" s="3">
        <v>3</v>
      </c>
      <c r="F560" s="3">
        <v>1.3423008502203413E-2</v>
      </c>
      <c r="G560" s="3">
        <v>0.17086378734417915</v>
      </c>
      <c r="L560" s="3">
        <v>1</v>
      </c>
      <c r="Q560" s="44">
        <f t="shared" si="288"/>
        <v>-35.180382725243675</v>
      </c>
      <c r="R560" s="45">
        <f t="shared" si="289"/>
        <v>0.27151854651538077</v>
      </c>
      <c r="S560" s="45" t="str">
        <f t="shared" si="290"/>
        <v>n/a</v>
      </c>
      <c r="T560" s="45" t="str">
        <f t="shared" si="291"/>
        <v>n/a</v>
      </c>
      <c r="U560" s="45" t="str">
        <f t="shared" si="292"/>
        <v>n/a</v>
      </c>
      <c r="V560" s="45" t="str">
        <f t="shared" si="293"/>
        <v>n/a</v>
      </c>
      <c r="W560" s="41">
        <f t="shared" si="294"/>
        <v>-35.180382725243675</v>
      </c>
      <c r="X560" s="42">
        <f t="shared" si="295"/>
        <v>0.27151854651538077</v>
      </c>
      <c r="Y560" s="3">
        <v>3</v>
      </c>
      <c r="Z560" s="166">
        <v>-18.5</v>
      </c>
      <c r="AA560" s="43">
        <f t="shared" si="296"/>
        <v>-35.18038272524371</v>
      </c>
      <c r="AB560" s="42">
        <f t="shared" si="297"/>
        <v>0.27151854651538077</v>
      </c>
      <c r="AC560" s="8"/>
      <c r="AD560" s="35">
        <f t="shared" si="298"/>
        <v>-3.5193333333333326E-2</v>
      </c>
      <c r="AE560" s="12">
        <f t="shared" si="299"/>
        <v>3.7367918280816951E-4</v>
      </c>
      <c r="AF560" s="12">
        <f t="shared" si="300"/>
        <v>4.2165180505801406E-4</v>
      </c>
      <c r="AG560" s="12">
        <f t="shared" si="301"/>
        <v>1.3423008502203412E-5</v>
      </c>
      <c r="AH560" s="12">
        <f t="shared" si="302"/>
        <v>1.7086378734417916E-4</v>
      </c>
      <c r="AI560" s="12">
        <f t="shared" si="303"/>
        <v>0</v>
      </c>
      <c r="AJ560" s="12">
        <f t="shared" si="304"/>
        <v>0</v>
      </c>
      <c r="AK560" s="12">
        <f t="shared" si="305"/>
        <v>0</v>
      </c>
      <c r="AL560" s="12">
        <f t="shared" si="306"/>
        <v>0</v>
      </c>
      <c r="AM560" s="12">
        <f t="shared" si="307"/>
        <v>0</v>
      </c>
      <c r="AN560" s="39">
        <f t="shared" si="308"/>
        <v>0</v>
      </c>
      <c r="AO560" s="8"/>
      <c r="AP560" s="35">
        <f t="shared" si="309"/>
        <v>-3.5180382725243674E-2</v>
      </c>
      <c r="AQ560" s="12">
        <f t="shared" si="310"/>
        <v>2.7151854651538075E-4</v>
      </c>
      <c r="AR560" s="12">
        <f t="shared" si="311"/>
        <v>1.3423008502203412E-5</v>
      </c>
      <c r="AS560" s="12">
        <f t="shared" si="312"/>
        <v>1.7086378734417916E-4</v>
      </c>
      <c r="AT560" s="12">
        <f t="shared" si="313"/>
        <v>1.3423008502203412E-5</v>
      </c>
      <c r="AU560" s="12">
        <f t="shared" si="314"/>
        <v>1.7086378734417916E-4</v>
      </c>
      <c r="AV560" s="12">
        <f t="shared" si="315"/>
        <v>-3.5180382725243674E-2</v>
      </c>
      <c r="AW560" s="12">
        <f t="shared" si="316"/>
        <v>2.7151854651538075E-4</v>
      </c>
      <c r="AX560" s="12">
        <f t="shared" si="317"/>
        <v>-3.5180382725243708E-2</v>
      </c>
      <c r="AY560" s="39">
        <f t="shared" si="318"/>
        <v>2.7151854651538075E-4</v>
      </c>
      <c r="AZ560" s="8"/>
      <c r="BA560" s="35"/>
      <c r="BB560" s="12">
        <f t="shared" si="319"/>
        <v>1.0000134230085023</v>
      </c>
      <c r="BC560" s="12">
        <f t="shared" si="320"/>
        <v>0.9648066666666667</v>
      </c>
      <c r="BD560" s="12">
        <f t="shared" si="321"/>
        <v>0</v>
      </c>
      <c r="BE560" s="39">
        <f t="shared" si="322"/>
        <v>0</v>
      </c>
    </row>
    <row r="561" spans="1:57">
      <c r="A561" s="168" t="s">
        <v>328</v>
      </c>
      <c r="B561" s="3" t="s">
        <v>399</v>
      </c>
      <c r="C561" s="3">
        <v>-36.261000000000003</v>
      </c>
      <c r="D561" s="3">
        <v>0.37367918280816953</v>
      </c>
      <c r="E561" s="3">
        <v>3</v>
      </c>
      <c r="F561" s="3">
        <v>1.3423008502203413E-2</v>
      </c>
      <c r="G561" s="3">
        <v>0.17086378734417915</v>
      </c>
      <c r="L561" s="3">
        <v>1</v>
      </c>
      <c r="Q561" s="44">
        <f t="shared" si="288"/>
        <v>-36.248063723209093</v>
      </c>
      <c r="R561" s="45">
        <f t="shared" si="289"/>
        <v>0.27140782685887666</v>
      </c>
      <c r="S561" s="45" t="str">
        <f t="shared" si="290"/>
        <v>n/a</v>
      </c>
      <c r="T561" s="45" t="str">
        <f t="shared" si="291"/>
        <v>n/a</v>
      </c>
      <c r="U561" s="45" t="str">
        <f t="shared" si="292"/>
        <v>n/a</v>
      </c>
      <c r="V561" s="45" t="str">
        <f t="shared" si="293"/>
        <v>n/a</v>
      </c>
      <c r="W561" s="41">
        <f t="shared" si="294"/>
        <v>-36.248063723209093</v>
      </c>
      <c r="X561" s="42">
        <f t="shared" si="295"/>
        <v>0.27140782685887666</v>
      </c>
      <c r="Y561" s="3">
        <v>3</v>
      </c>
      <c r="Z561" s="166">
        <v>-18.5</v>
      </c>
      <c r="AA561" s="43">
        <f t="shared" si="296"/>
        <v>-36.2480637232091</v>
      </c>
      <c r="AB561" s="42">
        <f t="shared" si="297"/>
        <v>0.27140782685887666</v>
      </c>
      <c r="AC561" s="8"/>
      <c r="AD561" s="35">
        <f t="shared" si="298"/>
        <v>-3.6261000000000002E-2</v>
      </c>
      <c r="AE561" s="12">
        <f t="shared" si="299"/>
        <v>3.7367918280816951E-4</v>
      </c>
      <c r="AF561" s="12">
        <f t="shared" si="300"/>
        <v>4.2165180505801406E-4</v>
      </c>
      <c r="AG561" s="12">
        <f t="shared" si="301"/>
        <v>1.3423008502203412E-5</v>
      </c>
      <c r="AH561" s="12">
        <f t="shared" si="302"/>
        <v>1.7086378734417916E-4</v>
      </c>
      <c r="AI561" s="12">
        <f t="shared" si="303"/>
        <v>0</v>
      </c>
      <c r="AJ561" s="12">
        <f t="shared" si="304"/>
        <v>0</v>
      </c>
      <c r="AK561" s="12">
        <f t="shared" si="305"/>
        <v>0</v>
      </c>
      <c r="AL561" s="12">
        <f t="shared" si="306"/>
        <v>0</v>
      </c>
      <c r="AM561" s="12">
        <f t="shared" si="307"/>
        <v>0</v>
      </c>
      <c r="AN561" s="39">
        <f t="shared" si="308"/>
        <v>0</v>
      </c>
      <c r="AO561" s="8"/>
      <c r="AP561" s="35">
        <f t="shared" si="309"/>
        <v>-3.6248063723209094E-2</v>
      </c>
      <c r="AQ561" s="12">
        <f t="shared" si="310"/>
        <v>2.7140782685887665E-4</v>
      </c>
      <c r="AR561" s="12">
        <f t="shared" si="311"/>
        <v>1.3423008502203412E-5</v>
      </c>
      <c r="AS561" s="12">
        <f t="shared" si="312"/>
        <v>1.7086378734417916E-4</v>
      </c>
      <c r="AT561" s="12">
        <f t="shared" si="313"/>
        <v>1.3423008502203412E-5</v>
      </c>
      <c r="AU561" s="12">
        <f t="shared" si="314"/>
        <v>1.7086378734417916E-4</v>
      </c>
      <c r="AV561" s="12">
        <f t="shared" si="315"/>
        <v>-3.6248063723209094E-2</v>
      </c>
      <c r="AW561" s="12">
        <f t="shared" si="316"/>
        <v>2.7140782685887665E-4</v>
      </c>
      <c r="AX561" s="12">
        <f t="shared" si="317"/>
        <v>-3.6248063723209101E-2</v>
      </c>
      <c r="AY561" s="39">
        <f t="shared" si="318"/>
        <v>2.7140782685887665E-4</v>
      </c>
      <c r="AZ561" s="8"/>
      <c r="BA561" s="35"/>
      <c r="BB561" s="12">
        <f t="shared" si="319"/>
        <v>1.0000134230085023</v>
      </c>
      <c r="BC561" s="12">
        <f t="shared" si="320"/>
        <v>0.96373900000000001</v>
      </c>
      <c r="BD561" s="12">
        <f t="shared" si="321"/>
        <v>0</v>
      </c>
      <c r="BE561" s="39">
        <f t="shared" si="322"/>
        <v>0</v>
      </c>
    </row>
    <row r="562" spans="1:57">
      <c r="A562" s="168" t="s">
        <v>328</v>
      </c>
      <c r="B562" s="3" t="s">
        <v>400</v>
      </c>
      <c r="C562" s="3">
        <v>-36.318333333333335</v>
      </c>
      <c r="D562" s="3">
        <v>0.37367918280816953</v>
      </c>
      <c r="E562" s="3">
        <v>3</v>
      </c>
      <c r="F562" s="3">
        <v>1.3423008502203413E-2</v>
      </c>
      <c r="G562" s="3">
        <v>0.17086378734417915</v>
      </c>
      <c r="L562" s="3">
        <v>1</v>
      </c>
      <c r="Q562" s="44">
        <f t="shared" si="288"/>
        <v>-36.30539782612825</v>
      </c>
      <c r="R562" s="45">
        <f t="shared" si="289"/>
        <v>0.27140188344255306</v>
      </c>
      <c r="S562" s="45" t="str">
        <f t="shared" si="290"/>
        <v>n/a</v>
      </c>
      <c r="T562" s="45" t="str">
        <f t="shared" si="291"/>
        <v>n/a</v>
      </c>
      <c r="U562" s="45" t="str">
        <f t="shared" si="292"/>
        <v>n/a</v>
      </c>
      <c r="V562" s="45" t="str">
        <f t="shared" si="293"/>
        <v>n/a</v>
      </c>
      <c r="W562" s="41">
        <f t="shared" si="294"/>
        <v>-36.30539782612825</v>
      </c>
      <c r="X562" s="42">
        <f t="shared" si="295"/>
        <v>0.27140188344255306</v>
      </c>
      <c r="Y562" s="3">
        <v>3</v>
      </c>
      <c r="Z562" s="166">
        <v>-18.5</v>
      </c>
      <c r="AA562" s="43">
        <f t="shared" si="296"/>
        <v>-36.305397826128292</v>
      </c>
      <c r="AB562" s="42">
        <f t="shared" si="297"/>
        <v>0.27140188344255306</v>
      </c>
      <c r="AC562" s="8"/>
      <c r="AD562" s="35">
        <f t="shared" si="298"/>
        <v>-3.6318333333333334E-2</v>
      </c>
      <c r="AE562" s="12">
        <f t="shared" si="299"/>
        <v>3.7367918280816951E-4</v>
      </c>
      <c r="AF562" s="12">
        <f t="shared" si="300"/>
        <v>4.2165180505801406E-4</v>
      </c>
      <c r="AG562" s="12">
        <f t="shared" si="301"/>
        <v>1.3423008502203412E-5</v>
      </c>
      <c r="AH562" s="12">
        <f t="shared" si="302"/>
        <v>1.7086378734417916E-4</v>
      </c>
      <c r="AI562" s="12">
        <f t="shared" si="303"/>
        <v>0</v>
      </c>
      <c r="AJ562" s="12">
        <f t="shared" si="304"/>
        <v>0</v>
      </c>
      <c r="AK562" s="12">
        <f t="shared" si="305"/>
        <v>0</v>
      </c>
      <c r="AL562" s="12">
        <f t="shared" si="306"/>
        <v>0</v>
      </c>
      <c r="AM562" s="12">
        <f t="shared" si="307"/>
        <v>0</v>
      </c>
      <c r="AN562" s="39">
        <f t="shared" si="308"/>
        <v>0</v>
      </c>
      <c r="AO562" s="8"/>
      <c r="AP562" s="35">
        <f t="shared" si="309"/>
        <v>-3.6305397826128252E-2</v>
      </c>
      <c r="AQ562" s="12">
        <f t="shared" si="310"/>
        <v>2.7140188344255305E-4</v>
      </c>
      <c r="AR562" s="12">
        <f t="shared" si="311"/>
        <v>1.3423008502203412E-5</v>
      </c>
      <c r="AS562" s="12">
        <f t="shared" si="312"/>
        <v>1.7086378734417916E-4</v>
      </c>
      <c r="AT562" s="12">
        <f t="shared" si="313"/>
        <v>1.3423008502203412E-5</v>
      </c>
      <c r="AU562" s="12">
        <f t="shared" si="314"/>
        <v>1.7086378734417916E-4</v>
      </c>
      <c r="AV562" s="12">
        <f t="shared" si="315"/>
        <v>-3.6305397826128252E-2</v>
      </c>
      <c r="AW562" s="12">
        <f t="shared" si="316"/>
        <v>2.7140188344255305E-4</v>
      </c>
      <c r="AX562" s="12">
        <f t="shared" si="317"/>
        <v>-3.6305397826128294E-2</v>
      </c>
      <c r="AY562" s="39">
        <f t="shared" si="318"/>
        <v>2.7140188344255305E-4</v>
      </c>
      <c r="AZ562" s="8"/>
      <c r="BA562" s="35"/>
      <c r="BB562" s="12">
        <f t="shared" si="319"/>
        <v>1.0000134230085023</v>
      </c>
      <c r="BC562" s="12">
        <f t="shared" si="320"/>
        <v>0.96368166666666666</v>
      </c>
      <c r="BD562" s="12">
        <f t="shared" si="321"/>
        <v>0</v>
      </c>
      <c r="BE562" s="39">
        <f t="shared" si="322"/>
        <v>0</v>
      </c>
    </row>
    <row r="563" spans="1:57">
      <c r="A563" s="168" t="s">
        <v>328</v>
      </c>
      <c r="B563" s="3" t="s">
        <v>215</v>
      </c>
      <c r="C563" s="3">
        <v>-38.43933333333333</v>
      </c>
      <c r="D563" s="3">
        <v>0.37367918280816953</v>
      </c>
      <c r="E563" s="3">
        <v>3</v>
      </c>
      <c r="F563" s="3">
        <v>1.3423008502203413E-2</v>
      </c>
      <c r="G563" s="3">
        <v>0.17086378734417915</v>
      </c>
      <c r="L563" s="3">
        <v>1</v>
      </c>
      <c r="Q563" s="44">
        <f t="shared" si="288"/>
        <v>-38.426426296329282</v>
      </c>
      <c r="R563" s="45">
        <f t="shared" si="289"/>
        <v>0.27118216874791001</v>
      </c>
      <c r="S563" s="45" t="str">
        <f t="shared" si="290"/>
        <v>n/a</v>
      </c>
      <c r="T563" s="45" t="str">
        <f t="shared" si="291"/>
        <v>n/a</v>
      </c>
      <c r="U563" s="45" t="str">
        <f t="shared" si="292"/>
        <v>n/a</v>
      </c>
      <c r="V563" s="45" t="str">
        <f t="shared" si="293"/>
        <v>n/a</v>
      </c>
      <c r="W563" s="41">
        <f t="shared" si="294"/>
        <v>-38.426426296329282</v>
      </c>
      <c r="X563" s="42">
        <f t="shared" si="295"/>
        <v>0.27118216874791001</v>
      </c>
      <c r="Y563" s="3">
        <v>3</v>
      </c>
      <c r="Z563" s="166">
        <v>-18.5</v>
      </c>
      <c r="AA563" s="43">
        <f t="shared" si="296"/>
        <v>-38.426426296329311</v>
      </c>
      <c r="AB563" s="42">
        <f t="shared" si="297"/>
        <v>0.27118216874791001</v>
      </c>
      <c r="AC563" s="8"/>
      <c r="AD563" s="35">
        <f t="shared" si="298"/>
        <v>-3.8439333333333332E-2</v>
      </c>
      <c r="AE563" s="12">
        <f t="shared" si="299"/>
        <v>3.7367918280816951E-4</v>
      </c>
      <c r="AF563" s="12">
        <f t="shared" si="300"/>
        <v>4.2165180505801406E-4</v>
      </c>
      <c r="AG563" s="12">
        <f t="shared" si="301"/>
        <v>1.3423008502203412E-5</v>
      </c>
      <c r="AH563" s="12">
        <f t="shared" si="302"/>
        <v>1.7086378734417916E-4</v>
      </c>
      <c r="AI563" s="12">
        <f t="shared" si="303"/>
        <v>0</v>
      </c>
      <c r="AJ563" s="12">
        <f t="shared" si="304"/>
        <v>0</v>
      </c>
      <c r="AK563" s="12">
        <f t="shared" si="305"/>
        <v>0</v>
      </c>
      <c r="AL563" s="12">
        <f t="shared" si="306"/>
        <v>0</v>
      </c>
      <c r="AM563" s="12">
        <f t="shared" si="307"/>
        <v>0</v>
      </c>
      <c r="AN563" s="39">
        <f t="shared" si="308"/>
        <v>0</v>
      </c>
      <c r="AO563" s="8"/>
      <c r="AP563" s="35">
        <f t="shared" si="309"/>
        <v>-3.842642629632928E-2</v>
      </c>
      <c r="AQ563" s="12">
        <f t="shared" si="310"/>
        <v>2.7118216874791003E-4</v>
      </c>
      <c r="AR563" s="12">
        <f t="shared" si="311"/>
        <v>1.3423008502203412E-5</v>
      </c>
      <c r="AS563" s="12">
        <f t="shared" si="312"/>
        <v>1.7086378734417916E-4</v>
      </c>
      <c r="AT563" s="12">
        <f t="shared" si="313"/>
        <v>1.3423008502203412E-5</v>
      </c>
      <c r="AU563" s="12">
        <f t="shared" si="314"/>
        <v>1.7086378734417916E-4</v>
      </c>
      <c r="AV563" s="12">
        <f t="shared" si="315"/>
        <v>-3.842642629632928E-2</v>
      </c>
      <c r="AW563" s="12">
        <f t="shared" si="316"/>
        <v>2.7118216874791003E-4</v>
      </c>
      <c r="AX563" s="12">
        <f t="shared" si="317"/>
        <v>-3.8426426296329308E-2</v>
      </c>
      <c r="AY563" s="39">
        <f t="shared" si="318"/>
        <v>2.7118216874791003E-4</v>
      </c>
      <c r="AZ563" s="8"/>
      <c r="BA563" s="35"/>
      <c r="BB563" s="12">
        <f t="shared" si="319"/>
        <v>1.0000134230085023</v>
      </c>
      <c r="BC563" s="12">
        <f t="shared" si="320"/>
        <v>0.96156066666666662</v>
      </c>
      <c r="BD563" s="12">
        <f t="shared" si="321"/>
        <v>0</v>
      </c>
      <c r="BE563" s="39">
        <f t="shared" si="322"/>
        <v>0</v>
      </c>
    </row>
    <row r="564" spans="1:57">
      <c r="A564" s="168" t="s">
        <v>328</v>
      </c>
      <c r="B564" s="3" t="s">
        <v>216</v>
      </c>
      <c r="C564" s="3">
        <v>-37.932333333333332</v>
      </c>
      <c r="D564" s="3">
        <v>0.37367918280816953</v>
      </c>
      <c r="E564" s="3">
        <v>3</v>
      </c>
      <c r="F564" s="3">
        <v>1.3423008502203413E-2</v>
      </c>
      <c r="G564" s="3">
        <v>0.17086378734417915</v>
      </c>
      <c r="L564" s="3">
        <v>1</v>
      </c>
      <c r="Q564" s="44">
        <f t="shared" si="288"/>
        <v>-37.919419490863973</v>
      </c>
      <c r="R564" s="45">
        <f t="shared" si="289"/>
        <v>0.27123466109909661</v>
      </c>
      <c r="S564" s="45" t="str">
        <f t="shared" si="290"/>
        <v>n/a</v>
      </c>
      <c r="T564" s="45" t="str">
        <f t="shared" si="291"/>
        <v>n/a</v>
      </c>
      <c r="U564" s="45" t="str">
        <f t="shared" si="292"/>
        <v>n/a</v>
      </c>
      <c r="V564" s="45" t="str">
        <f t="shared" si="293"/>
        <v>n/a</v>
      </c>
      <c r="W564" s="41">
        <f t="shared" si="294"/>
        <v>-37.919419490863973</v>
      </c>
      <c r="X564" s="42">
        <f t="shared" si="295"/>
        <v>0.27123466109909661</v>
      </c>
      <c r="Y564" s="3">
        <v>3</v>
      </c>
      <c r="Z564" s="166">
        <v>-18.5</v>
      </c>
      <c r="AA564" s="43">
        <f t="shared" si="296"/>
        <v>-37.919419490863973</v>
      </c>
      <c r="AB564" s="42">
        <f t="shared" si="297"/>
        <v>0.27123466109909661</v>
      </c>
      <c r="AC564" s="8"/>
      <c r="AD564" s="35">
        <f t="shared" si="298"/>
        <v>-3.7932333333333332E-2</v>
      </c>
      <c r="AE564" s="12">
        <f t="shared" si="299"/>
        <v>3.7367918280816951E-4</v>
      </c>
      <c r="AF564" s="12">
        <f t="shared" si="300"/>
        <v>4.2165180505801406E-4</v>
      </c>
      <c r="AG564" s="12">
        <f t="shared" si="301"/>
        <v>1.3423008502203412E-5</v>
      </c>
      <c r="AH564" s="12">
        <f t="shared" si="302"/>
        <v>1.7086378734417916E-4</v>
      </c>
      <c r="AI564" s="12">
        <f t="shared" si="303"/>
        <v>0</v>
      </c>
      <c r="AJ564" s="12">
        <f t="shared" si="304"/>
        <v>0</v>
      </c>
      <c r="AK564" s="12">
        <f t="shared" si="305"/>
        <v>0</v>
      </c>
      <c r="AL564" s="12">
        <f t="shared" si="306"/>
        <v>0</v>
      </c>
      <c r="AM564" s="12">
        <f t="shared" si="307"/>
        <v>0</v>
      </c>
      <c r="AN564" s="39">
        <f t="shared" si="308"/>
        <v>0</v>
      </c>
      <c r="AO564" s="8"/>
      <c r="AP564" s="35">
        <f t="shared" si="309"/>
        <v>-3.791941949086397E-2</v>
      </c>
      <c r="AQ564" s="12">
        <f t="shared" si="310"/>
        <v>2.7123466109909661E-4</v>
      </c>
      <c r="AR564" s="12">
        <f t="shared" si="311"/>
        <v>1.3423008502203412E-5</v>
      </c>
      <c r="AS564" s="12">
        <f t="shared" si="312"/>
        <v>1.7086378734417916E-4</v>
      </c>
      <c r="AT564" s="12">
        <f t="shared" si="313"/>
        <v>1.3423008502203412E-5</v>
      </c>
      <c r="AU564" s="12">
        <f t="shared" si="314"/>
        <v>1.7086378734417916E-4</v>
      </c>
      <c r="AV564" s="12">
        <f t="shared" si="315"/>
        <v>-3.791941949086397E-2</v>
      </c>
      <c r="AW564" s="12">
        <f t="shared" si="316"/>
        <v>2.7123466109909661E-4</v>
      </c>
      <c r="AX564" s="12">
        <f t="shared" si="317"/>
        <v>-3.791941949086397E-2</v>
      </c>
      <c r="AY564" s="39">
        <f t="shared" si="318"/>
        <v>2.7123466109909661E-4</v>
      </c>
      <c r="AZ564" s="8"/>
      <c r="BA564" s="35"/>
      <c r="BB564" s="12">
        <f t="shared" si="319"/>
        <v>1.0000134230085023</v>
      </c>
      <c r="BC564" s="12">
        <f t="shared" si="320"/>
        <v>0.96206766666666665</v>
      </c>
      <c r="BD564" s="12">
        <f t="shared" si="321"/>
        <v>0</v>
      </c>
      <c r="BE564" s="39">
        <f t="shared" si="322"/>
        <v>0</v>
      </c>
    </row>
    <row r="565" spans="1:57">
      <c r="A565" s="168" t="s">
        <v>262</v>
      </c>
      <c r="B565" s="3" t="s">
        <v>399</v>
      </c>
      <c r="C565" s="3">
        <v>-36.411000000000001</v>
      </c>
      <c r="D565" s="3">
        <v>0.37367918280816953</v>
      </c>
      <c r="E565" s="3">
        <v>3</v>
      </c>
      <c r="F565" s="3">
        <v>1.3423008502203413E-2</v>
      </c>
      <c r="G565" s="3">
        <v>0.17086378734417915</v>
      </c>
      <c r="L565" s="3">
        <v>1</v>
      </c>
      <c r="Q565" s="44">
        <f t="shared" si="288"/>
        <v>-36.398065736660364</v>
      </c>
      <c r="R565" s="45">
        <f t="shared" si="289"/>
        <v>0.2713922776955795</v>
      </c>
      <c r="S565" s="45" t="str">
        <f t="shared" si="290"/>
        <v>n/a</v>
      </c>
      <c r="T565" s="45" t="str">
        <f t="shared" si="291"/>
        <v>n/a</v>
      </c>
      <c r="U565" s="45" t="str">
        <f t="shared" si="292"/>
        <v>n/a</v>
      </c>
      <c r="V565" s="45" t="str">
        <f t="shared" si="293"/>
        <v>n/a</v>
      </c>
      <c r="W565" s="41">
        <f t="shared" si="294"/>
        <v>-36.398065736660364</v>
      </c>
      <c r="X565" s="42">
        <f t="shared" si="295"/>
        <v>0.2713922776955795</v>
      </c>
      <c r="Y565" s="3">
        <v>3</v>
      </c>
      <c r="Z565" s="166">
        <v>-18.5</v>
      </c>
      <c r="AA565" s="43">
        <f t="shared" si="296"/>
        <v>-36.398065736660378</v>
      </c>
      <c r="AB565" s="42">
        <f t="shared" si="297"/>
        <v>0.2713922776955795</v>
      </c>
      <c r="AC565" s="8"/>
      <c r="AD565" s="35">
        <f t="shared" si="298"/>
        <v>-3.6410999999999999E-2</v>
      </c>
      <c r="AE565" s="12">
        <f t="shared" si="299"/>
        <v>3.7367918280816951E-4</v>
      </c>
      <c r="AF565" s="12">
        <f t="shared" si="300"/>
        <v>4.2165180505801406E-4</v>
      </c>
      <c r="AG565" s="12">
        <f t="shared" si="301"/>
        <v>1.3423008502203412E-5</v>
      </c>
      <c r="AH565" s="12">
        <f t="shared" si="302"/>
        <v>1.7086378734417916E-4</v>
      </c>
      <c r="AI565" s="12">
        <f t="shared" si="303"/>
        <v>0</v>
      </c>
      <c r="AJ565" s="12">
        <f t="shared" si="304"/>
        <v>0</v>
      </c>
      <c r="AK565" s="12">
        <f t="shared" si="305"/>
        <v>0</v>
      </c>
      <c r="AL565" s="12">
        <f t="shared" si="306"/>
        <v>0</v>
      </c>
      <c r="AM565" s="12">
        <f t="shared" si="307"/>
        <v>0</v>
      </c>
      <c r="AN565" s="39">
        <f t="shared" si="308"/>
        <v>0</v>
      </c>
      <c r="AO565" s="8"/>
      <c r="AP565" s="35">
        <f t="shared" si="309"/>
        <v>-3.6398065736660365E-2</v>
      </c>
      <c r="AQ565" s="12">
        <f t="shared" si="310"/>
        <v>2.713922776955795E-4</v>
      </c>
      <c r="AR565" s="12">
        <f t="shared" si="311"/>
        <v>1.3423008502203412E-5</v>
      </c>
      <c r="AS565" s="12">
        <f t="shared" si="312"/>
        <v>1.7086378734417916E-4</v>
      </c>
      <c r="AT565" s="12">
        <f t="shared" si="313"/>
        <v>1.3423008502203412E-5</v>
      </c>
      <c r="AU565" s="12">
        <f t="shared" si="314"/>
        <v>1.7086378734417916E-4</v>
      </c>
      <c r="AV565" s="12">
        <f t="shared" si="315"/>
        <v>-3.6398065736660365E-2</v>
      </c>
      <c r="AW565" s="12">
        <f t="shared" si="316"/>
        <v>2.713922776955795E-4</v>
      </c>
      <c r="AX565" s="12">
        <f t="shared" si="317"/>
        <v>-3.6398065736660379E-2</v>
      </c>
      <c r="AY565" s="39">
        <f t="shared" si="318"/>
        <v>2.713922776955795E-4</v>
      </c>
      <c r="AZ565" s="8"/>
      <c r="BA565" s="35"/>
      <c r="BB565" s="12">
        <f t="shared" si="319"/>
        <v>1.0000134230085023</v>
      </c>
      <c r="BC565" s="12">
        <f t="shared" si="320"/>
        <v>0.96358900000000003</v>
      </c>
      <c r="BD565" s="12">
        <f t="shared" si="321"/>
        <v>0</v>
      </c>
      <c r="BE565" s="39">
        <f t="shared" si="322"/>
        <v>0</v>
      </c>
    </row>
    <row r="566" spans="1:57">
      <c r="A566" s="168" t="s">
        <v>262</v>
      </c>
      <c r="B566" s="3" t="s">
        <v>400</v>
      </c>
      <c r="C566" s="3">
        <v>-36.718666666666671</v>
      </c>
      <c r="D566" s="3">
        <v>0.37367918280816953</v>
      </c>
      <c r="E566" s="3">
        <v>3</v>
      </c>
      <c r="F566" s="3">
        <v>1.3423008502203413E-2</v>
      </c>
      <c r="G566" s="3">
        <v>0.17086378734417915</v>
      </c>
      <c r="L566" s="3">
        <v>1</v>
      </c>
      <c r="Q566" s="44">
        <f t="shared" si="288"/>
        <v>-36.705736533139323</v>
      </c>
      <c r="R566" s="45">
        <f t="shared" si="289"/>
        <v>0.27136038942051227</v>
      </c>
      <c r="S566" s="45" t="str">
        <f t="shared" si="290"/>
        <v>n/a</v>
      </c>
      <c r="T566" s="45" t="str">
        <f t="shared" si="291"/>
        <v>n/a</v>
      </c>
      <c r="U566" s="45" t="str">
        <f t="shared" si="292"/>
        <v>n/a</v>
      </c>
      <c r="V566" s="45" t="str">
        <f t="shared" si="293"/>
        <v>n/a</v>
      </c>
      <c r="W566" s="41">
        <f t="shared" si="294"/>
        <v>-36.705736533139323</v>
      </c>
      <c r="X566" s="42">
        <f t="shared" si="295"/>
        <v>0.27136038942051227</v>
      </c>
      <c r="Y566" s="3">
        <v>3</v>
      </c>
      <c r="Z566" s="166">
        <v>-18.5</v>
      </c>
      <c r="AA566" s="43">
        <f t="shared" si="296"/>
        <v>-36.705736533139358</v>
      </c>
      <c r="AB566" s="42">
        <f t="shared" si="297"/>
        <v>0.27136038942051227</v>
      </c>
      <c r="AC566" s="8"/>
      <c r="AD566" s="35">
        <f t="shared" si="298"/>
        <v>-3.671866666666667E-2</v>
      </c>
      <c r="AE566" s="12">
        <f t="shared" si="299"/>
        <v>3.7367918280816951E-4</v>
      </c>
      <c r="AF566" s="12">
        <f t="shared" si="300"/>
        <v>4.2165180505801406E-4</v>
      </c>
      <c r="AG566" s="12">
        <f t="shared" si="301"/>
        <v>1.3423008502203412E-5</v>
      </c>
      <c r="AH566" s="12">
        <f t="shared" si="302"/>
        <v>1.7086378734417916E-4</v>
      </c>
      <c r="AI566" s="12">
        <f t="shared" si="303"/>
        <v>0</v>
      </c>
      <c r="AJ566" s="12">
        <f t="shared" si="304"/>
        <v>0</v>
      </c>
      <c r="AK566" s="12">
        <f t="shared" si="305"/>
        <v>0</v>
      </c>
      <c r="AL566" s="12">
        <f t="shared" si="306"/>
        <v>0</v>
      </c>
      <c r="AM566" s="12">
        <f t="shared" si="307"/>
        <v>0</v>
      </c>
      <c r="AN566" s="39">
        <f t="shared" si="308"/>
        <v>0</v>
      </c>
      <c r="AO566" s="8"/>
      <c r="AP566" s="35">
        <f t="shared" si="309"/>
        <v>-3.670573653313932E-2</v>
      </c>
      <c r="AQ566" s="12">
        <f t="shared" si="310"/>
        <v>2.7136038942051228E-4</v>
      </c>
      <c r="AR566" s="12">
        <f t="shared" si="311"/>
        <v>1.3423008502203412E-5</v>
      </c>
      <c r="AS566" s="12">
        <f t="shared" si="312"/>
        <v>1.7086378734417916E-4</v>
      </c>
      <c r="AT566" s="12">
        <f t="shared" si="313"/>
        <v>1.3423008502203412E-5</v>
      </c>
      <c r="AU566" s="12">
        <f t="shared" si="314"/>
        <v>1.7086378734417916E-4</v>
      </c>
      <c r="AV566" s="12">
        <f t="shared" si="315"/>
        <v>-3.670573653313932E-2</v>
      </c>
      <c r="AW566" s="12">
        <f t="shared" si="316"/>
        <v>2.7136038942051228E-4</v>
      </c>
      <c r="AX566" s="12">
        <f t="shared" si="317"/>
        <v>-3.6705736533139355E-2</v>
      </c>
      <c r="AY566" s="39">
        <f t="shared" si="318"/>
        <v>2.7136038942051228E-4</v>
      </c>
      <c r="AZ566" s="8"/>
      <c r="BA566" s="35"/>
      <c r="BB566" s="12">
        <f t="shared" si="319"/>
        <v>1.0000134230085023</v>
      </c>
      <c r="BC566" s="12">
        <f t="shared" si="320"/>
        <v>0.96328133333333332</v>
      </c>
      <c r="BD566" s="12">
        <f t="shared" si="321"/>
        <v>0</v>
      </c>
      <c r="BE566" s="39">
        <f t="shared" si="322"/>
        <v>0</v>
      </c>
    </row>
    <row r="567" spans="1:57">
      <c r="A567" s="168" t="s">
        <v>262</v>
      </c>
      <c r="B567" s="3" t="s">
        <v>215</v>
      </c>
      <c r="C567" s="3">
        <v>-39.369</v>
      </c>
      <c r="D567" s="3">
        <v>0.37367918280816953</v>
      </c>
      <c r="E567" s="3">
        <v>3</v>
      </c>
      <c r="F567" s="3">
        <v>1.3423008502203413E-2</v>
      </c>
      <c r="G567" s="3">
        <v>0.17086378734417915</v>
      </c>
      <c r="L567" s="3">
        <v>1</v>
      </c>
      <c r="Q567" s="44">
        <f t="shared" si="288"/>
        <v>-39.356105441919517</v>
      </c>
      <c r="R567" s="45">
        <f t="shared" si="289"/>
        <v>0.27108596102711041</v>
      </c>
      <c r="S567" s="45" t="str">
        <f t="shared" si="290"/>
        <v>n/a</v>
      </c>
      <c r="T567" s="45" t="str">
        <f t="shared" si="291"/>
        <v>n/a</v>
      </c>
      <c r="U567" s="45" t="str">
        <f t="shared" si="292"/>
        <v>n/a</v>
      </c>
      <c r="V567" s="45" t="str">
        <f t="shared" si="293"/>
        <v>n/a</v>
      </c>
      <c r="W567" s="41">
        <f t="shared" si="294"/>
        <v>-39.356105441919517</v>
      </c>
      <c r="X567" s="42">
        <f t="shared" si="295"/>
        <v>0.27108596102711041</v>
      </c>
      <c r="Y567" s="3">
        <v>3</v>
      </c>
      <c r="Z567" s="166">
        <v>-18.5</v>
      </c>
      <c r="AA567" s="43">
        <f t="shared" si="296"/>
        <v>-39.356105441919475</v>
      </c>
      <c r="AB567" s="42">
        <f t="shared" si="297"/>
        <v>0.27108596102711041</v>
      </c>
      <c r="AC567" s="8"/>
      <c r="AD567" s="35">
        <f t="shared" si="298"/>
        <v>-3.9369000000000001E-2</v>
      </c>
      <c r="AE567" s="12">
        <f t="shared" si="299"/>
        <v>3.7367918280816951E-4</v>
      </c>
      <c r="AF567" s="12">
        <f t="shared" si="300"/>
        <v>4.2165180505801406E-4</v>
      </c>
      <c r="AG567" s="12">
        <f t="shared" si="301"/>
        <v>1.3423008502203412E-5</v>
      </c>
      <c r="AH567" s="12">
        <f t="shared" si="302"/>
        <v>1.7086378734417916E-4</v>
      </c>
      <c r="AI567" s="12">
        <f t="shared" si="303"/>
        <v>0</v>
      </c>
      <c r="AJ567" s="12">
        <f t="shared" si="304"/>
        <v>0</v>
      </c>
      <c r="AK567" s="12">
        <f t="shared" si="305"/>
        <v>0</v>
      </c>
      <c r="AL567" s="12">
        <f t="shared" si="306"/>
        <v>0</v>
      </c>
      <c r="AM567" s="12">
        <f t="shared" si="307"/>
        <v>0</v>
      </c>
      <c r="AN567" s="39">
        <f t="shared" si="308"/>
        <v>0</v>
      </c>
      <c r="AO567" s="8"/>
      <c r="AP567" s="35">
        <f t="shared" si="309"/>
        <v>-3.9356105441919517E-2</v>
      </c>
      <c r="AQ567" s="12">
        <f t="shared" si="310"/>
        <v>2.7108596102711039E-4</v>
      </c>
      <c r="AR567" s="12">
        <f t="shared" si="311"/>
        <v>1.3423008502203412E-5</v>
      </c>
      <c r="AS567" s="12">
        <f t="shared" si="312"/>
        <v>1.7086378734417916E-4</v>
      </c>
      <c r="AT567" s="12">
        <f t="shared" si="313"/>
        <v>1.3423008502203412E-5</v>
      </c>
      <c r="AU567" s="12">
        <f t="shared" si="314"/>
        <v>1.7086378734417916E-4</v>
      </c>
      <c r="AV567" s="12">
        <f t="shared" si="315"/>
        <v>-3.9356105441919517E-2</v>
      </c>
      <c r="AW567" s="12">
        <f t="shared" si="316"/>
        <v>2.7108596102711039E-4</v>
      </c>
      <c r="AX567" s="12">
        <f t="shared" si="317"/>
        <v>-3.9356105441919476E-2</v>
      </c>
      <c r="AY567" s="39">
        <f t="shared" si="318"/>
        <v>2.7108596102711039E-4</v>
      </c>
      <c r="AZ567" s="8"/>
      <c r="BA567" s="35"/>
      <c r="BB567" s="12">
        <f t="shared" si="319"/>
        <v>1.0000134230085023</v>
      </c>
      <c r="BC567" s="12">
        <f t="shared" si="320"/>
        <v>0.96063100000000001</v>
      </c>
      <c r="BD567" s="12">
        <f t="shared" si="321"/>
        <v>0</v>
      </c>
      <c r="BE567" s="39">
        <f t="shared" si="322"/>
        <v>0</v>
      </c>
    </row>
    <row r="568" spans="1:57">
      <c r="A568" s="168" t="s">
        <v>262</v>
      </c>
      <c r="B568" s="3" t="s">
        <v>216</v>
      </c>
      <c r="C568" s="3">
        <v>-38.512</v>
      </c>
      <c r="D568" s="3">
        <v>0.37367918280816953</v>
      </c>
      <c r="E568" s="3">
        <v>3</v>
      </c>
      <c r="F568" s="3">
        <v>1.3423008502203413E-2</v>
      </c>
      <c r="G568" s="3">
        <v>0.17086378734417915</v>
      </c>
      <c r="L568" s="3">
        <v>1</v>
      </c>
      <c r="Q568" s="44">
        <f t="shared" si="288"/>
        <v>-38.499093938401231</v>
      </c>
      <c r="R568" s="45">
        <f t="shared" si="289"/>
        <v>0.27117464662424018</v>
      </c>
      <c r="S568" s="45" t="str">
        <f t="shared" si="290"/>
        <v>n/a</v>
      </c>
      <c r="T568" s="45" t="str">
        <f t="shared" si="291"/>
        <v>n/a</v>
      </c>
      <c r="U568" s="45" t="str">
        <f t="shared" si="292"/>
        <v>n/a</v>
      </c>
      <c r="V568" s="45" t="str">
        <f t="shared" si="293"/>
        <v>n/a</v>
      </c>
      <c r="W568" s="41">
        <f t="shared" si="294"/>
        <v>-38.499093938401231</v>
      </c>
      <c r="X568" s="42">
        <f t="shared" si="295"/>
        <v>0.27117464662424018</v>
      </c>
      <c r="Y568" s="3">
        <v>3</v>
      </c>
      <c r="Z568" s="166">
        <v>-18.5</v>
      </c>
      <c r="AA568" s="43">
        <f t="shared" si="296"/>
        <v>-38.499093938401231</v>
      </c>
      <c r="AB568" s="42">
        <f t="shared" si="297"/>
        <v>0.27117464662424018</v>
      </c>
      <c r="AC568" s="8"/>
      <c r="AD568" s="35">
        <f t="shared" si="298"/>
        <v>-3.8511999999999998E-2</v>
      </c>
      <c r="AE568" s="12">
        <f t="shared" si="299"/>
        <v>3.7367918280816951E-4</v>
      </c>
      <c r="AF568" s="12">
        <f t="shared" si="300"/>
        <v>4.2165180505801406E-4</v>
      </c>
      <c r="AG568" s="12">
        <f t="shared" si="301"/>
        <v>1.3423008502203412E-5</v>
      </c>
      <c r="AH568" s="12">
        <f t="shared" si="302"/>
        <v>1.7086378734417916E-4</v>
      </c>
      <c r="AI568" s="12">
        <f t="shared" si="303"/>
        <v>0</v>
      </c>
      <c r="AJ568" s="12">
        <f t="shared" si="304"/>
        <v>0</v>
      </c>
      <c r="AK568" s="12">
        <f t="shared" si="305"/>
        <v>0</v>
      </c>
      <c r="AL568" s="12">
        <f t="shared" si="306"/>
        <v>0</v>
      </c>
      <c r="AM568" s="12">
        <f t="shared" si="307"/>
        <v>0</v>
      </c>
      <c r="AN568" s="39">
        <f t="shared" si="308"/>
        <v>0</v>
      </c>
      <c r="AO568" s="8"/>
      <c r="AP568" s="35">
        <f t="shared" si="309"/>
        <v>-3.849909393840123E-2</v>
      </c>
      <c r="AQ568" s="12">
        <f t="shared" si="310"/>
        <v>2.7117464662424016E-4</v>
      </c>
      <c r="AR568" s="12">
        <f t="shared" si="311"/>
        <v>1.3423008502203412E-5</v>
      </c>
      <c r="AS568" s="12">
        <f t="shared" si="312"/>
        <v>1.7086378734417916E-4</v>
      </c>
      <c r="AT568" s="12">
        <f t="shared" si="313"/>
        <v>1.3423008502203412E-5</v>
      </c>
      <c r="AU568" s="12">
        <f t="shared" si="314"/>
        <v>1.7086378734417916E-4</v>
      </c>
      <c r="AV568" s="12">
        <f t="shared" si="315"/>
        <v>-3.849909393840123E-2</v>
      </c>
      <c r="AW568" s="12">
        <f t="shared" si="316"/>
        <v>2.7117464662424016E-4</v>
      </c>
      <c r="AX568" s="12">
        <f t="shared" si="317"/>
        <v>-3.849909393840123E-2</v>
      </c>
      <c r="AY568" s="39">
        <f t="shared" si="318"/>
        <v>2.7117464662424016E-4</v>
      </c>
      <c r="AZ568" s="8"/>
      <c r="BA568" s="35"/>
      <c r="BB568" s="12">
        <f t="shared" si="319"/>
        <v>1.0000134230085023</v>
      </c>
      <c r="BC568" s="12">
        <f t="shared" si="320"/>
        <v>0.96148800000000001</v>
      </c>
      <c r="BD568" s="12">
        <f t="shared" si="321"/>
        <v>0</v>
      </c>
      <c r="BE568" s="39">
        <f t="shared" si="322"/>
        <v>0</v>
      </c>
    </row>
    <row r="569" spans="1:57">
      <c r="A569" s="168" t="s">
        <v>382</v>
      </c>
      <c r="B569" s="3" t="s">
        <v>399</v>
      </c>
      <c r="C569" s="3">
        <v>-33.683333333333337</v>
      </c>
      <c r="D569" s="3">
        <v>0.37367918280816953</v>
      </c>
      <c r="E569" s="3">
        <v>3</v>
      </c>
      <c r="F569" s="3">
        <v>1.3423008502203413E-2</v>
      </c>
      <c r="G569" s="3">
        <v>0.17086378734417915</v>
      </c>
      <c r="L569" s="3">
        <v>1</v>
      </c>
      <c r="Q569" s="44">
        <f t="shared" si="288"/>
        <v>-33.670362456500847</v>
      </c>
      <c r="R569" s="45">
        <f t="shared" si="289"/>
        <v>0.27167526932147268</v>
      </c>
      <c r="S569" s="45" t="str">
        <f t="shared" si="290"/>
        <v>n/a</v>
      </c>
      <c r="T569" s="45" t="str">
        <f t="shared" si="291"/>
        <v>n/a</v>
      </c>
      <c r="U569" s="45" t="str">
        <f t="shared" si="292"/>
        <v>n/a</v>
      </c>
      <c r="V569" s="45" t="str">
        <f t="shared" si="293"/>
        <v>n/a</v>
      </c>
      <c r="W569" s="41">
        <f t="shared" si="294"/>
        <v>-33.670362456500847</v>
      </c>
      <c r="X569" s="42">
        <f t="shared" si="295"/>
        <v>0.27167526932147268</v>
      </c>
      <c r="Y569" s="3">
        <v>3</v>
      </c>
      <c r="Z569" s="166">
        <v>-18.5</v>
      </c>
      <c r="AA569" s="43">
        <f t="shared" si="296"/>
        <v>-33.670362456500904</v>
      </c>
      <c r="AB569" s="42">
        <f t="shared" si="297"/>
        <v>0.27167526932147268</v>
      </c>
      <c r="AC569" s="8"/>
      <c r="AD569" s="35">
        <f t="shared" si="298"/>
        <v>-3.3683333333333336E-2</v>
      </c>
      <c r="AE569" s="12">
        <f t="shared" si="299"/>
        <v>3.7367918280816951E-4</v>
      </c>
      <c r="AF569" s="12">
        <f t="shared" si="300"/>
        <v>4.2165180505801406E-4</v>
      </c>
      <c r="AG569" s="12">
        <f t="shared" si="301"/>
        <v>1.3423008502203412E-5</v>
      </c>
      <c r="AH569" s="12">
        <f t="shared" si="302"/>
        <v>1.7086378734417916E-4</v>
      </c>
      <c r="AI569" s="12">
        <f t="shared" si="303"/>
        <v>0</v>
      </c>
      <c r="AJ569" s="12">
        <f t="shared" si="304"/>
        <v>0</v>
      </c>
      <c r="AK569" s="12">
        <f t="shared" si="305"/>
        <v>0</v>
      </c>
      <c r="AL569" s="12">
        <f t="shared" si="306"/>
        <v>0</v>
      </c>
      <c r="AM569" s="12">
        <f t="shared" si="307"/>
        <v>0</v>
      </c>
      <c r="AN569" s="39">
        <f t="shared" si="308"/>
        <v>0</v>
      </c>
      <c r="AO569" s="8"/>
      <c r="AP569" s="35">
        <f t="shared" si="309"/>
        <v>-3.3670362456500846E-2</v>
      </c>
      <c r="AQ569" s="12">
        <f t="shared" si="310"/>
        <v>2.7167526932147265E-4</v>
      </c>
      <c r="AR569" s="12">
        <f t="shared" si="311"/>
        <v>1.3423008502203412E-5</v>
      </c>
      <c r="AS569" s="12">
        <f t="shared" si="312"/>
        <v>1.7086378734417916E-4</v>
      </c>
      <c r="AT569" s="12">
        <f t="shared" si="313"/>
        <v>1.3423008502203412E-5</v>
      </c>
      <c r="AU569" s="12">
        <f t="shared" si="314"/>
        <v>1.7086378734417916E-4</v>
      </c>
      <c r="AV569" s="12">
        <f t="shared" si="315"/>
        <v>-3.3670362456500846E-2</v>
      </c>
      <c r="AW569" s="12">
        <f t="shared" si="316"/>
        <v>2.7167526932147265E-4</v>
      </c>
      <c r="AX569" s="12">
        <f t="shared" si="317"/>
        <v>-3.3670362456500902E-2</v>
      </c>
      <c r="AY569" s="39">
        <f t="shared" si="318"/>
        <v>2.7167526932147265E-4</v>
      </c>
      <c r="AZ569" s="8"/>
      <c r="BA569" s="35"/>
      <c r="BB569" s="12">
        <f t="shared" si="319"/>
        <v>1.0000134230085023</v>
      </c>
      <c r="BC569" s="12">
        <f t="shared" si="320"/>
        <v>0.96631666666666671</v>
      </c>
      <c r="BD569" s="12">
        <f t="shared" si="321"/>
        <v>0</v>
      </c>
      <c r="BE569" s="39">
        <f t="shared" si="322"/>
        <v>0</v>
      </c>
    </row>
    <row r="570" spans="1:57">
      <c r="A570" s="168" t="s">
        <v>382</v>
      </c>
      <c r="B570" s="3" t="s">
        <v>400</v>
      </c>
      <c r="C570" s="3">
        <v>-33.441666666666663</v>
      </c>
      <c r="D570" s="3">
        <v>0.37367918280816953</v>
      </c>
      <c r="E570" s="3">
        <v>3</v>
      </c>
      <c r="F570" s="3">
        <v>1.3423008502203413E-2</v>
      </c>
      <c r="G570" s="3">
        <v>0.17086378734417915</v>
      </c>
      <c r="L570" s="3">
        <v>1</v>
      </c>
      <c r="Q570" s="44">
        <f t="shared" si="288"/>
        <v>-33.42869254594045</v>
      </c>
      <c r="R570" s="45">
        <f t="shared" si="289"/>
        <v>0.27170036624092758</v>
      </c>
      <c r="S570" s="45" t="str">
        <f t="shared" si="290"/>
        <v>n/a</v>
      </c>
      <c r="T570" s="45" t="str">
        <f t="shared" si="291"/>
        <v>n/a</v>
      </c>
      <c r="U570" s="45" t="str">
        <f t="shared" si="292"/>
        <v>n/a</v>
      </c>
      <c r="V570" s="45" t="str">
        <f t="shared" si="293"/>
        <v>n/a</v>
      </c>
      <c r="W570" s="41">
        <f t="shared" si="294"/>
        <v>-33.42869254594045</v>
      </c>
      <c r="X570" s="42">
        <f t="shared" si="295"/>
        <v>0.27170036624092758</v>
      </c>
      <c r="Y570" s="3">
        <v>3</v>
      </c>
      <c r="Z570" s="166">
        <v>-18.5</v>
      </c>
      <c r="AA570" s="43">
        <f t="shared" si="296"/>
        <v>-33.4286925459405</v>
      </c>
      <c r="AB570" s="42">
        <f t="shared" si="297"/>
        <v>0.27170036624092758</v>
      </c>
      <c r="AC570" s="8"/>
      <c r="AD570" s="35">
        <f t="shared" si="298"/>
        <v>-3.3441666666666661E-2</v>
      </c>
      <c r="AE570" s="12">
        <f t="shared" si="299"/>
        <v>3.7367918280816951E-4</v>
      </c>
      <c r="AF570" s="12">
        <f t="shared" si="300"/>
        <v>4.2165180505801406E-4</v>
      </c>
      <c r="AG570" s="12">
        <f t="shared" si="301"/>
        <v>1.3423008502203412E-5</v>
      </c>
      <c r="AH570" s="12">
        <f t="shared" si="302"/>
        <v>1.7086378734417916E-4</v>
      </c>
      <c r="AI570" s="12">
        <f t="shared" si="303"/>
        <v>0</v>
      </c>
      <c r="AJ570" s="12">
        <f t="shared" si="304"/>
        <v>0</v>
      </c>
      <c r="AK570" s="12">
        <f t="shared" si="305"/>
        <v>0</v>
      </c>
      <c r="AL570" s="12">
        <f t="shared" si="306"/>
        <v>0</v>
      </c>
      <c r="AM570" s="12">
        <f t="shared" si="307"/>
        <v>0</v>
      </c>
      <c r="AN570" s="39">
        <f t="shared" si="308"/>
        <v>0</v>
      </c>
      <c r="AO570" s="8"/>
      <c r="AP570" s="35">
        <f t="shared" si="309"/>
        <v>-3.3428692545940449E-2</v>
      </c>
      <c r="AQ570" s="12">
        <f t="shared" si="310"/>
        <v>2.717003662409276E-4</v>
      </c>
      <c r="AR570" s="12">
        <f t="shared" si="311"/>
        <v>1.3423008502203412E-5</v>
      </c>
      <c r="AS570" s="12">
        <f t="shared" si="312"/>
        <v>1.7086378734417916E-4</v>
      </c>
      <c r="AT570" s="12">
        <f t="shared" si="313"/>
        <v>1.3423008502203412E-5</v>
      </c>
      <c r="AU570" s="12">
        <f t="shared" si="314"/>
        <v>1.7086378734417916E-4</v>
      </c>
      <c r="AV570" s="12">
        <f t="shared" si="315"/>
        <v>-3.3428692545940449E-2</v>
      </c>
      <c r="AW570" s="12">
        <f t="shared" si="316"/>
        <v>2.717003662409276E-4</v>
      </c>
      <c r="AX570" s="12">
        <f t="shared" si="317"/>
        <v>-3.3428692545940497E-2</v>
      </c>
      <c r="AY570" s="39">
        <f t="shared" si="318"/>
        <v>2.717003662409276E-4</v>
      </c>
      <c r="AZ570" s="8"/>
      <c r="BA570" s="35"/>
      <c r="BB570" s="12">
        <f t="shared" si="319"/>
        <v>1.0000134230085023</v>
      </c>
      <c r="BC570" s="12">
        <f t="shared" si="320"/>
        <v>0.9665583333333333</v>
      </c>
      <c r="BD570" s="12">
        <f t="shared" si="321"/>
        <v>0</v>
      </c>
      <c r="BE570" s="39">
        <f t="shared" si="322"/>
        <v>0</v>
      </c>
    </row>
    <row r="571" spans="1:57">
      <c r="A571" s="168" t="s">
        <v>382</v>
      </c>
      <c r="B571" s="3" t="s">
        <v>215</v>
      </c>
      <c r="C571" s="3">
        <v>-35.36</v>
      </c>
      <c r="D571" s="3">
        <v>0.37367918280816953</v>
      </c>
      <c r="E571" s="3">
        <v>3</v>
      </c>
      <c r="F571" s="3">
        <v>1.3423008502203413E-2</v>
      </c>
      <c r="G571" s="3">
        <v>0.17086378734417915</v>
      </c>
      <c r="L571" s="3">
        <v>1</v>
      </c>
      <c r="Q571" s="44">
        <f t="shared" si="288"/>
        <v>-35.347051629078436</v>
      </c>
      <c r="R571" s="45">
        <f t="shared" si="289"/>
        <v>0.27150125767293715</v>
      </c>
      <c r="S571" s="45" t="str">
        <f t="shared" si="290"/>
        <v>n/a</v>
      </c>
      <c r="T571" s="45" t="str">
        <f t="shared" si="291"/>
        <v>n/a</v>
      </c>
      <c r="U571" s="45" t="str">
        <f t="shared" si="292"/>
        <v>n/a</v>
      </c>
      <c r="V571" s="45" t="str">
        <f t="shared" si="293"/>
        <v>n/a</v>
      </c>
      <c r="W571" s="41">
        <f t="shared" si="294"/>
        <v>-35.347051629078436</v>
      </c>
      <c r="X571" s="42">
        <f t="shared" si="295"/>
        <v>0.27150125767293715</v>
      </c>
      <c r="Y571" s="3">
        <v>3</v>
      </c>
      <c r="Z571" s="166">
        <v>-18.5</v>
      </c>
      <c r="AA571" s="43">
        <f t="shared" si="296"/>
        <v>-35.347051629078472</v>
      </c>
      <c r="AB571" s="42">
        <f t="shared" si="297"/>
        <v>0.27150125767293715</v>
      </c>
      <c r="AC571" s="8"/>
      <c r="AD571" s="35">
        <f t="shared" si="298"/>
        <v>-3.5360000000000003E-2</v>
      </c>
      <c r="AE571" s="12">
        <f t="shared" si="299"/>
        <v>3.7367918280816951E-4</v>
      </c>
      <c r="AF571" s="12">
        <f t="shared" si="300"/>
        <v>4.2165180505801406E-4</v>
      </c>
      <c r="AG571" s="12">
        <f t="shared" si="301"/>
        <v>1.3423008502203412E-5</v>
      </c>
      <c r="AH571" s="12">
        <f t="shared" si="302"/>
        <v>1.7086378734417916E-4</v>
      </c>
      <c r="AI571" s="12">
        <f t="shared" si="303"/>
        <v>0</v>
      </c>
      <c r="AJ571" s="12">
        <f t="shared" si="304"/>
        <v>0</v>
      </c>
      <c r="AK571" s="12">
        <f t="shared" si="305"/>
        <v>0</v>
      </c>
      <c r="AL571" s="12">
        <f t="shared" si="306"/>
        <v>0</v>
      </c>
      <c r="AM571" s="12">
        <f t="shared" si="307"/>
        <v>0</v>
      </c>
      <c r="AN571" s="39">
        <f t="shared" si="308"/>
        <v>0</v>
      </c>
      <c r="AO571" s="8"/>
      <c r="AP571" s="35">
        <f t="shared" si="309"/>
        <v>-3.534705162907844E-2</v>
      </c>
      <c r="AQ571" s="12">
        <f t="shared" si="310"/>
        <v>2.7150125767293713E-4</v>
      </c>
      <c r="AR571" s="12">
        <f t="shared" si="311"/>
        <v>1.3423008502203412E-5</v>
      </c>
      <c r="AS571" s="12">
        <f t="shared" si="312"/>
        <v>1.7086378734417916E-4</v>
      </c>
      <c r="AT571" s="12">
        <f t="shared" si="313"/>
        <v>1.3423008502203412E-5</v>
      </c>
      <c r="AU571" s="12">
        <f t="shared" si="314"/>
        <v>1.7086378734417916E-4</v>
      </c>
      <c r="AV571" s="12">
        <f t="shared" si="315"/>
        <v>-3.534705162907844E-2</v>
      </c>
      <c r="AW571" s="12">
        <f t="shared" si="316"/>
        <v>2.7150125767293713E-4</v>
      </c>
      <c r="AX571" s="12">
        <f t="shared" si="317"/>
        <v>-3.5347051629078474E-2</v>
      </c>
      <c r="AY571" s="39">
        <f t="shared" si="318"/>
        <v>2.7150125767293713E-4</v>
      </c>
      <c r="AZ571" s="8"/>
      <c r="BA571" s="35"/>
      <c r="BB571" s="12">
        <f t="shared" si="319"/>
        <v>1.0000134230085023</v>
      </c>
      <c r="BC571" s="12">
        <f t="shared" si="320"/>
        <v>0.96463999999999994</v>
      </c>
      <c r="BD571" s="12">
        <f t="shared" si="321"/>
        <v>0</v>
      </c>
      <c r="BE571" s="39">
        <f t="shared" si="322"/>
        <v>0</v>
      </c>
    </row>
    <row r="572" spans="1:57">
      <c r="A572" s="168" t="s">
        <v>382</v>
      </c>
      <c r="B572" s="3" t="s">
        <v>216</v>
      </c>
      <c r="C572" s="3">
        <v>-34.594000000000001</v>
      </c>
      <c r="D572" s="3">
        <v>0.37367918280816953</v>
      </c>
      <c r="E572" s="3">
        <v>3</v>
      </c>
      <c r="F572" s="3">
        <v>1.3423008502203413E-2</v>
      </c>
      <c r="G572" s="3">
        <v>0.17086378734417915</v>
      </c>
      <c r="L572" s="3">
        <v>1</v>
      </c>
      <c r="Q572" s="44">
        <f t="shared" si="288"/>
        <v>-34.581041347053919</v>
      </c>
      <c r="R572" s="45">
        <f t="shared" si="289"/>
        <v>0.27158073277344397</v>
      </c>
      <c r="S572" s="45" t="str">
        <f t="shared" si="290"/>
        <v>n/a</v>
      </c>
      <c r="T572" s="45" t="str">
        <f t="shared" si="291"/>
        <v>n/a</v>
      </c>
      <c r="U572" s="45" t="str">
        <f t="shared" si="292"/>
        <v>n/a</v>
      </c>
      <c r="V572" s="45" t="str">
        <f t="shared" si="293"/>
        <v>n/a</v>
      </c>
      <c r="W572" s="41">
        <f t="shared" si="294"/>
        <v>-34.581041347053919</v>
      </c>
      <c r="X572" s="42">
        <f t="shared" si="295"/>
        <v>0.27158073277344397</v>
      </c>
      <c r="Y572" s="3">
        <v>3</v>
      </c>
      <c r="Z572" s="166">
        <v>-18.5</v>
      </c>
      <c r="AA572" s="43">
        <f t="shared" si="296"/>
        <v>-34.581041347053976</v>
      </c>
      <c r="AB572" s="42">
        <f t="shared" si="297"/>
        <v>0.27158073277344397</v>
      </c>
      <c r="AC572" s="8"/>
      <c r="AD572" s="35">
        <f t="shared" si="298"/>
        <v>-3.4594E-2</v>
      </c>
      <c r="AE572" s="12">
        <f t="shared" si="299"/>
        <v>3.7367918280816951E-4</v>
      </c>
      <c r="AF572" s="12">
        <f t="shared" si="300"/>
        <v>4.2165180505801406E-4</v>
      </c>
      <c r="AG572" s="12">
        <f t="shared" si="301"/>
        <v>1.3423008502203412E-5</v>
      </c>
      <c r="AH572" s="12">
        <f t="shared" si="302"/>
        <v>1.7086378734417916E-4</v>
      </c>
      <c r="AI572" s="12">
        <f t="shared" si="303"/>
        <v>0</v>
      </c>
      <c r="AJ572" s="12">
        <f t="shared" si="304"/>
        <v>0</v>
      </c>
      <c r="AK572" s="12">
        <f t="shared" si="305"/>
        <v>0</v>
      </c>
      <c r="AL572" s="12">
        <f t="shared" si="306"/>
        <v>0</v>
      </c>
      <c r="AM572" s="12">
        <f t="shared" si="307"/>
        <v>0</v>
      </c>
      <c r="AN572" s="39">
        <f t="shared" si="308"/>
        <v>0</v>
      </c>
      <c r="AO572" s="8"/>
      <c r="AP572" s="35">
        <f t="shared" si="309"/>
        <v>-3.458104134705392E-2</v>
      </c>
      <c r="AQ572" s="12">
        <f t="shared" si="310"/>
        <v>2.7158073277344397E-4</v>
      </c>
      <c r="AR572" s="12">
        <f t="shared" si="311"/>
        <v>1.3423008502203412E-5</v>
      </c>
      <c r="AS572" s="12">
        <f t="shared" si="312"/>
        <v>1.7086378734417916E-4</v>
      </c>
      <c r="AT572" s="12">
        <f t="shared" si="313"/>
        <v>1.3423008502203412E-5</v>
      </c>
      <c r="AU572" s="12">
        <f t="shared" si="314"/>
        <v>1.7086378734417916E-4</v>
      </c>
      <c r="AV572" s="12">
        <f t="shared" si="315"/>
        <v>-3.458104134705392E-2</v>
      </c>
      <c r="AW572" s="12">
        <f t="shared" si="316"/>
        <v>2.7158073277344397E-4</v>
      </c>
      <c r="AX572" s="12">
        <f t="shared" si="317"/>
        <v>-3.4581041347053976E-2</v>
      </c>
      <c r="AY572" s="39">
        <f t="shared" si="318"/>
        <v>2.7158073277344397E-4</v>
      </c>
      <c r="AZ572" s="8"/>
      <c r="BA572" s="35"/>
      <c r="BB572" s="12">
        <f t="shared" si="319"/>
        <v>1.0000134230085023</v>
      </c>
      <c r="BC572" s="12">
        <f t="shared" si="320"/>
        <v>0.96540599999999999</v>
      </c>
      <c r="BD572" s="12">
        <f t="shared" si="321"/>
        <v>0</v>
      </c>
      <c r="BE572" s="39">
        <f t="shared" si="322"/>
        <v>0</v>
      </c>
    </row>
    <row r="573" spans="1:57">
      <c r="A573" s="168" t="s">
        <v>329</v>
      </c>
      <c r="B573" s="3" t="s">
        <v>399</v>
      </c>
      <c r="C573" s="3">
        <v>-32.67766666666666</v>
      </c>
      <c r="D573" s="3">
        <v>0.37367918280816953</v>
      </c>
      <c r="E573" s="3">
        <v>3</v>
      </c>
      <c r="F573" s="3">
        <v>1.3423008502203413E-2</v>
      </c>
      <c r="G573" s="3">
        <v>0.17086378734417915</v>
      </c>
      <c r="L573" s="3">
        <v>1</v>
      </c>
      <c r="Q573" s="44">
        <f t="shared" si="288"/>
        <v>-32.664682290761959</v>
      </c>
      <c r="R573" s="45">
        <f t="shared" si="289"/>
        <v>0.27177973314530368</v>
      </c>
      <c r="S573" s="45" t="str">
        <f t="shared" si="290"/>
        <v>n/a</v>
      </c>
      <c r="T573" s="45" t="str">
        <f t="shared" si="291"/>
        <v>n/a</v>
      </c>
      <c r="U573" s="45" t="str">
        <f t="shared" si="292"/>
        <v>n/a</v>
      </c>
      <c r="V573" s="45" t="str">
        <f t="shared" si="293"/>
        <v>n/a</v>
      </c>
      <c r="W573" s="41">
        <f t="shared" si="294"/>
        <v>-32.664682290761959</v>
      </c>
      <c r="X573" s="42">
        <f t="shared" si="295"/>
        <v>0.27177973314530368</v>
      </c>
      <c r="Y573" s="3">
        <v>3</v>
      </c>
      <c r="Z573" s="166">
        <v>-18.5</v>
      </c>
      <c r="AA573" s="43">
        <f t="shared" si="296"/>
        <v>-32.664682290761917</v>
      </c>
      <c r="AB573" s="42">
        <f t="shared" si="297"/>
        <v>0.27177973314530368</v>
      </c>
      <c r="AC573" s="8"/>
      <c r="AD573" s="35">
        <f t="shared" si="298"/>
        <v>-3.267766666666666E-2</v>
      </c>
      <c r="AE573" s="12">
        <f t="shared" si="299"/>
        <v>3.7367918280816951E-4</v>
      </c>
      <c r="AF573" s="12">
        <f t="shared" si="300"/>
        <v>4.2165180505801406E-4</v>
      </c>
      <c r="AG573" s="12">
        <f t="shared" si="301"/>
        <v>1.3423008502203412E-5</v>
      </c>
      <c r="AH573" s="12">
        <f t="shared" si="302"/>
        <v>1.7086378734417916E-4</v>
      </c>
      <c r="AI573" s="12">
        <f t="shared" si="303"/>
        <v>0</v>
      </c>
      <c r="AJ573" s="12">
        <f t="shared" si="304"/>
        <v>0</v>
      </c>
      <c r="AK573" s="12">
        <f t="shared" si="305"/>
        <v>0</v>
      </c>
      <c r="AL573" s="12">
        <f t="shared" si="306"/>
        <v>0</v>
      </c>
      <c r="AM573" s="12">
        <f t="shared" si="307"/>
        <v>0</v>
      </c>
      <c r="AN573" s="39">
        <f t="shared" si="308"/>
        <v>0</v>
      </c>
      <c r="AO573" s="8"/>
      <c r="AP573" s="35">
        <f t="shared" si="309"/>
        <v>-3.2664682290761957E-2</v>
      </c>
      <c r="AQ573" s="12">
        <f t="shared" si="310"/>
        <v>2.7177973314530368E-4</v>
      </c>
      <c r="AR573" s="12">
        <f t="shared" si="311"/>
        <v>1.3423008502203412E-5</v>
      </c>
      <c r="AS573" s="12">
        <f t="shared" si="312"/>
        <v>1.7086378734417916E-4</v>
      </c>
      <c r="AT573" s="12">
        <f t="shared" si="313"/>
        <v>1.3423008502203412E-5</v>
      </c>
      <c r="AU573" s="12">
        <f t="shared" si="314"/>
        <v>1.7086378734417916E-4</v>
      </c>
      <c r="AV573" s="12">
        <f t="shared" si="315"/>
        <v>-3.2664682290761957E-2</v>
      </c>
      <c r="AW573" s="12">
        <f t="shared" si="316"/>
        <v>2.7177973314530368E-4</v>
      </c>
      <c r="AX573" s="12">
        <f t="shared" si="317"/>
        <v>-3.2664682290761915E-2</v>
      </c>
      <c r="AY573" s="39">
        <f t="shared" si="318"/>
        <v>2.7177973314530368E-4</v>
      </c>
      <c r="AZ573" s="8"/>
      <c r="BA573" s="35"/>
      <c r="BB573" s="12">
        <f t="shared" si="319"/>
        <v>1.0000134230085023</v>
      </c>
      <c r="BC573" s="12">
        <f t="shared" si="320"/>
        <v>0.9673223333333334</v>
      </c>
      <c r="BD573" s="12">
        <f t="shared" si="321"/>
        <v>0</v>
      </c>
      <c r="BE573" s="39">
        <f t="shared" si="322"/>
        <v>0</v>
      </c>
    </row>
    <row r="574" spans="1:57">
      <c r="A574" s="168" t="s">
        <v>329</v>
      </c>
      <c r="B574" s="3" t="s">
        <v>400</v>
      </c>
      <c r="C574" s="3">
        <v>-32.338666666666668</v>
      </c>
      <c r="D574" s="3">
        <v>0.37367918280816953</v>
      </c>
      <c r="E574" s="3">
        <v>3</v>
      </c>
      <c r="F574" s="3">
        <v>1.3423008502203413E-2</v>
      </c>
      <c r="G574" s="3">
        <v>0.17086378734417915</v>
      </c>
      <c r="L574" s="3">
        <v>1</v>
      </c>
      <c r="Q574" s="44">
        <f t="shared" si="288"/>
        <v>-32.325677740362082</v>
      </c>
      <c r="R574" s="45">
        <f t="shared" si="289"/>
        <v>0.27181496226967949</v>
      </c>
      <c r="S574" s="45" t="str">
        <f t="shared" si="290"/>
        <v>n/a</v>
      </c>
      <c r="T574" s="45" t="str">
        <f t="shared" si="291"/>
        <v>n/a</v>
      </c>
      <c r="U574" s="45" t="str">
        <f t="shared" si="292"/>
        <v>n/a</v>
      </c>
      <c r="V574" s="45" t="str">
        <f t="shared" si="293"/>
        <v>n/a</v>
      </c>
      <c r="W574" s="41">
        <f t="shared" si="294"/>
        <v>-32.325677740362082</v>
      </c>
      <c r="X574" s="42">
        <f t="shared" si="295"/>
        <v>0.27181496226967949</v>
      </c>
      <c r="Y574" s="3">
        <v>3</v>
      </c>
      <c r="Z574" s="166">
        <v>-18.5</v>
      </c>
      <c r="AA574" s="43">
        <f t="shared" si="296"/>
        <v>-32.325677740362103</v>
      </c>
      <c r="AB574" s="42">
        <f t="shared" si="297"/>
        <v>0.27181496226967949</v>
      </c>
      <c r="AC574" s="8"/>
      <c r="AD574" s="35">
        <f t="shared" si="298"/>
        <v>-3.2338666666666668E-2</v>
      </c>
      <c r="AE574" s="12">
        <f t="shared" si="299"/>
        <v>3.7367918280816951E-4</v>
      </c>
      <c r="AF574" s="12">
        <f t="shared" si="300"/>
        <v>4.2165180505801406E-4</v>
      </c>
      <c r="AG574" s="12">
        <f t="shared" si="301"/>
        <v>1.3423008502203412E-5</v>
      </c>
      <c r="AH574" s="12">
        <f t="shared" si="302"/>
        <v>1.7086378734417916E-4</v>
      </c>
      <c r="AI574" s="12">
        <f t="shared" si="303"/>
        <v>0</v>
      </c>
      <c r="AJ574" s="12">
        <f t="shared" si="304"/>
        <v>0</v>
      </c>
      <c r="AK574" s="12">
        <f t="shared" si="305"/>
        <v>0</v>
      </c>
      <c r="AL574" s="12">
        <f t="shared" si="306"/>
        <v>0</v>
      </c>
      <c r="AM574" s="12">
        <f t="shared" si="307"/>
        <v>0</v>
      </c>
      <c r="AN574" s="39">
        <f t="shared" si="308"/>
        <v>0</v>
      </c>
      <c r="AO574" s="8"/>
      <c r="AP574" s="35">
        <f t="shared" si="309"/>
        <v>-3.2325677740362081E-2</v>
      </c>
      <c r="AQ574" s="12">
        <f t="shared" si="310"/>
        <v>2.7181496226967952E-4</v>
      </c>
      <c r="AR574" s="12">
        <f t="shared" si="311"/>
        <v>1.3423008502203412E-5</v>
      </c>
      <c r="AS574" s="12">
        <f t="shared" si="312"/>
        <v>1.7086378734417916E-4</v>
      </c>
      <c r="AT574" s="12">
        <f t="shared" si="313"/>
        <v>1.3423008502203412E-5</v>
      </c>
      <c r="AU574" s="12">
        <f t="shared" si="314"/>
        <v>1.7086378734417916E-4</v>
      </c>
      <c r="AV574" s="12">
        <f t="shared" si="315"/>
        <v>-3.2325677740362081E-2</v>
      </c>
      <c r="AW574" s="12">
        <f t="shared" si="316"/>
        <v>2.7181496226967952E-4</v>
      </c>
      <c r="AX574" s="12">
        <f t="shared" si="317"/>
        <v>-3.2325677740362102E-2</v>
      </c>
      <c r="AY574" s="39">
        <f t="shared" si="318"/>
        <v>2.7181496226967952E-4</v>
      </c>
      <c r="AZ574" s="8"/>
      <c r="BA574" s="35"/>
      <c r="BB574" s="12">
        <f t="shared" si="319"/>
        <v>1.0000134230085023</v>
      </c>
      <c r="BC574" s="12">
        <f t="shared" si="320"/>
        <v>0.96766133333333337</v>
      </c>
      <c r="BD574" s="12">
        <f t="shared" si="321"/>
        <v>0</v>
      </c>
      <c r="BE574" s="39">
        <f t="shared" si="322"/>
        <v>0</v>
      </c>
    </row>
    <row r="575" spans="1:57">
      <c r="A575" s="168" t="s">
        <v>329</v>
      </c>
      <c r="B575" s="3" t="s">
        <v>215</v>
      </c>
      <c r="C575" s="3">
        <v>-34.696999999999996</v>
      </c>
      <c r="D575" s="3">
        <v>0.37367918280816953</v>
      </c>
      <c r="E575" s="3">
        <v>3</v>
      </c>
      <c r="F575" s="3">
        <v>1.3423008502203413E-2</v>
      </c>
      <c r="G575" s="3">
        <v>0.17086378734417915</v>
      </c>
      <c r="L575" s="3">
        <v>1</v>
      </c>
      <c r="Q575" s="44">
        <f t="shared" si="288"/>
        <v>-34.684042729623798</v>
      </c>
      <c r="R575" s="45">
        <f t="shared" si="289"/>
        <v>0.2715700438566056</v>
      </c>
      <c r="S575" s="45" t="str">
        <f t="shared" si="290"/>
        <v>n/a</v>
      </c>
      <c r="T575" s="45" t="str">
        <f t="shared" si="291"/>
        <v>n/a</v>
      </c>
      <c r="U575" s="45" t="str">
        <f t="shared" si="292"/>
        <v>n/a</v>
      </c>
      <c r="V575" s="45" t="str">
        <f t="shared" si="293"/>
        <v>n/a</v>
      </c>
      <c r="W575" s="41">
        <f t="shared" si="294"/>
        <v>-34.684042729623798</v>
      </c>
      <c r="X575" s="42">
        <f t="shared" si="295"/>
        <v>0.2715700438566056</v>
      </c>
      <c r="Y575" s="3">
        <v>3</v>
      </c>
      <c r="Z575" s="166">
        <v>-18.5</v>
      </c>
      <c r="AA575" s="43">
        <f t="shared" si="296"/>
        <v>-34.684042729623776</v>
      </c>
      <c r="AB575" s="42">
        <f t="shared" si="297"/>
        <v>0.2715700438566056</v>
      </c>
      <c r="AC575" s="8"/>
      <c r="AD575" s="35">
        <f t="shared" si="298"/>
        <v>-3.4696999999999999E-2</v>
      </c>
      <c r="AE575" s="12">
        <f t="shared" si="299"/>
        <v>3.7367918280816951E-4</v>
      </c>
      <c r="AF575" s="12">
        <f t="shared" si="300"/>
        <v>4.2165180505801406E-4</v>
      </c>
      <c r="AG575" s="12">
        <f t="shared" si="301"/>
        <v>1.3423008502203412E-5</v>
      </c>
      <c r="AH575" s="12">
        <f t="shared" si="302"/>
        <v>1.7086378734417916E-4</v>
      </c>
      <c r="AI575" s="12">
        <f t="shared" si="303"/>
        <v>0</v>
      </c>
      <c r="AJ575" s="12">
        <f t="shared" si="304"/>
        <v>0</v>
      </c>
      <c r="AK575" s="12">
        <f t="shared" si="305"/>
        <v>0</v>
      </c>
      <c r="AL575" s="12">
        <f t="shared" si="306"/>
        <v>0</v>
      </c>
      <c r="AM575" s="12">
        <f t="shared" si="307"/>
        <v>0</v>
      </c>
      <c r="AN575" s="39">
        <f t="shared" si="308"/>
        <v>0</v>
      </c>
      <c r="AO575" s="8"/>
      <c r="AP575" s="35">
        <f t="shared" si="309"/>
        <v>-3.4684042729623797E-2</v>
      </c>
      <c r="AQ575" s="12">
        <f t="shared" si="310"/>
        <v>2.7157004385660558E-4</v>
      </c>
      <c r="AR575" s="12">
        <f t="shared" si="311"/>
        <v>1.3423008502203412E-5</v>
      </c>
      <c r="AS575" s="12">
        <f t="shared" si="312"/>
        <v>1.7086378734417916E-4</v>
      </c>
      <c r="AT575" s="12">
        <f t="shared" si="313"/>
        <v>1.3423008502203412E-5</v>
      </c>
      <c r="AU575" s="12">
        <f t="shared" si="314"/>
        <v>1.7086378734417916E-4</v>
      </c>
      <c r="AV575" s="12">
        <f t="shared" si="315"/>
        <v>-3.4684042729623797E-2</v>
      </c>
      <c r="AW575" s="12">
        <f t="shared" si="316"/>
        <v>2.7157004385660558E-4</v>
      </c>
      <c r="AX575" s="12">
        <f t="shared" si="317"/>
        <v>-3.4684042729623776E-2</v>
      </c>
      <c r="AY575" s="39">
        <f t="shared" si="318"/>
        <v>2.7157004385660558E-4</v>
      </c>
      <c r="AZ575" s="8"/>
      <c r="BA575" s="35"/>
      <c r="BB575" s="12">
        <f t="shared" si="319"/>
        <v>1.0000134230085023</v>
      </c>
      <c r="BC575" s="12">
        <f t="shared" si="320"/>
        <v>0.96530300000000002</v>
      </c>
      <c r="BD575" s="12">
        <f t="shared" si="321"/>
        <v>0</v>
      </c>
      <c r="BE575" s="39">
        <f t="shared" si="322"/>
        <v>0</v>
      </c>
    </row>
    <row r="576" spans="1:57">
      <c r="A576" s="168" t="s">
        <v>329</v>
      </c>
      <c r="B576" s="3" t="s">
        <v>216</v>
      </c>
      <c r="C576" s="3">
        <v>-34.133000000000003</v>
      </c>
      <c r="D576" s="3">
        <v>0.37367918280816953</v>
      </c>
      <c r="E576" s="3">
        <v>3</v>
      </c>
      <c r="F576" s="3">
        <v>1.3423008502203413E-2</v>
      </c>
      <c r="G576" s="3">
        <v>0.17086378734417915</v>
      </c>
      <c r="L576" s="3">
        <v>1</v>
      </c>
      <c r="Q576" s="44">
        <f t="shared" si="288"/>
        <v>-34.120035159047006</v>
      </c>
      <c r="R576" s="45">
        <f t="shared" si="289"/>
        <v>0.27162858227772996</v>
      </c>
      <c r="S576" s="45" t="str">
        <f t="shared" si="290"/>
        <v>n/a</v>
      </c>
      <c r="T576" s="45" t="str">
        <f t="shared" si="291"/>
        <v>n/a</v>
      </c>
      <c r="U576" s="45" t="str">
        <f t="shared" si="292"/>
        <v>n/a</v>
      </c>
      <c r="V576" s="45" t="str">
        <f t="shared" si="293"/>
        <v>n/a</v>
      </c>
      <c r="W576" s="41">
        <f t="shared" si="294"/>
        <v>-34.120035159047006</v>
      </c>
      <c r="X576" s="42">
        <f t="shared" si="295"/>
        <v>0.27162858227772996</v>
      </c>
      <c r="Y576" s="3">
        <v>3</v>
      </c>
      <c r="Z576" s="166">
        <v>-18.5</v>
      </c>
      <c r="AA576" s="43">
        <f t="shared" si="296"/>
        <v>-34.120035159047049</v>
      </c>
      <c r="AB576" s="42">
        <f t="shared" si="297"/>
        <v>0.27162858227772996</v>
      </c>
      <c r="AC576" s="8"/>
      <c r="AD576" s="35">
        <f t="shared" si="298"/>
        <v>-3.4133000000000004E-2</v>
      </c>
      <c r="AE576" s="12">
        <f t="shared" si="299"/>
        <v>3.7367918280816951E-4</v>
      </c>
      <c r="AF576" s="12">
        <f t="shared" si="300"/>
        <v>4.2165180505801406E-4</v>
      </c>
      <c r="AG576" s="12">
        <f t="shared" si="301"/>
        <v>1.3423008502203412E-5</v>
      </c>
      <c r="AH576" s="12">
        <f t="shared" si="302"/>
        <v>1.7086378734417916E-4</v>
      </c>
      <c r="AI576" s="12">
        <f t="shared" si="303"/>
        <v>0</v>
      </c>
      <c r="AJ576" s="12">
        <f t="shared" si="304"/>
        <v>0</v>
      </c>
      <c r="AK576" s="12">
        <f t="shared" si="305"/>
        <v>0</v>
      </c>
      <c r="AL576" s="12">
        <f t="shared" si="306"/>
        <v>0</v>
      </c>
      <c r="AM576" s="12">
        <f t="shared" si="307"/>
        <v>0</v>
      </c>
      <c r="AN576" s="39">
        <f t="shared" si="308"/>
        <v>0</v>
      </c>
      <c r="AO576" s="8"/>
      <c r="AP576" s="35">
        <f t="shared" si="309"/>
        <v>-3.4120035159047005E-2</v>
      </c>
      <c r="AQ576" s="12">
        <f t="shared" si="310"/>
        <v>2.7162858227772993E-4</v>
      </c>
      <c r="AR576" s="12">
        <f t="shared" si="311"/>
        <v>1.3423008502203412E-5</v>
      </c>
      <c r="AS576" s="12">
        <f t="shared" si="312"/>
        <v>1.7086378734417916E-4</v>
      </c>
      <c r="AT576" s="12">
        <f t="shared" si="313"/>
        <v>1.3423008502203412E-5</v>
      </c>
      <c r="AU576" s="12">
        <f t="shared" si="314"/>
        <v>1.7086378734417916E-4</v>
      </c>
      <c r="AV576" s="12">
        <f t="shared" si="315"/>
        <v>-3.4120035159047005E-2</v>
      </c>
      <c r="AW576" s="12">
        <f t="shared" si="316"/>
        <v>2.7162858227772993E-4</v>
      </c>
      <c r="AX576" s="12">
        <f t="shared" si="317"/>
        <v>-3.4120035159047046E-2</v>
      </c>
      <c r="AY576" s="39">
        <f t="shared" si="318"/>
        <v>2.7162858227772993E-4</v>
      </c>
      <c r="AZ576" s="8"/>
      <c r="BA576" s="35"/>
      <c r="BB576" s="12">
        <f t="shared" si="319"/>
        <v>1.0000134230085023</v>
      </c>
      <c r="BC576" s="12">
        <f t="shared" si="320"/>
        <v>0.96586700000000003</v>
      </c>
      <c r="BD576" s="12">
        <f t="shared" si="321"/>
        <v>0</v>
      </c>
      <c r="BE576" s="39">
        <f t="shared" si="322"/>
        <v>0</v>
      </c>
    </row>
    <row r="577" spans="1:57">
      <c r="A577" s="168" t="s">
        <v>263</v>
      </c>
      <c r="B577" s="3" t="s">
        <v>399</v>
      </c>
      <c r="C577" s="3">
        <v>-32.802999999999997</v>
      </c>
      <c r="D577" s="3">
        <v>0.37367918280816953</v>
      </c>
      <c r="E577" s="3">
        <v>3</v>
      </c>
      <c r="F577" s="3">
        <v>1.3423008502203413E-2</v>
      </c>
      <c r="G577" s="3">
        <v>0.17086378734417915</v>
      </c>
      <c r="L577" s="3">
        <v>1</v>
      </c>
      <c r="Q577" s="44">
        <f t="shared" si="288"/>
        <v>-32.790017306445691</v>
      </c>
      <c r="R577" s="45">
        <f t="shared" si="289"/>
        <v>0.271766710384509</v>
      </c>
      <c r="S577" s="45" t="str">
        <f t="shared" si="290"/>
        <v>n/a</v>
      </c>
      <c r="T577" s="45" t="str">
        <f t="shared" si="291"/>
        <v>n/a</v>
      </c>
      <c r="U577" s="45" t="str">
        <f t="shared" si="292"/>
        <v>n/a</v>
      </c>
      <c r="V577" s="45" t="str">
        <f t="shared" si="293"/>
        <v>n/a</v>
      </c>
      <c r="W577" s="41">
        <f t="shared" si="294"/>
        <v>-32.790017306445691</v>
      </c>
      <c r="X577" s="42">
        <f t="shared" si="295"/>
        <v>0.271766710384509</v>
      </c>
      <c r="Y577" s="3">
        <v>3</v>
      </c>
      <c r="Z577" s="166">
        <v>-18.5</v>
      </c>
      <c r="AA577" s="43">
        <f t="shared" si="296"/>
        <v>-32.790017306445705</v>
      </c>
      <c r="AB577" s="42">
        <f t="shared" si="297"/>
        <v>0.271766710384509</v>
      </c>
      <c r="AC577" s="8"/>
      <c r="AD577" s="35">
        <f t="shared" si="298"/>
        <v>-3.2802999999999999E-2</v>
      </c>
      <c r="AE577" s="12">
        <f t="shared" si="299"/>
        <v>3.7367918280816951E-4</v>
      </c>
      <c r="AF577" s="12">
        <f t="shared" si="300"/>
        <v>4.2165180505801406E-4</v>
      </c>
      <c r="AG577" s="12">
        <f t="shared" si="301"/>
        <v>1.3423008502203412E-5</v>
      </c>
      <c r="AH577" s="12">
        <f t="shared" si="302"/>
        <v>1.7086378734417916E-4</v>
      </c>
      <c r="AI577" s="12">
        <f t="shared" si="303"/>
        <v>0</v>
      </c>
      <c r="AJ577" s="12">
        <f t="shared" si="304"/>
        <v>0</v>
      </c>
      <c r="AK577" s="12">
        <f t="shared" si="305"/>
        <v>0</v>
      </c>
      <c r="AL577" s="12">
        <f t="shared" si="306"/>
        <v>0</v>
      </c>
      <c r="AM577" s="12">
        <f t="shared" si="307"/>
        <v>0</v>
      </c>
      <c r="AN577" s="39">
        <f t="shared" si="308"/>
        <v>0</v>
      </c>
      <c r="AO577" s="8"/>
      <c r="AP577" s="35">
        <f t="shared" si="309"/>
        <v>-3.2790017306445693E-2</v>
      </c>
      <c r="AQ577" s="12">
        <f t="shared" si="310"/>
        <v>2.7176671038450903E-4</v>
      </c>
      <c r="AR577" s="12">
        <f t="shared" si="311"/>
        <v>1.3423008502203412E-5</v>
      </c>
      <c r="AS577" s="12">
        <f t="shared" si="312"/>
        <v>1.7086378734417916E-4</v>
      </c>
      <c r="AT577" s="12">
        <f t="shared" si="313"/>
        <v>1.3423008502203412E-5</v>
      </c>
      <c r="AU577" s="12">
        <f t="shared" si="314"/>
        <v>1.7086378734417916E-4</v>
      </c>
      <c r="AV577" s="12">
        <f t="shared" si="315"/>
        <v>-3.2790017306445693E-2</v>
      </c>
      <c r="AW577" s="12">
        <f t="shared" si="316"/>
        <v>2.7176671038450903E-4</v>
      </c>
      <c r="AX577" s="12">
        <f t="shared" si="317"/>
        <v>-3.2790017306445707E-2</v>
      </c>
      <c r="AY577" s="39">
        <f t="shared" si="318"/>
        <v>2.7176671038450903E-4</v>
      </c>
      <c r="AZ577" s="8"/>
      <c r="BA577" s="35"/>
      <c r="BB577" s="12">
        <f t="shared" si="319"/>
        <v>1.0000134230085023</v>
      </c>
      <c r="BC577" s="12">
        <f t="shared" si="320"/>
        <v>0.96719699999999997</v>
      </c>
      <c r="BD577" s="12">
        <f t="shared" si="321"/>
        <v>0</v>
      </c>
      <c r="BE577" s="39">
        <f t="shared" si="322"/>
        <v>0</v>
      </c>
    </row>
    <row r="578" spans="1:57">
      <c r="A578" s="168" t="s">
        <v>263</v>
      </c>
      <c r="B578" s="3" t="s">
        <v>400</v>
      </c>
      <c r="C578" s="3">
        <v>-33.579333333333331</v>
      </c>
      <c r="D578" s="3">
        <v>0.37367918280816953</v>
      </c>
      <c r="E578" s="3">
        <v>3</v>
      </c>
      <c r="F578" s="3">
        <v>1.3423008502203413E-2</v>
      </c>
      <c r="G578" s="3">
        <v>0.17086378734417915</v>
      </c>
      <c r="L578" s="3">
        <v>1</v>
      </c>
      <c r="Q578" s="44">
        <f t="shared" si="288"/>
        <v>-33.566361060507958</v>
      </c>
      <c r="R578" s="45">
        <f t="shared" si="289"/>
        <v>0.27168606916586918</v>
      </c>
      <c r="S578" s="45" t="str">
        <f t="shared" si="290"/>
        <v>n/a</v>
      </c>
      <c r="T578" s="45" t="str">
        <f t="shared" si="291"/>
        <v>n/a</v>
      </c>
      <c r="U578" s="45" t="str">
        <f t="shared" si="292"/>
        <v>n/a</v>
      </c>
      <c r="V578" s="45" t="str">
        <f t="shared" si="293"/>
        <v>n/a</v>
      </c>
      <c r="W578" s="41">
        <f t="shared" si="294"/>
        <v>-33.566361060507958</v>
      </c>
      <c r="X578" s="42">
        <f t="shared" si="295"/>
        <v>0.27168606916586918</v>
      </c>
      <c r="Y578" s="3">
        <v>3</v>
      </c>
      <c r="Z578" s="166">
        <v>-18.5</v>
      </c>
      <c r="AA578" s="43">
        <f t="shared" si="296"/>
        <v>-33.566361060507923</v>
      </c>
      <c r="AB578" s="42">
        <f t="shared" si="297"/>
        <v>0.27168606916586918</v>
      </c>
      <c r="AC578" s="8"/>
      <c r="AD578" s="35">
        <f t="shared" si="298"/>
        <v>-3.3579333333333329E-2</v>
      </c>
      <c r="AE578" s="12">
        <f t="shared" si="299"/>
        <v>3.7367918280816951E-4</v>
      </c>
      <c r="AF578" s="12">
        <f t="shared" si="300"/>
        <v>4.2165180505801406E-4</v>
      </c>
      <c r="AG578" s="12">
        <f t="shared" si="301"/>
        <v>1.3423008502203412E-5</v>
      </c>
      <c r="AH578" s="12">
        <f t="shared" si="302"/>
        <v>1.7086378734417916E-4</v>
      </c>
      <c r="AI578" s="12">
        <f t="shared" si="303"/>
        <v>0</v>
      </c>
      <c r="AJ578" s="12">
        <f t="shared" si="304"/>
        <v>0</v>
      </c>
      <c r="AK578" s="12">
        <f t="shared" si="305"/>
        <v>0</v>
      </c>
      <c r="AL578" s="12">
        <f t="shared" si="306"/>
        <v>0</v>
      </c>
      <c r="AM578" s="12">
        <f t="shared" si="307"/>
        <v>0</v>
      </c>
      <c r="AN578" s="39">
        <f t="shared" si="308"/>
        <v>0</v>
      </c>
      <c r="AO578" s="8"/>
      <c r="AP578" s="35">
        <f t="shared" si="309"/>
        <v>-3.3566361060507956E-2</v>
      </c>
      <c r="AQ578" s="12">
        <f t="shared" si="310"/>
        <v>2.716860691658692E-4</v>
      </c>
      <c r="AR578" s="12">
        <f t="shared" si="311"/>
        <v>1.3423008502203412E-5</v>
      </c>
      <c r="AS578" s="12">
        <f t="shared" si="312"/>
        <v>1.7086378734417916E-4</v>
      </c>
      <c r="AT578" s="12">
        <f t="shared" si="313"/>
        <v>1.3423008502203412E-5</v>
      </c>
      <c r="AU578" s="12">
        <f t="shared" si="314"/>
        <v>1.7086378734417916E-4</v>
      </c>
      <c r="AV578" s="12">
        <f t="shared" si="315"/>
        <v>-3.3566361060507956E-2</v>
      </c>
      <c r="AW578" s="12">
        <f t="shared" si="316"/>
        <v>2.716860691658692E-4</v>
      </c>
      <c r="AX578" s="12">
        <f t="shared" si="317"/>
        <v>-3.3566361060507921E-2</v>
      </c>
      <c r="AY578" s="39">
        <f t="shared" si="318"/>
        <v>2.716860691658692E-4</v>
      </c>
      <c r="AZ578" s="8"/>
      <c r="BA578" s="35"/>
      <c r="BB578" s="12">
        <f t="shared" si="319"/>
        <v>1.0000134230085023</v>
      </c>
      <c r="BC578" s="12">
        <f t="shared" si="320"/>
        <v>0.96642066666666671</v>
      </c>
      <c r="BD578" s="12">
        <f t="shared" si="321"/>
        <v>0</v>
      </c>
      <c r="BE578" s="39">
        <f t="shared" si="322"/>
        <v>0</v>
      </c>
    </row>
    <row r="579" spans="1:57">
      <c r="A579" s="168" t="s">
        <v>263</v>
      </c>
      <c r="B579" s="3" t="s">
        <v>215</v>
      </c>
      <c r="C579" s="3">
        <v>-34.826000000000001</v>
      </c>
      <c r="D579" s="3">
        <v>0.37367918280816953</v>
      </c>
      <c r="E579" s="3">
        <v>3</v>
      </c>
      <c r="F579" s="3">
        <v>1.3423008502203413E-2</v>
      </c>
      <c r="G579" s="3">
        <v>0.17086378734417915</v>
      </c>
      <c r="L579" s="3">
        <v>1</v>
      </c>
      <c r="Q579" s="44">
        <f t="shared" si="288"/>
        <v>-34.8130444611919</v>
      </c>
      <c r="R579" s="45">
        <f t="shared" si="289"/>
        <v>0.27155665778188537</v>
      </c>
      <c r="S579" s="45" t="str">
        <f t="shared" si="290"/>
        <v>n/a</v>
      </c>
      <c r="T579" s="45" t="str">
        <f t="shared" si="291"/>
        <v>n/a</v>
      </c>
      <c r="U579" s="45" t="str">
        <f t="shared" si="292"/>
        <v>n/a</v>
      </c>
      <c r="V579" s="45" t="str">
        <f t="shared" si="293"/>
        <v>n/a</v>
      </c>
      <c r="W579" s="41">
        <f t="shared" si="294"/>
        <v>-34.8130444611919</v>
      </c>
      <c r="X579" s="42">
        <f t="shared" si="295"/>
        <v>0.27155665778188537</v>
      </c>
      <c r="Y579" s="3">
        <v>3</v>
      </c>
      <c r="Z579" s="166">
        <v>-18.5</v>
      </c>
      <c r="AA579" s="43">
        <f t="shared" si="296"/>
        <v>-34.813044461191936</v>
      </c>
      <c r="AB579" s="42">
        <f t="shared" si="297"/>
        <v>0.27155665778188537</v>
      </c>
      <c r="AC579" s="8"/>
      <c r="AD579" s="35">
        <f t="shared" si="298"/>
        <v>-3.4826000000000003E-2</v>
      </c>
      <c r="AE579" s="12">
        <f t="shared" si="299"/>
        <v>3.7367918280816951E-4</v>
      </c>
      <c r="AF579" s="12">
        <f t="shared" si="300"/>
        <v>4.2165180505801406E-4</v>
      </c>
      <c r="AG579" s="12">
        <f t="shared" si="301"/>
        <v>1.3423008502203412E-5</v>
      </c>
      <c r="AH579" s="12">
        <f t="shared" si="302"/>
        <v>1.7086378734417916E-4</v>
      </c>
      <c r="AI579" s="12">
        <f t="shared" si="303"/>
        <v>0</v>
      </c>
      <c r="AJ579" s="12">
        <f t="shared" si="304"/>
        <v>0</v>
      </c>
      <c r="AK579" s="12">
        <f t="shared" si="305"/>
        <v>0</v>
      </c>
      <c r="AL579" s="12">
        <f t="shared" si="306"/>
        <v>0</v>
      </c>
      <c r="AM579" s="12">
        <f t="shared" si="307"/>
        <v>0</v>
      </c>
      <c r="AN579" s="39">
        <f t="shared" si="308"/>
        <v>0</v>
      </c>
      <c r="AO579" s="8"/>
      <c r="AP579" s="35">
        <f t="shared" si="309"/>
        <v>-3.4813044461191898E-2</v>
      </c>
      <c r="AQ579" s="12">
        <f t="shared" si="310"/>
        <v>2.7155665778188538E-4</v>
      </c>
      <c r="AR579" s="12">
        <f t="shared" si="311"/>
        <v>1.3423008502203412E-5</v>
      </c>
      <c r="AS579" s="12">
        <f t="shared" si="312"/>
        <v>1.7086378734417916E-4</v>
      </c>
      <c r="AT579" s="12">
        <f t="shared" si="313"/>
        <v>1.3423008502203412E-5</v>
      </c>
      <c r="AU579" s="12">
        <f t="shared" si="314"/>
        <v>1.7086378734417916E-4</v>
      </c>
      <c r="AV579" s="12">
        <f t="shared" si="315"/>
        <v>-3.4813044461191898E-2</v>
      </c>
      <c r="AW579" s="12">
        <f t="shared" si="316"/>
        <v>2.7155665778188538E-4</v>
      </c>
      <c r="AX579" s="12">
        <f t="shared" si="317"/>
        <v>-3.4813044461191933E-2</v>
      </c>
      <c r="AY579" s="39">
        <f t="shared" si="318"/>
        <v>2.7155665778188538E-4</v>
      </c>
      <c r="AZ579" s="8"/>
      <c r="BA579" s="35"/>
      <c r="BB579" s="12">
        <f t="shared" si="319"/>
        <v>1.0000134230085023</v>
      </c>
      <c r="BC579" s="12">
        <f t="shared" si="320"/>
        <v>0.96517399999999998</v>
      </c>
      <c r="BD579" s="12">
        <f t="shared" si="321"/>
        <v>0</v>
      </c>
      <c r="BE579" s="39">
        <f t="shared" si="322"/>
        <v>0</v>
      </c>
    </row>
    <row r="580" spans="1:57">
      <c r="A580" s="168" t="s">
        <v>263</v>
      </c>
      <c r="B580" s="3" t="s">
        <v>216</v>
      </c>
      <c r="C580" s="3">
        <v>-33.997</v>
      </c>
      <c r="D580" s="3">
        <v>0.37367918280816953</v>
      </c>
      <c r="E580" s="3">
        <v>3</v>
      </c>
      <c r="F580" s="3">
        <v>1.3423008502203413E-2</v>
      </c>
      <c r="G580" s="3">
        <v>0.17086378734417915</v>
      </c>
      <c r="L580" s="3">
        <v>1</v>
      </c>
      <c r="Q580" s="44">
        <f t="shared" si="288"/>
        <v>-33.984033333517843</v>
      </c>
      <c r="R580" s="45">
        <f t="shared" si="289"/>
        <v>0.27164270115342404</v>
      </c>
      <c r="S580" s="45" t="str">
        <f t="shared" si="290"/>
        <v>n/a</v>
      </c>
      <c r="T580" s="45" t="str">
        <f t="shared" si="291"/>
        <v>n/a</v>
      </c>
      <c r="U580" s="45" t="str">
        <f t="shared" si="292"/>
        <v>n/a</v>
      </c>
      <c r="V580" s="45" t="str">
        <f t="shared" si="293"/>
        <v>n/a</v>
      </c>
      <c r="W580" s="41">
        <f t="shared" si="294"/>
        <v>-33.984033333517843</v>
      </c>
      <c r="X580" s="42">
        <f t="shared" si="295"/>
        <v>0.27164270115342404</v>
      </c>
      <c r="Y580" s="3">
        <v>3</v>
      </c>
      <c r="Z580" s="166">
        <v>-18.5</v>
      </c>
      <c r="AA580" s="43">
        <f t="shared" si="296"/>
        <v>-33.98403333351785</v>
      </c>
      <c r="AB580" s="42">
        <f t="shared" si="297"/>
        <v>0.27164270115342404</v>
      </c>
      <c r="AC580" s="8"/>
      <c r="AD580" s="35">
        <f t="shared" si="298"/>
        <v>-3.3996999999999999E-2</v>
      </c>
      <c r="AE580" s="12">
        <f t="shared" si="299"/>
        <v>3.7367918280816951E-4</v>
      </c>
      <c r="AF580" s="12">
        <f t="shared" si="300"/>
        <v>4.2165180505801406E-4</v>
      </c>
      <c r="AG580" s="12">
        <f t="shared" si="301"/>
        <v>1.3423008502203412E-5</v>
      </c>
      <c r="AH580" s="12">
        <f t="shared" si="302"/>
        <v>1.7086378734417916E-4</v>
      </c>
      <c r="AI580" s="12">
        <f t="shared" si="303"/>
        <v>0</v>
      </c>
      <c r="AJ580" s="12">
        <f t="shared" si="304"/>
        <v>0</v>
      </c>
      <c r="AK580" s="12">
        <f t="shared" si="305"/>
        <v>0</v>
      </c>
      <c r="AL580" s="12">
        <f t="shared" si="306"/>
        <v>0</v>
      </c>
      <c r="AM580" s="12">
        <f t="shared" si="307"/>
        <v>0</v>
      </c>
      <c r="AN580" s="39">
        <f t="shared" si="308"/>
        <v>0</v>
      </c>
      <c r="AO580" s="8"/>
      <c r="AP580" s="35">
        <f t="shared" si="309"/>
        <v>-3.3984033333517842E-2</v>
      </c>
      <c r="AQ580" s="12">
        <f t="shared" si="310"/>
        <v>2.7164270115342406E-4</v>
      </c>
      <c r="AR580" s="12">
        <f t="shared" si="311"/>
        <v>1.3423008502203412E-5</v>
      </c>
      <c r="AS580" s="12">
        <f t="shared" si="312"/>
        <v>1.7086378734417916E-4</v>
      </c>
      <c r="AT580" s="12">
        <f t="shared" si="313"/>
        <v>1.3423008502203412E-5</v>
      </c>
      <c r="AU580" s="12">
        <f t="shared" si="314"/>
        <v>1.7086378734417916E-4</v>
      </c>
      <c r="AV580" s="12">
        <f t="shared" si="315"/>
        <v>-3.3984033333517842E-2</v>
      </c>
      <c r="AW580" s="12">
        <f t="shared" si="316"/>
        <v>2.7164270115342406E-4</v>
      </c>
      <c r="AX580" s="12">
        <f t="shared" si="317"/>
        <v>-3.3984033333517849E-2</v>
      </c>
      <c r="AY580" s="39">
        <f t="shared" si="318"/>
        <v>2.7164270115342406E-4</v>
      </c>
      <c r="AZ580" s="8"/>
      <c r="BA580" s="35"/>
      <c r="BB580" s="12">
        <f t="shared" si="319"/>
        <v>1.0000134230085023</v>
      </c>
      <c r="BC580" s="12">
        <f t="shared" si="320"/>
        <v>0.96600299999999995</v>
      </c>
      <c r="BD580" s="12">
        <f t="shared" si="321"/>
        <v>0</v>
      </c>
      <c r="BE580" s="39">
        <f t="shared" si="322"/>
        <v>0</v>
      </c>
    </row>
    <row r="581" spans="1:57">
      <c r="A581" s="168" t="s">
        <v>383</v>
      </c>
      <c r="B581" s="3" t="s">
        <v>399</v>
      </c>
      <c r="C581" s="3">
        <v>-36.312333333333335</v>
      </c>
      <c r="D581" s="3">
        <v>0.37367918280816953</v>
      </c>
      <c r="E581" s="3">
        <v>3</v>
      </c>
      <c r="F581" s="3">
        <v>1.3423008502203413E-2</v>
      </c>
      <c r="G581" s="3">
        <v>0.17086378734417915</v>
      </c>
      <c r="L581" s="3">
        <v>1</v>
      </c>
      <c r="Q581" s="44">
        <f t="shared" ref="Q581:Q644" si="323">IF($C581="","n/a",AP581*1000)</f>
        <v>-36.299397745590198</v>
      </c>
      <c r="R581" s="45">
        <f t="shared" ref="R581:R644" si="324">IF($C581="","n/a",AQ581*1000)</f>
        <v>0.27140250541751437</v>
      </c>
      <c r="S581" s="45" t="str">
        <f t="shared" ref="S581:S644" si="325">IF($L581=1,"n/a",AR581*1000)</f>
        <v>n/a</v>
      </c>
      <c r="T581" s="45" t="str">
        <f t="shared" ref="T581:T644" si="326">IF($L581=1,"n/a",AS581*1000)</f>
        <v>n/a</v>
      </c>
      <c r="U581" s="45" t="str">
        <f t="shared" ref="U581:U644" si="327">IF($L581=1,"n/a",AT581*1000)</f>
        <v>n/a</v>
      </c>
      <c r="V581" s="45" t="str">
        <f t="shared" ref="V581:V644" si="328">IF($L581=1,"n/a",AU581*1000)</f>
        <v>n/a</v>
      </c>
      <c r="W581" s="41">
        <f t="shared" ref="W581:W644" si="329">IF($C581="","n/a",AV581*1000)</f>
        <v>-36.299397745590198</v>
      </c>
      <c r="X581" s="42">
        <f t="shared" ref="X581:X644" si="330">IF($C581="","n/a",AW581*1000)</f>
        <v>0.27140250541751437</v>
      </c>
      <c r="Y581" s="3">
        <v>3</v>
      </c>
      <c r="Z581" s="166">
        <v>-18.5</v>
      </c>
      <c r="AA581" s="43">
        <f t="shared" ref="AA581:AA644" si="331">IF($C581="","n/a",AX581*1000)</f>
        <v>-36.299397745590213</v>
      </c>
      <c r="AB581" s="42">
        <f t="shared" ref="AB581:AB644" si="332">IF($C581="","n/a",AY581*1000)</f>
        <v>0.27140250541751437</v>
      </c>
      <c r="AC581" s="8"/>
      <c r="AD581" s="35">
        <f t="shared" ref="AD581:AD644" si="333">C581/1000</f>
        <v>-3.6312333333333335E-2</v>
      </c>
      <c r="AE581" s="12">
        <f t="shared" ref="AE581:AE644" si="334">D581/1000</f>
        <v>3.7367918280816951E-4</v>
      </c>
      <c r="AF581" s="12">
        <f t="shared" ref="AF581:AF644" si="335">AE581/IF(E581&lt;200,IF(E581&gt;1,SQRT(2/(E581-1))*EXP(_xlfn.GAMMALN.PRECISE(E581/2))/EXP(_xlfn.GAMMALN.PRECISE((E581-1)/2)),1),1)</f>
        <v>4.2165180505801406E-4</v>
      </c>
      <c r="AG581" s="12">
        <f t="shared" ref="AG581:AG644" si="336">F581/1000</f>
        <v>1.3423008502203412E-5</v>
      </c>
      <c r="AH581" s="12">
        <f t="shared" ref="AH581:AH644" si="337">G581/1000</f>
        <v>1.7086378734417916E-4</v>
      </c>
      <c r="AI581" s="12">
        <f t="shared" ref="AI581:AI644" si="338">H581/1000</f>
        <v>0</v>
      </c>
      <c r="AJ581" s="12">
        <f t="shared" ref="AJ581:AJ644" si="339">I581/1000</f>
        <v>0</v>
      </c>
      <c r="AK581" s="12">
        <f t="shared" ref="AK581:AK644" si="340">J581/1000</f>
        <v>0</v>
      </c>
      <c r="AL581" s="12">
        <f t="shared" ref="AL581:AL644" si="341">K581/1000</f>
        <v>0</v>
      </c>
      <c r="AM581" s="12">
        <f t="shared" ref="AM581:AM644" si="342">N581/1000</f>
        <v>0</v>
      </c>
      <c r="AN581" s="39">
        <f t="shared" ref="AN581:AN644" si="343">O581/1000</f>
        <v>0</v>
      </c>
      <c r="AO581" s="8"/>
      <c r="AP581" s="35">
        <f t="shared" ref="AP581:AP644" si="344">(AD581+AG581+AD581*AG581)</f>
        <v>-3.6299397745590198E-2</v>
      </c>
      <c r="AQ581" s="12">
        <f t="shared" ref="AQ581:AQ644" si="345">SQRT(((1+AG581)*AE581/SQRT(E581))^2+((1+AD581)*AH581)^2)</f>
        <v>2.7140250541751439E-4</v>
      </c>
      <c r="AR581" s="12">
        <f t="shared" ref="AR581:AR644" si="346">(AI581+AG581+AI581*AG581)</f>
        <v>1.3423008502203412E-5</v>
      </c>
      <c r="AS581" s="12">
        <f t="shared" ref="AS581:AS644" si="347">SQRT((AJ581*(1+AG581))^2 + (AH581*(1+AI581))^2)</f>
        <v>1.7086378734417916E-4</v>
      </c>
      <c r="AT581" s="12">
        <f t="shared" ref="AT581:AT644" si="348">(1/(1-M581))*(AI581+AG581+AI581*AG581)-(M581/(1-M581))*(AK581)</f>
        <v>1.3423008502203412E-5</v>
      </c>
      <c r="AU581" s="12">
        <f t="shared" ref="AU581:AU644" si="349">SQRT((AS581*(1/(1-M581)))^2 + (AL581*(-M581/(1-M581)))^2)</f>
        <v>1.7086378734417916E-4</v>
      </c>
      <c r="AV581" s="12">
        <f t="shared" ref="AV581:AV644" si="350">(1/L581)*(AD581+AG581+AD581*AG581) - ((1-L581)/L581)*((1/(1-M581))*(AI581+AG581+AI581*AG581)-(M581/(1-M581))*(AK581))</f>
        <v>-3.6299397745590198E-2</v>
      </c>
      <c r="AW581" s="12">
        <f t="shared" ref="AW581:AW644" si="351">SQRT((BB581*AE581/SQRT(E581))^2 + (BC581*AH581)^2 + (BD581*AJ581)^2 + (BE581*AL581)^2)</f>
        <v>2.7140250541751439E-4</v>
      </c>
      <c r="AX581" s="12">
        <f t="shared" ref="AX581:AX644" si="352">(AV581+1)/(AM581+1)-1</f>
        <v>-3.6299397745590212E-2</v>
      </c>
      <c r="AY581" s="39">
        <f t="shared" ref="AY581:AY644" si="353">SQRT((1/(AM581+1))^2*AW581^2+((-(AV581+1))/(AM581+1)^2)^2*AN581^2)</f>
        <v>2.7140250541751439E-4</v>
      </c>
      <c r="AZ581" s="8"/>
      <c r="BA581" s="35"/>
      <c r="BB581" s="12">
        <f t="shared" ref="BB581:BB644" si="354">(1/L581)*(1+AG581)</f>
        <v>1.0000134230085023</v>
      </c>
      <c r="BC581" s="12">
        <f t="shared" ref="BC581:BC644" si="355">(1/L581)*(1+AD581) - ((1-L581)/(L581*(1-M581)))*(1+AI581)</f>
        <v>0.96368766666666672</v>
      </c>
      <c r="BD581" s="12">
        <f t="shared" ref="BD581:BD644" si="356">-((1-L581)/(L581*(1-M581))) * (1+AG581)</f>
        <v>0</v>
      </c>
      <c r="BE581" s="39">
        <f t="shared" ref="BE581:BE644" si="357">((1-L581)*M581)/(L581*(1-M581))</f>
        <v>0</v>
      </c>
    </row>
    <row r="582" spans="1:57">
      <c r="A582" s="168" t="s">
        <v>383</v>
      </c>
      <c r="B582" s="3" t="s">
        <v>400</v>
      </c>
      <c r="C582" s="3">
        <v>-36.349666666666671</v>
      </c>
      <c r="D582" s="3">
        <v>0.37367918280816953</v>
      </c>
      <c r="E582" s="3">
        <v>3</v>
      </c>
      <c r="F582" s="3">
        <v>1.3423008502203413E-2</v>
      </c>
      <c r="G582" s="3">
        <v>0.17086378734417915</v>
      </c>
      <c r="L582" s="3">
        <v>1</v>
      </c>
      <c r="Q582" s="44">
        <f t="shared" si="323"/>
        <v>-36.336731580049189</v>
      </c>
      <c r="R582" s="45">
        <f t="shared" si="324"/>
        <v>0.27139863539084669</v>
      </c>
      <c r="S582" s="45" t="str">
        <f t="shared" si="325"/>
        <v>n/a</v>
      </c>
      <c r="T582" s="45" t="str">
        <f t="shared" si="326"/>
        <v>n/a</v>
      </c>
      <c r="U582" s="45" t="str">
        <f t="shared" si="327"/>
        <v>n/a</v>
      </c>
      <c r="V582" s="45" t="str">
        <f t="shared" si="328"/>
        <v>n/a</v>
      </c>
      <c r="W582" s="41">
        <f t="shared" si="329"/>
        <v>-36.336731580049189</v>
      </c>
      <c r="X582" s="42">
        <f t="shared" si="330"/>
        <v>0.27139863539084669</v>
      </c>
      <c r="Y582" s="3">
        <v>3</v>
      </c>
      <c r="Z582" s="166">
        <v>-18.5</v>
      </c>
      <c r="AA582" s="43">
        <f t="shared" si="331"/>
        <v>-36.336731580049133</v>
      </c>
      <c r="AB582" s="42">
        <f t="shared" si="332"/>
        <v>0.27139863539084669</v>
      </c>
      <c r="AC582" s="8"/>
      <c r="AD582" s="35">
        <f t="shared" si="333"/>
        <v>-3.6349666666666669E-2</v>
      </c>
      <c r="AE582" s="12">
        <f t="shared" si="334"/>
        <v>3.7367918280816951E-4</v>
      </c>
      <c r="AF582" s="12">
        <f t="shared" si="335"/>
        <v>4.2165180505801406E-4</v>
      </c>
      <c r="AG582" s="12">
        <f t="shared" si="336"/>
        <v>1.3423008502203412E-5</v>
      </c>
      <c r="AH582" s="12">
        <f t="shared" si="337"/>
        <v>1.7086378734417916E-4</v>
      </c>
      <c r="AI582" s="12">
        <f t="shared" si="338"/>
        <v>0</v>
      </c>
      <c r="AJ582" s="12">
        <f t="shared" si="339"/>
        <v>0</v>
      </c>
      <c r="AK582" s="12">
        <f t="shared" si="340"/>
        <v>0</v>
      </c>
      <c r="AL582" s="12">
        <f t="shared" si="341"/>
        <v>0</v>
      </c>
      <c r="AM582" s="12">
        <f t="shared" si="342"/>
        <v>0</v>
      </c>
      <c r="AN582" s="39">
        <f t="shared" si="343"/>
        <v>0</v>
      </c>
      <c r="AO582" s="8"/>
      <c r="AP582" s="35">
        <f t="shared" si="344"/>
        <v>-3.6336731580049186E-2</v>
      </c>
      <c r="AQ582" s="12">
        <f t="shared" si="345"/>
        <v>2.7139863539084671E-4</v>
      </c>
      <c r="AR582" s="12">
        <f t="shared" si="346"/>
        <v>1.3423008502203412E-5</v>
      </c>
      <c r="AS582" s="12">
        <f t="shared" si="347"/>
        <v>1.7086378734417916E-4</v>
      </c>
      <c r="AT582" s="12">
        <f t="shared" si="348"/>
        <v>1.3423008502203412E-5</v>
      </c>
      <c r="AU582" s="12">
        <f t="shared" si="349"/>
        <v>1.7086378734417916E-4</v>
      </c>
      <c r="AV582" s="12">
        <f t="shared" si="350"/>
        <v>-3.6336731580049186E-2</v>
      </c>
      <c r="AW582" s="12">
        <f t="shared" si="351"/>
        <v>2.7139863539084671E-4</v>
      </c>
      <c r="AX582" s="12">
        <f t="shared" si="352"/>
        <v>-3.6336731580049131E-2</v>
      </c>
      <c r="AY582" s="39">
        <f t="shared" si="353"/>
        <v>2.7139863539084671E-4</v>
      </c>
      <c r="AZ582" s="8"/>
      <c r="BA582" s="35"/>
      <c r="BB582" s="12">
        <f t="shared" si="354"/>
        <v>1.0000134230085023</v>
      </c>
      <c r="BC582" s="12">
        <f t="shared" si="355"/>
        <v>0.96365033333333328</v>
      </c>
      <c r="BD582" s="12">
        <f t="shared" si="356"/>
        <v>0</v>
      </c>
      <c r="BE582" s="39">
        <f t="shared" si="357"/>
        <v>0</v>
      </c>
    </row>
    <row r="583" spans="1:57">
      <c r="A583" s="168" t="s">
        <v>383</v>
      </c>
      <c r="B583" s="3" t="s">
        <v>215</v>
      </c>
      <c r="C583" s="3">
        <v>-38.286000000000001</v>
      </c>
      <c r="D583" s="3">
        <v>0.37367918280816953</v>
      </c>
      <c r="E583" s="3">
        <v>3</v>
      </c>
      <c r="F583" s="3">
        <v>1.3423008502203413E-2</v>
      </c>
      <c r="G583" s="3">
        <v>0.17086378734417915</v>
      </c>
      <c r="L583" s="3">
        <v>1</v>
      </c>
      <c r="Q583" s="44">
        <f t="shared" si="323"/>
        <v>-38.273090904801315</v>
      </c>
      <c r="R583" s="45">
        <f t="shared" si="324"/>
        <v>0.27119804229956668</v>
      </c>
      <c r="S583" s="45" t="str">
        <f t="shared" si="325"/>
        <v>n/a</v>
      </c>
      <c r="T583" s="45" t="str">
        <f t="shared" si="326"/>
        <v>n/a</v>
      </c>
      <c r="U583" s="45" t="str">
        <f t="shared" si="327"/>
        <v>n/a</v>
      </c>
      <c r="V583" s="45" t="str">
        <f t="shared" si="328"/>
        <v>n/a</v>
      </c>
      <c r="W583" s="41">
        <f t="shared" si="329"/>
        <v>-38.273090904801315</v>
      </c>
      <c r="X583" s="42">
        <f t="shared" si="330"/>
        <v>0.27119804229956668</v>
      </c>
      <c r="Y583" s="3">
        <v>3</v>
      </c>
      <c r="Z583" s="166">
        <v>-18.5</v>
      </c>
      <c r="AA583" s="43">
        <f t="shared" si="331"/>
        <v>-38.273090904801357</v>
      </c>
      <c r="AB583" s="42">
        <f t="shared" si="332"/>
        <v>0.27119804229956668</v>
      </c>
      <c r="AC583" s="8"/>
      <c r="AD583" s="35">
        <f t="shared" si="333"/>
        <v>-3.8286000000000001E-2</v>
      </c>
      <c r="AE583" s="12">
        <f t="shared" si="334"/>
        <v>3.7367918280816951E-4</v>
      </c>
      <c r="AF583" s="12">
        <f t="shared" si="335"/>
        <v>4.2165180505801406E-4</v>
      </c>
      <c r="AG583" s="12">
        <f t="shared" si="336"/>
        <v>1.3423008502203412E-5</v>
      </c>
      <c r="AH583" s="12">
        <f t="shared" si="337"/>
        <v>1.7086378734417916E-4</v>
      </c>
      <c r="AI583" s="12">
        <f t="shared" si="338"/>
        <v>0</v>
      </c>
      <c r="AJ583" s="12">
        <f t="shared" si="339"/>
        <v>0</v>
      </c>
      <c r="AK583" s="12">
        <f t="shared" si="340"/>
        <v>0</v>
      </c>
      <c r="AL583" s="12">
        <f t="shared" si="341"/>
        <v>0</v>
      </c>
      <c r="AM583" s="12">
        <f t="shared" si="342"/>
        <v>0</v>
      </c>
      <c r="AN583" s="39">
        <f t="shared" si="343"/>
        <v>0</v>
      </c>
      <c r="AO583" s="8"/>
      <c r="AP583" s="35">
        <f t="shared" si="344"/>
        <v>-3.8273090904801313E-2</v>
      </c>
      <c r="AQ583" s="12">
        <f t="shared" si="345"/>
        <v>2.7119804229956668E-4</v>
      </c>
      <c r="AR583" s="12">
        <f t="shared" si="346"/>
        <v>1.3423008502203412E-5</v>
      </c>
      <c r="AS583" s="12">
        <f t="shared" si="347"/>
        <v>1.7086378734417916E-4</v>
      </c>
      <c r="AT583" s="12">
        <f t="shared" si="348"/>
        <v>1.3423008502203412E-5</v>
      </c>
      <c r="AU583" s="12">
        <f t="shared" si="349"/>
        <v>1.7086378734417916E-4</v>
      </c>
      <c r="AV583" s="12">
        <f t="shared" si="350"/>
        <v>-3.8273090904801313E-2</v>
      </c>
      <c r="AW583" s="12">
        <f t="shared" si="351"/>
        <v>2.7119804229956668E-4</v>
      </c>
      <c r="AX583" s="12">
        <f t="shared" si="352"/>
        <v>-3.8273090904801355E-2</v>
      </c>
      <c r="AY583" s="39">
        <f t="shared" si="353"/>
        <v>2.7119804229956668E-4</v>
      </c>
      <c r="AZ583" s="8"/>
      <c r="BA583" s="35"/>
      <c r="BB583" s="12">
        <f t="shared" si="354"/>
        <v>1.0000134230085023</v>
      </c>
      <c r="BC583" s="12">
        <f t="shared" si="355"/>
        <v>0.96171399999999996</v>
      </c>
      <c r="BD583" s="12">
        <f t="shared" si="356"/>
        <v>0</v>
      </c>
      <c r="BE583" s="39">
        <f t="shared" si="357"/>
        <v>0</v>
      </c>
    </row>
    <row r="584" spans="1:57">
      <c r="A584" s="168" t="s">
        <v>383</v>
      </c>
      <c r="B584" s="3" t="s">
        <v>216</v>
      </c>
      <c r="C584" s="3">
        <v>-37.687666666666672</v>
      </c>
      <c r="D584" s="3">
        <v>0.37367918280816953</v>
      </c>
      <c r="E584" s="3">
        <v>3</v>
      </c>
      <c r="F584" s="3">
        <v>1.3423008502203413E-2</v>
      </c>
      <c r="G584" s="3">
        <v>0.17086378734417915</v>
      </c>
      <c r="L584" s="3">
        <v>1</v>
      </c>
      <c r="Q584" s="44">
        <f t="shared" si="323"/>
        <v>-37.674749540034568</v>
      </c>
      <c r="R584" s="45">
        <f t="shared" si="324"/>
        <v>0.27125999897644099</v>
      </c>
      <c r="S584" s="45" t="str">
        <f t="shared" si="325"/>
        <v>n/a</v>
      </c>
      <c r="T584" s="45" t="str">
        <f t="shared" si="326"/>
        <v>n/a</v>
      </c>
      <c r="U584" s="45" t="str">
        <f t="shared" si="327"/>
        <v>n/a</v>
      </c>
      <c r="V584" s="45" t="str">
        <f t="shared" si="328"/>
        <v>n/a</v>
      </c>
      <c r="W584" s="41">
        <f t="shared" si="329"/>
        <v>-37.674749540034568</v>
      </c>
      <c r="X584" s="42">
        <f t="shared" si="330"/>
        <v>0.27125999897644099</v>
      </c>
      <c r="Y584" s="3">
        <v>3</v>
      </c>
      <c r="Z584" s="166">
        <v>-18.5</v>
      </c>
      <c r="AA584" s="43">
        <f t="shared" si="331"/>
        <v>-37.674749540034583</v>
      </c>
      <c r="AB584" s="42">
        <f t="shared" si="332"/>
        <v>0.27125999897644099</v>
      </c>
      <c r="AC584" s="8"/>
      <c r="AD584" s="35">
        <f t="shared" si="333"/>
        <v>-3.7687666666666675E-2</v>
      </c>
      <c r="AE584" s="12">
        <f t="shared" si="334"/>
        <v>3.7367918280816951E-4</v>
      </c>
      <c r="AF584" s="12">
        <f t="shared" si="335"/>
        <v>4.2165180505801406E-4</v>
      </c>
      <c r="AG584" s="12">
        <f t="shared" si="336"/>
        <v>1.3423008502203412E-5</v>
      </c>
      <c r="AH584" s="12">
        <f t="shared" si="337"/>
        <v>1.7086378734417916E-4</v>
      </c>
      <c r="AI584" s="12">
        <f t="shared" si="338"/>
        <v>0</v>
      </c>
      <c r="AJ584" s="12">
        <f t="shared" si="339"/>
        <v>0</v>
      </c>
      <c r="AK584" s="12">
        <f t="shared" si="340"/>
        <v>0</v>
      </c>
      <c r="AL584" s="12">
        <f t="shared" si="341"/>
        <v>0</v>
      </c>
      <c r="AM584" s="12">
        <f t="shared" si="342"/>
        <v>0</v>
      </c>
      <c r="AN584" s="39">
        <f t="shared" si="343"/>
        <v>0</v>
      </c>
      <c r="AO584" s="8"/>
      <c r="AP584" s="35">
        <f t="shared" si="344"/>
        <v>-3.7674749540034566E-2</v>
      </c>
      <c r="AQ584" s="12">
        <f t="shared" si="345"/>
        <v>2.71259998976441E-4</v>
      </c>
      <c r="AR584" s="12">
        <f t="shared" si="346"/>
        <v>1.3423008502203412E-5</v>
      </c>
      <c r="AS584" s="12">
        <f t="shared" si="347"/>
        <v>1.7086378734417916E-4</v>
      </c>
      <c r="AT584" s="12">
        <f t="shared" si="348"/>
        <v>1.3423008502203412E-5</v>
      </c>
      <c r="AU584" s="12">
        <f t="shared" si="349"/>
        <v>1.7086378734417916E-4</v>
      </c>
      <c r="AV584" s="12">
        <f t="shared" si="350"/>
        <v>-3.7674749540034566E-2</v>
      </c>
      <c r="AW584" s="12">
        <f t="shared" si="351"/>
        <v>2.71259998976441E-4</v>
      </c>
      <c r="AX584" s="12">
        <f t="shared" si="352"/>
        <v>-3.767474954003458E-2</v>
      </c>
      <c r="AY584" s="39">
        <f t="shared" si="353"/>
        <v>2.71259998976441E-4</v>
      </c>
      <c r="AZ584" s="8"/>
      <c r="BA584" s="35"/>
      <c r="BB584" s="12">
        <f t="shared" si="354"/>
        <v>1.0000134230085023</v>
      </c>
      <c r="BC584" s="12">
        <f t="shared" si="355"/>
        <v>0.96231233333333333</v>
      </c>
      <c r="BD584" s="12">
        <f t="shared" si="356"/>
        <v>0</v>
      </c>
      <c r="BE584" s="39">
        <f t="shared" si="357"/>
        <v>0</v>
      </c>
    </row>
    <row r="585" spans="1:57">
      <c r="A585" s="168" t="s">
        <v>330</v>
      </c>
      <c r="B585" s="3" t="s">
        <v>399</v>
      </c>
      <c r="C585" s="3">
        <v>-34.11033333333333</v>
      </c>
      <c r="D585" s="3">
        <v>0.37367918280816953</v>
      </c>
      <c r="E585" s="3">
        <v>3</v>
      </c>
      <c r="F585" s="3">
        <v>1.3423008502203413E-2</v>
      </c>
      <c r="G585" s="3">
        <v>0.17086378734417915</v>
      </c>
      <c r="L585" s="3">
        <v>1</v>
      </c>
      <c r="Q585" s="44">
        <f t="shared" si="323"/>
        <v>-34.097368188125479</v>
      </c>
      <c r="R585" s="45">
        <f t="shared" si="324"/>
        <v>0.27163093533659244</v>
      </c>
      <c r="S585" s="45" t="str">
        <f t="shared" si="325"/>
        <v>n/a</v>
      </c>
      <c r="T585" s="45" t="str">
        <f t="shared" si="326"/>
        <v>n/a</v>
      </c>
      <c r="U585" s="45" t="str">
        <f t="shared" si="327"/>
        <v>n/a</v>
      </c>
      <c r="V585" s="45" t="str">
        <f t="shared" si="328"/>
        <v>n/a</v>
      </c>
      <c r="W585" s="41">
        <f t="shared" si="329"/>
        <v>-34.097368188125479</v>
      </c>
      <c r="X585" s="42">
        <f t="shared" si="330"/>
        <v>0.27163093533659244</v>
      </c>
      <c r="Y585" s="3">
        <v>3</v>
      </c>
      <c r="Z585" s="166">
        <v>-18.5</v>
      </c>
      <c r="AA585" s="43">
        <f t="shared" si="331"/>
        <v>-34.097368188125479</v>
      </c>
      <c r="AB585" s="42">
        <f t="shared" si="332"/>
        <v>0.27163093533659244</v>
      </c>
      <c r="AC585" s="8"/>
      <c r="AD585" s="35">
        <f t="shared" si="333"/>
        <v>-3.4110333333333333E-2</v>
      </c>
      <c r="AE585" s="12">
        <f t="shared" si="334"/>
        <v>3.7367918280816951E-4</v>
      </c>
      <c r="AF585" s="12">
        <f t="shared" si="335"/>
        <v>4.2165180505801406E-4</v>
      </c>
      <c r="AG585" s="12">
        <f t="shared" si="336"/>
        <v>1.3423008502203412E-5</v>
      </c>
      <c r="AH585" s="12">
        <f t="shared" si="337"/>
        <v>1.7086378734417916E-4</v>
      </c>
      <c r="AI585" s="12">
        <f t="shared" si="338"/>
        <v>0</v>
      </c>
      <c r="AJ585" s="12">
        <f t="shared" si="339"/>
        <v>0</v>
      </c>
      <c r="AK585" s="12">
        <f t="shared" si="340"/>
        <v>0</v>
      </c>
      <c r="AL585" s="12">
        <f t="shared" si="341"/>
        <v>0</v>
      </c>
      <c r="AM585" s="12">
        <f t="shared" si="342"/>
        <v>0</v>
      </c>
      <c r="AN585" s="39">
        <f t="shared" si="343"/>
        <v>0</v>
      </c>
      <c r="AO585" s="8"/>
      <c r="AP585" s="35">
        <f t="shared" si="344"/>
        <v>-3.4097368188125476E-2</v>
      </c>
      <c r="AQ585" s="12">
        <f t="shared" si="345"/>
        <v>2.7163093533659244E-4</v>
      </c>
      <c r="AR585" s="12">
        <f t="shared" si="346"/>
        <v>1.3423008502203412E-5</v>
      </c>
      <c r="AS585" s="12">
        <f t="shared" si="347"/>
        <v>1.7086378734417916E-4</v>
      </c>
      <c r="AT585" s="12">
        <f t="shared" si="348"/>
        <v>1.3423008502203412E-5</v>
      </c>
      <c r="AU585" s="12">
        <f t="shared" si="349"/>
        <v>1.7086378734417916E-4</v>
      </c>
      <c r="AV585" s="12">
        <f t="shared" si="350"/>
        <v>-3.4097368188125476E-2</v>
      </c>
      <c r="AW585" s="12">
        <f t="shared" si="351"/>
        <v>2.7163093533659244E-4</v>
      </c>
      <c r="AX585" s="12">
        <f t="shared" si="352"/>
        <v>-3.4097368188125476E-2</v>
      </c>
      <c r="AY585" s="39">
        <f t="shared" si="353"/>
        <v>2.7163093533659244E-4</v>
      </c>
      <c r="AZ585" s="8"/>
      <c r="BA585" s="35"/>
      <c r="BB585" s="12">
        <f t="shared" si="354"/>
        <v>1.0000134230085023</v>
      </c>
      <c r="BC585" s="12">
        <f t="shared" si="355"/>
        <v>0.96588966666666665</v>
      </c>
      <c r="BD585" s="12">
        <f t="shared" si="356"/>
        <v>0</v>
      </c>
      <c r="BE585" s="39">
        <f t="shared" si="357"/>
        <v>0</v>
      </c>
    </row>
    <row r="586" spans="1:57">
      <c r="A586" s="168" t="s">
        <v>330</v>
      </c>
      <c r="B586" s="3" t="s">
        <v>400</v>
      </c>
      <c r="C586" s="3">
        <v>-33.396999999999998</v>
      </c>
      <c r="D586" s="3">
        <v>0.37367918280816953</v>
      </c>
      <c r="E586" s="3">
        <v>3</v>
      </c>
      <c r="F586" s="3">
        <v>1.3423008502203413E-2</v>
      </c>
      <c r="G586" s="3">
        <v>0.17086378734417915</v>
      </c>
      <c r="L586" s="3">
        <v>1</v>
      </c>
      <c r="Q586" s="44">
        <f t="shared" si="323"/>
        <v>-33.384025279712738</v>
      </c>
      <c r="R586" s="45">
        <f t="shared" si="324"/>
        <v>0.27170500527725877</v>
      </c>
      <c r="S586" s="45" t="str">
        <f t="shared" si="325"/>
        <v>n/a</v>
      </c>
      <c r="T586" s="45" t="str">
        <f t="shared" si="326"/>
        <v>n/a</v>
      </c>
      <c r="U586" s="45" t="str">
        <f t="shared" si="327"/>
        <v>n/a</v>
      </c>
      <c r="V586" s="45" t="str">
        <f t="shared" si="328"/>
        <v>n/a</v>
      </c>
      <c r="W586" s="41">
        <f t="shared" si="329"/>
        <v>-33.384025279712738</v>
      </c>
      <c r="X586" s="42">
        <f t="shared" si="330"/>
        <v>0.27170500527725877</v>
      </c>
      <c r="Y586" s="3">
        <v>3</v>
      </c>
      <c r="Z586" s="166">
        <v>-18.5</v>
      </c>
      <c r="AA586" s="43">
        <f t="shared" si="331"/>
        <v>-33.384025279712738</v>
      </c>
      <c r="AB586" s="42">
        <f t="shared" si="332"/>
        <v>0.27170500527725877</v>
      </c>
      <c r="AC586" s="8"/>
      <c r="AD586" s="35">
        <f t="shared" si="333"/>
        <v>-3.3396999999999996E-2</v>
      </c>
      <c r="AE586" s="12">
        <f t="shared" si="334"/>
        <v>3.7367918280816951E-4</v>
      </c>
      <c r="AF586" s="12">
        <f t="shared" si="335"/>
        <v>4.2165180505801406E-4</v>
      </c>
      <c r="AG586" s="12">
        <f t="shared" si="336"/>
        <v>1.3423008502203412E-5</v>
      </c>
      <c r="AH586" s="12">
        <f t="shared" si="337"/>
        <v>1.7086378734417916E-4</v>
      </c>
      <c r="AI586" s="12">
        <f t="shared" si="338"/>
        <v>0</v>
      </c>
      <c r="AJ586" s="12">
        <f t="shared" si="339"/>
        <v>0</v>
      </c>
      <c r="AK586" s="12">
        <f t="shared" si="340"/>
        <v>0</v>
      </c>
      <c r="AL586" s="12">
        <f t="shared" si="341"/>
        <v>0</v>
      </c>
      <c r="AM586" s="12">
        <f t="shared" si="342"/>
        <v>0</v>
      </c>
      <c r="AN586" s="39">
        <f t="shared" si="343"/>
        <v>0</v>
      </c>
      <c r="AO586" s="8"/>
      <c r="AP586" s="35">
        <f t="shared" si="344"/>
        <v>-3.3384025279712737E-2</v>
      </c>
      <c r="AQ586" s="12">
        <f t="shared" si="345"/>
        <v>2.7170500527725879E-4</v>
      </c>
      <c r="AR586" s="12">
        <f t="shared" si="346"/>
        <v>1.3423008502203412E-5</v>
      </c>
      <c r="AS586" s="12">
        <f t="shared" si="347"/>
        <v>1.7086378734417916E-4</v>
      </c>
      <c r="AT586" s="12">
        <f t="shared" si="348"/>
        <v>1.3423008502203412E-5</v>
      </c>
      <c r="AU586" s="12">
        <f t="shared" si="349"/>
        <v>1.7086378734417916E-4</v>
      </c>
      <c r="AV586" s="12">
        <f t="shared" si="350"/>
        <v>-3.3384025279712737E-2</v>
      </c>
      <c r="AW586" s="12">
        <f t="shared" si="351"/>
        <v>2.7170500527725879E-4</v>
      </c>
      <c r="AX586" s="12">
        <f t="shared" si="352"/>
        <v>-3.3384025279712737E-2</v>
      </c>
      <c r="AY586" s="39">
        <f t="shared" si="353"/>
        <v>2.7170500527725879E-4</v>
      </c>
      <c r="AZ586" s="8"/>
      <c r="BA586" s="35"/>
      <c r="BB586" s="12">
        <f t="shared" si="354"/>
        <v>1.0000134230085023</v>
      </c>
      <c r="BC586" s="12">
        <f t="shared" si="355"/>
        <v>0.96660299999999999</v>
      </c>
      <c r="BD586" s="12">
        <f t="shared" si="356"/>
        <v>0</v>
      </c>
      <c r="BE586" s="39">
        <f t="shared" si="357"/>
        <v>0</v>
      </c>
    </row>
    <row r="587" spans="1:57">
      <c r="A587" s="168" t="s">
        <v>330</v>
      </c>
      <c r="B587" s="3" t="s">
        <v>215</v>
      </c>
      <c r="C587" s="3">
        <v>-35.433</v>
      </c>
      <c r="D587" s="3">
        <v>0.37367918280816953</v>
      </c>
      <c r="E587" s="3">
        <v>3</v>
      </c>
      <c r="F587" s="3">
        <v>1.3423008502203413E-2</v>
      </c>
      <c r="G587" s="3">
        <v>0.17086378734417915</v>
      </c>
      <c r="L587" s="3">
        <v>1</v>
      </c>
      <c r="Q587" s="44">
        <f t="shared" si="323"/>
        <v>-35.420052608958052</v>
      </c>
      <c r="R587" s="45">
        <f t="shared" si="324"/>
        <v>0.27149368575390759</v>
      </c>
      <c r="S587" s="45" t="str">
        <f t="shared" si="325"/>
        <v>n/a</v>
      </c>
      <c r="T587" s="45" t="str">
        <f t="shared" si="326"/>
        <v>n/a</v>
      </c>
      <c r="U587" s="45" t="str">
        <f t="shared" si="327"/>
        <v>n/a</v>
      </c>
      <c r="V587" s="45" t="str">
        <f t="shared" si="328"/>
        <v>n/a</v>
      </c>
      <c r="W587" s="41">
        <f t="shared" si="329"/>
        <v>-35.420052608958052</v>
      </c>
      <c r="X587" s="42">
        <f t="shared" si="330"/>
        <v>0.27149368575390759</v>
      </c>
      <c r="Y587" s="3">
        <v>3</v>
      </c>
      <c r="Z587" s="166">
        <v>-18.5</v>
      </c>
      <c r="AA587" s="43">
        <f t="shared" si="331"/>
        <v>-35.420052608958088</v>
      </c>
      <c r="AB587" s="42">
        <f t="shared" si="332"/>
        <v>0.27149368575390759</v>
      </c>
      <c r="AC587" s="8"/>
      <c r="AD587" s="35">
        <f t="shared" si="333"/>
        <v>-3.5432999999999999E-2</v>
      </c>
      <c r="AE587" s="12">
        <f t="shared" si="334"/>
        <v>3.7367918280816951E-4</v>
      </c>
      <c r="AF587" s="12">
        <f t="shared" si="335"/>
        <v>4.2165180505801406E-4</v>
      </c>
      <c r="AG587" s="12">
        <f t="shared" si="336"/>
        <v>1.3423008502203412E-5</v>
      </c>
      <c r="AH587" s="12">
        <f t="shared" si="337"/>
        <v>1.7086378734417916E-4</v>
      </c>
      <c r="AI587" s="12">
        <f t="shared" si="338"/>
        <v>0</v>
      </c>
      <c r="AJ587" s="12">
        <f t="shared" si="339"/>
        <v>0</v>
      </c>
      <c r="AK587" s="12">
        <f t="shared" si="340"/>
        <v>0</v>
      </c>
      <c r="AL587" s="12">
        <f t="shared" si="341"/>
        <v>0</v>
      </c>
      <c r="AM587" s="12">
        <f t="shared" si="342"/>
        <v>0</v>
      </c>
      <c r="AN587" s="39">
        <f t="shared" si="343"/>
        <v>0</v>
      </c>
      <c r="AO587" s="8"/>
      <c r="AP587" s="35">
        <f t="shared" si="344"/>
        <v>-3.5420052608958051E-2</v>
      </c>
      <c r="AQ587" s="12">
        <f t="shared" si="345"/>
        <v>2.7149368575390758E-4</v>
      </c>
      <c r="AR587" s="12">
        <f t="shared" si="346"/>
        <v>1.3423008502203412E-5</v>
      </c>
      <c r="AS587" s="12">
        <f t="shared" si="347"/>
        <v>1.7086378734417916E-4</v>
      </c>
      <c r="AT587" s="12">
        <f t="shared" si="348"/>
        <v>1.3423008502203412E-5</v>
      </c>
      <c r="AU587" s="12">
        <f t="shared" si="349"/>
        <v>1.7086378734417916E-4</v>
      </c>
      <c r="AV587" s="12">
        <f t="shared" si="350"/>
        <v>-3.5420052608958051E-2</v>
      </c>
      <c r="AW587" s="12">
        <f t="shared" si="351"/>
        <v>2.7149368575390758E-4</v>
      </c>
      <c r="AX587" s="12">
        <f t="shared" si="352"/>
        <v>-3.5420052608958086E-2</v>
      </c>
      <c r="AY587" s="39">
        <f t="shared" si="353"/>
        <v>2.7149368575390758E-4</v>
      </c>
      <c r="AZ587" s="8"/>
      <c r="BA587" s="35"/>
      <c r="BB587" s="12">
        <f t="shared" si="354"/>
        <v>1.0000134230085023</v>
      </c>
      <c r="BC587" s="12">
        <f t="shared" si="355"/>
        <v>0.96456699999999995</v>
      </c>
      <c r="BD587" s="12">
        <f t="shared" si="356"/>
        <v>0</v>
      </c>
      <c r="BE587" s="39">
        <f t="shared" si="357"/>
        <v>0</v>
      </c>
    </row>
    <row r="588" spans="1:57">
      <c r="A588" s="168" t="s">
        <v>330</v>
      </c>
      <c r="B588" s="3" t="s">
        <v>216</v>
      </c>
      <c r="C588" s="3">
        <v>-34.727666666666664</v>
      </c>
      <c r="D588" s="3">
        <v>0.37367918280816953</v>
      </c>
      <c r="E588" s="3">
        <v>3</v>
      </c>
      <c r="F588" s="3">
        <v>1.3423008502203413E-2</v>
      </c>
      <c r="G588" s="3">
        <v>0.17086378734417915</v>
      </c>
      <c r="L588" s="3">
        <v>1</v>
      </c>
      <c r="Q588" s="44">
        <f t="shared" si="323"/>
        <v>-34.714709807929388</v>
      </c>
      <c r="R588" s="45">
        <f t="shared" si="324"/>
        <v>0.27156686153498499</v>
      </c>
      <c r="S588" s="45" t="str">
        <f t="shared" si="325"/>
        <v>n/a</v>
      </c>
      <c r="T588" s="45" t="str">
        <f t="shared" si="326"/>
        <v>n/a</v>
      </c>
      <c r="U588" s="45" t="str">
        <f t="shared" si="327"/>
        <v>n/a</v>
      </c>
      <c r="V588" s="45" t="str">
        <f t="shared" si="328"/>
        <v>n/a</v>
      </c>
      <c r="W588" s="41">
        <f t="shared" si="329"/>
        <v>-34.714709807929388</v>
      </c>
      <c r="X588" s="42">
        <f t="shared" si="330"/>
        <v>0.27156686153498499</v>
      </c>
      <c r="Y588" s="3">
        <v>3</v>
      </c>
      <c r="Z588" s="166">
        <v>-18.5</v>
      </c>
      <c r="AA588" s="43">
        <f t="shared" si="331"/>
        <v>-34.714709807929346</v>
      </c>
      <c r="AB588" s="42">
        <f t="shared" si="332"/>
        <v>0.27156686153498499</v>
      </c>
      <c r="AC588" s="8"/>
      <c r="AD588" s="35">
        <f t="shared" si="333"/>
        <v>-3.4727666666666664E-2</v>
      </c>
      <c r="AE588" s="12">
        <f t="shared" si="334"/>
        <v>3.7367918280816951E-4</v>
      </c>
      <c r="AF588" s="12">
        <f t="shared" si="335"/>
        <v>4.2165180505801406E-4</v>
      </c>
      <c r="AG588" s="12">
        <f t="shared" si="336"/>
        <v>1.3423008502203412E-5</v>
      </c>
      <c r="AH588" s="12">
        <f t="shared" si="337"/>
        <v>1.7086378734417916E-4</v>
      </c>
      <c r="AI588" s="12">
        <f t="shared" si="338"/>
        <v>0</v>
      </c>
      <c r="AJ588" s="12">
        <f t="shared" si="339"/>
        <v>0</v>
      </c>
      <c r="AK588" s="12">
        <f t="shared" si="340"/>
        <v>0</v>
      </c>
      <c r="AL588" s="12">
        <f t="shared" si="341"/>
        <v>0</v>
      </c>
      <c r="AM588" s="12">
        <f t="shared" si="342"/>
        <v>0</v>
      </c>
      <c r="AN588" s="39">
        <f t="shared" si="343"/>
        <v>0</v>
      </c>
      <c r="AO588" s="8"/>
      <c r="AP588" s="35">
        <f t="shared" si="344"/>
        <v>-3.4714709807929386E-2</v>
      </c>
      <c r="AQ588" s="12">
        <f t="shared" si="345"/>
        <v>2.71566861534985E-4</v>
      </c>
      <c r="AR588" s="12">
        <f t="shared" si="346"/>
        <v>1.3423008502203412E-5</v>
      </c>
      <c r="AS588" s="12">
        <f t="shared" si="347"/>
        <v>1.7086378734417916E-4</v>
      </c>
      <c r="AT588" s="12">
        <f t="shared" si="348"/>
        <v>1.3423008502203412E-5</v>
      </c>
      <c r="AU588" s="12">
        <f t="shared" si="349"/>
        <v>1.7086378734417916E-4</v>
      </c>
      <c r="AV588" s="12">
        <f t="shared" si="350"/>
        <v>-3.4714709807929386E-2</v>
      </c>
      <c r="AW588" s="12">
        <f t="shared" si="351"/>
        <v>2.71566861534985E-4</v>
      </c>
      <c r="AX588" s="12">
        <f t="shared" si="352"/>
        <v>-3.4714709807929345E-2</v>
      </c>
      <c r="AY588" s="39">
        <f t="shared" si="353"/>
        <v>2.71566861534985E-4</v>
      </c>
      <c r="AZ588" s="8"/>
      <c r="BA588" s="35"/>
      <c r="BB588" s="12">
        <f t="shared" si="354"/>
        <v>1.0000134230085023</v>
      </c>
      <c r="BC588" s="12">
        <f t="shared" si="355"/>
        <v>0.96527233333333329</v>
      </c>
      <c r="BD588" s="12">
        <f t="shared" si="356"/>
        <v>0</v>
      </c>
      <c r="BE588" s="39">
        <f t="shared" si="357"/>
        <v>0</v>
      </c>
    </row>
    <row r="589" spans="1:57">
      <c r="A589" s="168" t="s">
        <v>264</v>
      </c>
      <c r="B589" s="3" t="s">
        <v>399</v>
      </c>
      <c r="C589" s="3">
        <v>-32.683666666666674</v>
      </c>
      <c r="D589" s="3">
        <v>0.37367918280816953</v>
      </c>
      <c r="E589" s="3">
        <v>3</v>
      </c>
      <c r="F589" s="3">
        <v>1.3423008502203413E-2</v>
      </c>
      <c r="G589" s="3">
        <v>0.17086378734417915</v>
      </c>
      <c r="L589" s="3">
        <v>1</v>
      </c>
      <c r="Q589" s="44">
        <f t="shared" si="323"/>
        <v>-32.670682371300018</v>
      </c>
      <c r="R589" s="45">
        <f t="shared" si="324"/>
        <v>0.2717791096910307</v>
      </c>
      <c r="S589" s="45" t="str">
        <f t="shared" si="325"/>
        <v>n/a</v>
      </c>
      <c r="T589" s="45" t="str">
        <f t="shared" si="326"/>
        <v>n/a</v>
      </c>
      <c r="U589" s="45" t="str">
        <f t="shared" si="327"/>
        <v>n/a</v>
      </c>
      <c r="V589" s="45" t="str">
        <f t="shared" si="328"/>
        <v>n/a</v>
      </c>
      <c r="W589" s="41">
        <f t="shared" si="329"/>
        <v>-32.670682371300018</v>
      </c>
      <c r="X589" s="42">
        <f t="shared" si="330"/>
        <v>0.2717791096910307</v>
      </c>
      <c r="Y589" s="3">
        <v>3</v>
      </c>
      <c r="Z589" s="166">
        <v>-18.5</v>
      </c>
      <c r="AA589" s="43">
        <f t="shared" si="331"/>
        <v>-32.670682371299996</v>
      </c>
      <c r="AB589" s="42">
        <f t="shared" si="332"/>
        <v>0.2717791096910307</v>
      </c>
      <c r="AC589" s="8"/>
      <c r="AD589" s="35">
        <f t="shared" si="333"/>
        <v>-3.2683666666666673E-2</v>
      </c>
      <c r="AE589" s="12">
        <f t="shared" si="334"/>
        <v>3.7367918280816951E-4</v>
      </c>
      <c r="AF589" s="12">
        <f t="shared" si="335"/>
        <v>4.2165180505801406E-4</v>
      </c>
      <c r="AG589" s="12">
        <f t="shared" si="336"/>
        <v>1.3423008502203412E-5</v>
      </c>
      <c r="AH589" s="12">
        <f t="shared" si="337"/>
        <v>1.7086378734417916E-4</v>
      </c>
      <c r="AI589" s="12">
        <f t="shared" si="338"/>
        <v>0</v>
      </c>
      <c r="AJ589" s="12">
        <f t="shared" si="339"/>
        <v>0</v>
      </c>
      <c r="AK589" s="12">
        <f t="shared" si="340"/>
        <v>0</v>
      </c>
      <c r="AL589" s="12">
        <f t="shared" si="341"/>
        <v>0</v>
      </c>
      <c r="AM589" s="12">
        <f t="shared" si="342"/>
        <v>0</v>
      </c>
      <c r="AN589" s="39">
        <f t="shared" si="343"/>
        <v>0</v>
      </c>
      <c r="AO589" s="8"/>
      <c r="AP589" s="35">
        <f t="shared" si="344"/>
        <v>-3.2670682371300018E-2</v>
      </c>
      <c r="AQ589" s="12">
        <f t="shared" si="345"/>
        <v>2.7177910969103071E-4</v>
      </c>
      <c r="AR589" s="12">
        <f t="shared" si="346"/>
        <v>1.3423008502203412E-5</v>
      </c>
      <c r="AS589" s="12">
        <f t="shared" si="347"/>
        <v>1.7086378734417916E-4</v>
      </c>
      <c r="AT589" s="12">
        <f t="shared" si="348"/>
        <v>1.3423008502203412E-5</v>
      </c>
      <c r="AU589" s="12">
        <f t="shared" si="349"/>
        <v>1.7086378734417916E-4</v>
      </c>
      <c r="AV589" s="12">
        <f t="shared" si="350"/>
        <v>-3.2670682371300018E-2</v>
      </c>
      <c r="AW589" s="12">
        <f t="shared" si="351"/>
        <v>2.7177910969103071E-4</v>
      </c>
      <c r="AX589" s="12">
        <f t="shared" si="352"/>
        <v>-3.2670682371299997E-2</v>
      </c>
      <c r="AY589" s="39">
        <f t="shared" si="353"/>
        <v>2.7177910969103071E-4</v>
      </c>
      <c r="AZ589" s="8"/>
      <c r="BA589" s="35"/>
      <c r="BB589" s="12">
        <f t="shared" si="354"/>
        <v>1.0000134230085023</v>
      </c>
      <c r="BC589" s="12">
        <f t="shared" si="355"/>
        <v>0.96731633333333333</v>
      </c>
      <c r="BD589" s="12">
        <f t="shared" si="356"/>
        <v>0</v>
      </c>
      <c r="BE589" s="39">
        <f t="shared" si="357"/>
        <v>0</v>
      </c>
    </row>
    <row r="590" spans="1:57">
      <c r="A590" s="168" t="s">
        <v>264</v>
      </c>
      <c r="B590" s="3" t="s">
        <v>400</v>
      </c>
      <c r="C590" s="3">
        <v>-32.44166666666667</v>
      </c>
      <c r="D590" s="3">
        <v>0.37367918280816953</v>
      </c>
      <c r="E590" s="3">
        <v>3</v>
      </c>
      <c r="F590" s="3">
        <v>1.3423008502203413E-2</v>
      </c>
      <c r="G590" s="3">
        <v>0.17086378734417915</v>
      </c>
      <c r="L590" s="3">
        <v>1</v>
      </c>
      <c r="Q590" s="44">
        <f t="shared" si="323"/>
        <v>-32.42867912293196</v>
      </c>
      <c r="R590" s="45">
        <f t="shared" si="324"/>
        <v>0.27180425761288246</v>
      </c>
      <c r="S590" s="45" t="str">
        <f t="shared" si="325"/>
        <v>n/a</v>
      </c>
      <c r="T590" s="45" t="str">
        <f t="shared" si="326"/>
        <v>n/a</v>
      </c>
      <c r="U590" s="45" t="str">
        <f t="shared" si="327"/>
        <v>n/a</v>
      </c>
      <c r="V590" s="45" t="str">
        <f t="shared" si="328"/>
        <v>n/a</v>
      </c>
      <c r="W590" s="41">
        <f t="shared" si="329"/>
        <v>-32.42867912293196</v>
      </c>
      <c r="X590" s="42">
        <f t="shared" si="330"/>
        <v>0.27180425761288246</v>
      </c>
      <c r="Y590" s="3">
        <v>3</v>
      </c>
      <c r="Z590" s="166">
        <v>-18.5</v>
      </c>
      <c r="AA590" s="43">
        <f t="shared" si="331"/>
        <v>-32.42867912293201</v>
      </c>
      <c r="AB590" s="42">
        <f t="shared" si="332"/>
        <v>0.27180425761288246</v>
      </c>
      <c r="AC590" s="8"/>
      <c r="AD590" s="35">
        <f t="shared" si="333"/>
        <v>-3.2441666666666667E-2</v>
      </c>
      <c r="AE590" s="12">
        <f t="shared" si="334"/>
        <v>3.7367918280816951E-4</v>
      </c>
      <c r="AF590" s="12">
        <f t="shared" si="335"/>
        <v>4.2165180505801406E-4</v>
      </c>
      <c r="AG590" s="12">
        <f t="shared" si="336"/>
        <v>1.3423008502203412E-5</v>
      </c>
      <c r="AH590" s="12">
        <f t="shared" si="337"/>
        <v>1.7086378734417916E-4</v>
      </c>
      <c r="AI590" s="12">
        <f t="shared" si="338"/>
        <v>0</v>
      </c>
      <c r="AJ590" s="12">
        <f t="shared" si="339"/>
        <v>0</v>
      </c>
      <c r="AK590" s="12">
        <f t="shared" si="340"/>
        <v>0</v>
      </c>
      <c r="AL590" s="12">
        <f t="shared" si="341"/>
        <v>0</v>
      </c>
      <c r="AM590" s="12">
        <f t="shared" si="342"/>
        <v>0</v>
      </c>
      <c r="AN590" s="39">
        <f t="shared" si="343"/>
        <v>0</v>
      </c>
      <c r="AO590" s="8"/>
      <c r="AP590" s="35">
        <f t="shared" si="344"/>
        <v>-3.2428679122931958E-2</v>
      </c>
      <c r="AQ590" s="12">
        <f t="shared" si="345"/>
        <v>2.7180425761288247E-4</v>
      </c>
      <c r="AR590" s="12">
        <f t="shared" si="346"/>
        <v>1.3423008502203412E-5</v>
      </c>
      <c r="AS590" s="12">
        <f t="shared" si="347"/>
        <v>1.7086378734417916E-4</v>
      </c>
      <c r="AT590" s="12">
        <f t="shared" si="348"/>
        <v>1.3423008502203412E-5</v>
      </c>
      <c r="AU590" s="12">
        <f t="shared" si="349"/>
        <v>1.7086378734417916E-4</v>
      </c>
      <c r="AV590" s="12">
        <f t="shared" si="350"/>
        <v>-3.2428679122931958E-2</v>
      </c>
      <c r="AW590" s="12">
        <f t="shared" si="351"/>
        <v>2.7180425761288247E-4</v>
      </c>
      <c r="AX590" s="12">
        <f t="shared" si="352"/>
        <v>-3.2428679122932014E-2</v>
      </c>
      <c r="AY590" s="39">
        <f t="shared" si="353"/>
        <v>2.7180425761288247E-4</v>
      </c>
      <c r="AZ590" s="8"/>
      <c r="BA590" s="35"/>
      <c r="BB590" s="12">
        <f t="shared" si="354"/>
        <v>1.0000134230085023</v>
      </c>
      <c r="BC590" s="12">
        <f t="shared" si="355"/>
        <v>0.9675583333333333</v>
      </c>
      <c r="BD590" s="12">
        <f t="shared" si="356"/>
        <v>0</v>
      </c>
      <c r="BE590" s="39">
        <f t="shared" si="357"/>
        <v>0</v>
      </c>
    </row>
    <row r="591" spans="1:57">
      <c r="A591" s="168" t="s">
        <v>264</v>
      </c>
      <c r="B591" s="3" t="s">
        <v>215</v>
      </c>
      <c r="C591" s="3">
        <v>-33.738666666666667</v>
      </c>
      <c r="D591" s="3">
        <v>0.37367918280816953</v>
      </c>
      <c r="E591" s="3">
        <v>3</v>
      </c>
      <c r="F591" s="3">
        <v>1.3423008502203413E-2</v>
      </c>
      <c r="G591" s="3">
        <v>0.17086378734417915</v>
      </c>
      <c r="L591" s="3">
        <v>1</v>
      </c>
      <c r="Q591" s="44">
        <f t="shared" si="323"/>
        <v>-33.725696532573984</v>
      </c>
      <c r="R591" s="45">
        <f t="shared" si="324"/>
        <v>0.27166952354915552</v>
      </c>
      <c r="S591" s="45" t="str">
        <f t="shared" si="325"/>
        <v>n/a</v>
      </c>
      <c r="T591" s="45" t="str">
        <f t="shared" si="326"/>
        <v>n/a</v>
      </c>
      <c r="U591" s="45" t="str">
        <f t="shared" si="327"/>
        <v>n/a</v>
      </c>
      <c r="V591" s="45" t="str">
        <f t="shared" si="328"/>
        <v>n/a</v>
      </c>
      <c r="W591" s="41">
        <f t="shared" si="329"/>
        <v>-33.725696532573984</v>
      </c>
      <c r="X591" s="42">
        <f t="shared" si="330"/>
        <v>0.27166952354915552</v>
      </c>
      <c r="Y591" s="3">
        <v>3</v>
      </c>
      <c r="Z591" s="166">
        <v>-18.5</v>
      </c>
      <c r="AA591" s="43">
        <f t="shared" si="331"/>
        <v>-33.725696532573956</v>
      </c>
      <c r="AB591" s="42">
        <f t="shared" si="332"/>
        <v>0.27166952354915552</v>
      </c>
      <c r="AC591" s="8"/>
      <c r="AD591" s="35">
        <f t="shared" si="333"/>
        <v>-3.3738666666666667E-2</v>
      </c>
      <c r="AE591" s="12">
        <f t="shared" si="334"/>
        <v>3.7367918280816951E-4</v>
      </c>
      <c r="AF591" s="12">
        <f t="shared" si="335"/>
        <v>4.2165180505801406E-4</v>
      </c>
      <c r="AG591" s="12">
        <f t="shared" si="336"/>
        <v>1.3423008502203412E-5</v>
      </c>
      <c r="AH591" s="12">
        <f t="shared" si="337"/>
        <v>1.7086378734417916E-4</v>
      </c>
      <c r="AI591" s="12">
        <f t="shared" si="338"/>
        <v>0</v>
      </c>
      <c r="AJ591" s="12">
        <f t="shared" si="339"/>
        <v>0</v>
      </c>
      <c r="AK591" s="12">
        <f t="shared" si="340"/>
        <v>0</v>
      </c>
      <c r="AL591" s="12">
        <f t="shared" si="341"/>
        <v>0</v>
      </c>
      <c r="AM591" s="12">
        <f t="shared" si="342"/>
        <v>0</v>
      </c>
      <c r="AN591" s="39">
        <f t="shared" si="343"/>
        <v>0</v>
      </c>
      <c r="AO591" s="8"/>
      <c r="AP591" s="35">
        <f t="shared" si="344"/>
        <v>-3.3725696532573984E-2</v>
      </c>
      <c r="AQ591" s="12">
        <f t="shared" si="345"/>
        <v>2.7166952354915552E-4</v>
      </c>
      <c r="AR591" s="12">
        <f t="shared" si="346"/>
        <v>1.3423008502203412E-5</v>
      </c>
      <c r="AS591" s="12">
        <f t="shared" si="347"/>
        <v>1.7086378734417916E-4</v>
      </c>
      <c r="AT591" s="12">
        <f t="shared" si="348"/>
        <v>1.3423008502203412E-5</v>
      </c>
      <c r="AU591" s="12">
        <f t="shared" si="349"/>
        <v>1.7086378734417916E-4</v>
      </c>
      <c r="AV591" s="12">
        <f t="shared" si="350"/>
        <v>-3.3725696532573984E-2</v>
      </c>
      <c r="AW591" s="12">
        <f t="shared" si="351"/>
        <v>2.7166952354915552E-4</v>
      </c>
      <c r="AX591" s="12">
        <f t="shared" si="352"/>
        <v>-3.3725696532573957E-2</v>
      </c>
      <c r="AY591" s="39">
        <f t="shared" si="353"/>
        <v>2.7166952354915552E-4</v>
      </c>
      <c r="AZ591" s="8"/>
      <c r="BA591" s="35"/>
      <c r="BB591" s="12">
        <f t="shared" si="354"/>
        <v>1.0000134230085023</v>
      </c>
      <c r="BC591" s="12">
        <f t="shared" si="355"/>
        <v>0.96626133333333331</v>
      </c>
      <c r="BD591" s="12">
        <f t="shared" si="356"/>
        <v>0</v>
      </c>
      <c r="BE591" s="39">
        <f t="shared" si="357"/>
        <v>0</v>
      </c>
    </row>
    <row r="592" spans="1:57">
      <c r="A592" s="168" t="s">
        <v>264</v>
      </c>
      <c r="B592" s="3" t="s">
        <v>216</v>
      </c>
      <c r="C592" s="3">
        <v>-33.370000000000005</v>
      </c>
      <c r="D592" s="3">
        <v>0.37367918280816953</v>
      </c>
      <c r="E592" s="3">
        <v>3</v>
      </c>
      <c r="F592" s="3">
        <v>1.3423008502203413E-2</v>
      </c>
      <c r="G592" s="3">
        <v>0.17086378734417915</v>
      </c>
      <c r="L592" s="3">
        <v>1</v>
      </c>
      <c r="Q592" s="44">
        <f t="shared" si="323"/>
        <v>-33.357024917291518</v>
      </c>
      <c r="R592" s="45">
        <f t="shared" si="324"/>
        <v>0.27170780953640844</v>
      </c>
      <c r="S592" s="45" t="str">
        <f t="shared" si="325"/>
        <v>n/a</v>
      </c>
      <c r="T592" s="45" t="str">
        <f t="shared" si="326"/>
        <v>n/a</v>
      </c>
      <c r="U592" s="45" t="str">
        <f t="shared" si="327"/>
        <v>n/a</v>
      </c>
      <c r="V592" s="45" t="str">
        <f t="shared" si="328"/>
        <v>n/a</v>
      </c>
      <c r="W592" s="41">
        <f t="shared" si="329"/>
        <v>-33.357024917291518</v>
      </c>
      <c r="X592" s="42">
        <f t="shared" si="330"/>
        <v>0.27170780953640844</v>
      </c>
      <c r="Y592" s="3">
        <v>3</v>
      </c>
      <c r="Z592" s="166">
        <v>-18.5</v>
      </c>
      <c r="AA592" s="43">
        <f t="shared" si="331"/>
        <v>-33.357024917291533</v>
      </c>
      <c r="AB592" s="42">
        <f t="shared" si="332"/>
        <v>0.27170780953640844</v>
      </c>
      <c r="AC592" s="8"/>
      <c r="AD592" s="35">
        <f t="shared" si="333"/>
        <v>-3.3370000000000004E-2</v>
      </c>
      <c r="AE592" s="12">
        <f t="shared" si="334"/>
        <v>3.7367918280816951E-4</v>
      </c>
      <c r="AF592" s="12">
        <f t="shared" si="335"/>
        <v>4.2165180505801406E-4</v>
      </c>
      <c r="AG592" s="12">
        <f t="shared" si="336"/>
        <v>1.3423008502203412E-5</v>
      </c>
      <c r="AH592" s="12">
        <f t="shared" si="337"/>
        <v>1.7086378734417916E-4</v>
      </c>
      <c r="AI592" s="12">
        <f t="shared" si="338"/>
        <v>0</v>
      </c>
      <c r="AJ592" s="12">
        <f t="shared" si="339"/>
        <v>0</v>
      </c>
      <c r="AK592" s="12">
        <f t="shared" si="340"/>
        <v>0</v>
      </c>
      <c r="AL592" s="12">
        <f t="shared" si="341"/>
        <v>0</v>
      </c>
      <c r="AM592" s="12">
        <f t="shared" si="342"/>
        <v>0</v>
      </c>
      <c r="AN592" s="39">
        <f t="shared" si="343"/>
        <v>0</v>
      </c>
      <c r="AO592" s="8"/>
      <c r="AP592" s="35">
        <f t="shared" si="344"/>
        <v>-3.335702491729152E-2</v>
      </c>
      <c r="AQ592" s="12">
        <f t="shared" si="345"/>
        <v>2.7170780953640844E-4</v>
      </c>
      <c r="AR592" s="12">
        <f t="shared" si="346"/>
        <v>1.3423008502203412E-5</v>
      </c>
      <c r="AS592" s="12">
        <f t="shared" si="347"/>
        <v>1.7086378734417916E-4</v>
      </c>
      <c r="AT592" s="12">
        <f t="shared" si="348"/>
        <v>1.3423008502203412E-5</v>
      </c>
      <c r="AU592" s="12">
        <f t="shared" si="349"/>
        <v>1.7086378734417916E-4</v>
      </c>
      <c r="AV592" s="12">
        <f t="shared" si="350"/>
        <v>-3.335702491729152E-2</v>
      </c>
      <c r="AW592" s="12">
        <f t="shared" si="351"/>
        <v>2.7170780953640844E-4</v>
      </c>
      <c r="AX592" s="12">
        <f t="shared" si="352"/>
        <v>-3.3357024917291533E-2</v>
      </c>
      <c r="AY592" s="39">
        <f t="shared" si="353"/>
        <v>2.7170780953640844E-4</v>
      </c>
      <c r="AZ592" s="8"/>
      <c r="BA592" s="35"/>
      <c r="BB592" s="12">
        <f t="shared" si="354"/>
        <v>1.0000134230085023</v>
      </c>
      <c r="BC592" s="12">
        <f t="shared" si="355"/>
        <v>0.96662999999999999</v>
      </c>
      <c r="BD592" s="12">
        <f t="shared" si="356"/>
        <v>0</v>
      </c>
      <c r="BE592" s="39">
        <f t="shared" si="357"/>
        <v>0</v>
      </c>
    </row>
    <row r="593" spans="1:57">
      <c r="A593" s="168" t="s">
        <v>384</v>
      </c>
      <c r="B593" s="3" t="s">
        <v>399</v>
      </c>
      <c r="C593" s="3">
        <v>-34.987250000000003</v>
      </c>
      <c r="D593" s="3">
        <v>0.37367918280816953</v>
      </c>
      <c r="E593" s="3">
        <v>4</v>
      </c>
      <c r="F593" s="3">
        <v>1.3423008502203413E-2</v>
      </c>
      <c r="G593" s="3">
        <v>0.17086378734417915</v>
      </c>
      <c r="L593" s="3">
        <v>1</v>
      </c>
      <c r="Q593" s="44">
        <f t="shared" si="323"/>
        <v>-34.974296625652016</v>
      </c>
      <c r="R593" s="45">
        <f t="shared" si="324"/>
        <v>0.24919324857797442</v>
      </c>
      <c r="S593" s="45" t="str">
        <f t="shared" si="325"/>
        <v>n/a</v>
      </c>
      <c r="T593" s="45" t="str">
        <f t="shared" si="326"/>
        <v>n/a</v>
      </c>
      <c r="U593" s="45" t="str">
        <f t="shared" si="327"/>
        <v>n/a</v>
      </c>
      <c r="V593" s="45" t="str">
        <f t="shared" si="328"/>
        <v>n/a</v>
      </c>
      <c r="W593" s="41">
        <f t="shared" si="329"/>
        <v>-34.974296625652016</v>
      </c>
      <c r="X593" s="42">
        <f t="shared" si="330"/>
        <v>0.24919324857797442</v>
      </c>
      <c r="Y593" s="3">
        <v>4</v>
      </c>
      <c r="Z593" s="166">
        <v>-18.5</v>
      </c>
      <c r="AA593" s="43">
        <f t="shared" si="331"/>
        <v>-34.974296625651988</v>
      </c>
      <c r="AB593" s="42">
        <f t="shared" si="332"/>
        <v>0.24919324857797442</v>
      </c>
      <c r="AC593" s="8"/>
      <c r="AD593" s="35">
        <f t="shared" si="333"/>
        <v>-3.4987250000000004E-2</v>
      </c>
      <c r="AE593" s="12">
        <f t="shared" si="334"/>
        <v>3.7367918280816951E-4</v>
      </c>
      <c r="AF593" s="12">
        <f t="shared" si="335"/>
        <v>4.0559208822344957E-4</v>
      </c>
      <c r="AG593" s="12">
        <f t="shared" si="336"/>
        <v>1.3423008502203412E-5</v>
      </c>
      <c r="AH593" s="12">
        <f t="shared" si="337"/>
        <v>1.7086378734417916E-4</v>
      </c>
      <c r="AI593" s="12">
        <f t="shared" si="338"/>
        <v>0</v>
      </c>
      <c r="AJ593" s="12">
        <f t="shared" si="339"/>
        <v>0</v>
      </c>
      <c r="AK593" s="12">
        <f t="shared" si="340"/>
        <v>0</v>
      </c>
      <c r="AL593" s="12">
        <f t="shared" si="341"/>
        <v>0</v>
      </c>
      <c r="AM593" s="12">
        <f t="shared" si="342"/>
        <v>0</v>
      </c>
      <c r="AN593" s="39">
        <f t="shared" si="343"/>
        <v>0</v>
      </c>
      <c r="AO593" s="8"/>
      <c r="AP593" s="35">
        <f t="shared" si="344"/>
        <v>-3.4974296625652018E-2</v>
      </c>
      <c r="AQ593" s="12">
        <f t="shared" si="345"/>
        <v>2.4919324857797443E-4</v>
      </c>
      <c r="AR593" s="12">
        <f t="shared" si="346"/>
        <v>1.3423008502203412E-5</v>
      </c>
      <c r="AS593" s="12">
        <f t="shared" si="347"/>
        <v>1.7086378734417916E-4</v>
      </c>
      <c r="AT593" s="12">
        <f t="shared" si="348"/>
        <v>1.3423008502203412E-5</v>
      </c>
      <c r="AU593" s="12">
        <f t="shared" si="349"/>
        <v>1.7086378734417916E-4</v>
      </c>
      <c r="AV593" s="12">
        <f t="shared" si="350"/>
        <v>-3.4974296625652018E-2</v>
      </c>
      <c r="AW593" s="12">
        <f t="shared" si="351"/>
        <v>2.4919324857797443E-4</v>
      </c>
      <c r="AX593" s="12">
        <f t="shared" si="352"/>
        <v>-3.497429662565199E-2</v>
      </c>
      <c r="AY593" s="39">
        <f t="shared" si="353"/>
        <v>2.4919324857797443E-4</v>
      </c>
      <c r="AZ593" s="8"/>
      <c r="BA593" s="35"/>
      <c r="BB593" s="12">
        <f t="shared" si="354"/>
        <v>1.0000134230085023</v>
      </c>
      <c r="BC593" s="12">
        <f t="shared" si="355"/>
        <v>0.96501274999999997</v>
      </c>
      <c r="BD593" s="12">
        <f t="shared" si="356"/>
        <v>0</v>
      </c>
      <c r="BE593" s="39">
        <f t="shared" si="357"/>
        <v>0</v>
      </c>
    </row>
    <row r="594" spans="1:57">
      <c r="A594" s="168" t="s">
        <v>384</v>
      </c>
      <c r="B594" s="3" t="s">
        <v>400</v>
      </c>
      <c r="C594" s="3">
        <v>-34.339500000000001</v>
      </c>
      <c r="D594" s="3">
        <v>0.37367918280816953</v>
      </c>
      <c r="E594" s="3">
        <v>4</v>
      </c>
      <c r="F594" s="3">
        <v>1.3423008502203413E-2</v>
      </c>
      <c r="G594" s="3">
        <v>0.17086378734417915</v>
      </c>
      <c r="L594" s="3">
        <v>1</v>
      </c>
      <c r="Q594" s="44">
        <f t="shared" si="323"/>
        <v>-34.326537930898262</v>
      </c>
      <c r="R594" s="45">
        <f t="shared" si="324"/>
        <v>0.24926649495845718</v>
      </c>
      <c r="S594" s="45" t="str">
        <f t="shared" si="325"/>
        <v>n/a</v>
      </c>
      <c r="T594" s="45" t="str">
        <f t="shared" si="326"/>
        <v>n/a</v>
      </c>
      <c r="U594" s="45" t="str">
        <f t="shared" si="327"/>
        <v>n/a</v>
      </c>
      <c r="V594" s="45" t="str">
        <f t="shared" si="328"/>
        <v>n/a</v>
      </c>
      <c r="W594" s="41">
        <f t="shared" si="329"/>
        <v>-34.326537930898262</v>
      </c>
      <c r="X594" s="42">
        <f t="shared" si="330"/>
        <v>0.24926649495845718</v>
      </c>
      <c r="Y594" s="3">
        <v>4</v>
      </c>
      <c r="Z594" s="166">
        <v>-18.5</v>
      </c>
      <c r="AA594" s="43">
        <f t="shared" si="331"/>
        <v>-34.32653793089824</v>
      </c>
      <c r="AB594" s="42">
        <f t="shared" si="332"/>
        <v>0.24926649495845718</v>
      </c>
      <c r="AC594" s="8"/>
      <c r="AD594" s="35">
        <f t="shared" si="333"/>
        <v>-3.4339500000000002E-2</v>
      </c>
      <c r="AE594" s="12">
        <f t="shared" si="334"/>
        <v>3.7367918280816951E-4</v>
      </c>
      <c r="AF594" s="12">
        <f t="shared" si="335"/>
        <v>4.0559208822344957E-4</v>
      </c>
      <c r="AG594" s="12">
        <f t="shared" si="336"/>
        <v>1.3423008502203412E-5</v>
      </c>
      <c r="AH594" s="12">
        <f t="shared" si="337"/>
        <v>1.7086378734417916E-4</v>
      </c>
      <c r="AI594" s="12">
        <f t="shared" si="338"/>
        <v>0</v>
      </c>
      <c r="AJ594" s="12">
        <f t="shared" si="339"/>
        <v>0</v>
      </c>
      <c r="AK594" s="12">
        <f t="shared" si="340"/>
        <v>0</v>
      </c>
      <c r="AL594" s="12">
        <f t="shared" si="341"/>
        <v>0</v>
      </c>
      <c r="AM594" s="12">
        <f t="shared" si="342"/>
        <v>0</v>
      </c>
      <c r="AN594" s="39">
        <f t="shared" si="343"/>
        <v>0</v>
      </c>
      <c r="AO594" s="8"/>
      <c r="AP594" s="35">
        <f t="shared" si="344"/>
        <v>-3.4326537930898258E-2</v>
      </c>
      <c r="AQ594" s="12">
        <f t="shared" si="345"/>
        <v>2.4926649495845719E-4</v>
      </c>
      <c r="AR594" s="12">
        <f t="shared" si="346"/>
        <v>1.3423008502203412E-5</v>
      </c>
      <c r="AS594" s="12">
        <f t="shared" si="347"/>
        <v>1.7086378734417916E-4</v>
      </c>
      <c r="AT594" s="12">
        <f t="shared" si="348"/>
        <v>1.3423008502203412E-5</v>
      </c>
      <c r="AU594" s="12">
        <f t="shared" si="349"/>
        <v>1.7086378734417916E-4</v>
      </c>
      <c r="AV594" s="12">
        <f t="shared" si="350"/>
        <v>-3.4326537930898258E-2</v>
      </c>
      <c r="AW594" s="12">
        <f t="shared" si="351"/>
        <v>2.4926649495845719E-4</v>
      </c>
      <c r="AX594" s="12">
        <f t="shared" si="352"/>
        <v>-3.4326537930898238E-2</v>
      </c>
      <c r="AY594" s="39">
        <f t="shared" si="353"/>
        <v>2.4926649495845719E-4</v>
      </c>
      <c r="AZ594" s="8"/>
      <c r="BA594" s="35"/>
      <c r="BB594" s="12">
        <f t="shared" si="354"/>
        <v>1.0000134230085023</v>
      </c>
      <c r="BC594" s="12">
        <f t="shared" si="355"/>
        <v>0.96566050000000003</v>
      </c>
      <c r="BD594" s="12">
        <f t="shared" si="356"/>
        <v>0</v>
      </c>
      <c r="BE594" s="39">
        <f t="shared" si="357"/>
        <v>0</v>
      </c>
    </row>
    <row r="595" spans="1:57">
      <c r="A595" s="168" t="s">
        <v>384</v>
      </c>
      <c r="B595" s="3" t="s">
        <v>215</v>
      </c>
      <c r="C595" s="3">
        <v>-36.661499999999997</v>
      </c>
      <c r="D595" s="3">
        <v>0.37367918280816953</v>
      </c>
      <c r="E595" s="3">
        <v>4</v>
      </c>
      <c r="F595" s="3">
        <v>1.3423008502203413E-2</v>
      </c>
      <c r="G595" s="3">
        <v>0.17086378734417915</v>
      </c>
      <c r="L595" s="3">
        <v>1</v>
      </c>
      <c r="Q595" s="44">
        <f t="shared" si="323"/>
        <v>-36.648569099123996</v>
      </c>
      <c r="R595" s="45">
        <f t="shared" si="324"/>
        <v>0.24900405554674671</v>
      </c>
      <c r="S595" s="45" t="str">
        <f t="shared" si="325"/>
        <v>n/a</v>
      </c>
      <c r="T595" s="45" t="str">
        <f t="shared" si="326"/>
        <v>n/a</v>
      </c>
      <c r="U595" s="45" t="str">
        <f t="shared" si="327"/>
        <v>n/a</v>
      </c>
      <c r="V595" s="45" t="str">
        <f t="shared" si="328"/>
        <v>n/a</v>
      </c>
      <c r="W595" s="41">
        <f t="shared" si="329"/>
        <v>-36.648569099123996</v>
      </c>
      <c r="X595" s="42">
        <f t="shared" si="330"/>
        <v>0.24900405554674671</v>
      </c>
      <c r="Y595" s="3">
        <v>4</v>
      </c>
      <c r="Z595" s="166">
        <v>-18.5</v>
      </c>
      <c r="AA595" s="43">
        <f t="shared" si="331"/>
        <v>-36.648569099123954</v>
      </c>
      <c r="AB595" s="42">
        <f t="shared" si="332"/>
        <v>0.24900405554674671</v>
      </c>
      <c r="AC595" s="8"/>
      <c r="AD595" s="35">
        <f t="shared" si="333"/>
        <v>-3.66615E-2</v>
      </c>
      <c r="AE595" s="12">
        <f t="shared" si="334"/>
        <v>3.7367918280816951E-4</v>
      </c>
      <c r="AF595" s="12">
        <f t="shared" si="335"/>
        <v>4.0559208822344957E-4</v>
      </c>
      <c r="AG595" s="12">
        <f t="shared" si="336"/>
        <v>1.3423008502203412E-5</v>
      </c>
      <c r="AH595" s="12">
        <f t="shared" si="337"/>
        <v>1.7086378734417916E-4</v>
      </c>
      <c r="AI595" s="12">
        <f t="shared" si="338"/>
        <v>0</v>
      </c>
      <c r="AJ595" s="12">
        <f t="shared" si="339"/>
        <v>0</v>
      </c>
      <c r="AK595" s="12">
        <f t="shared" si="340"/>
        <v>0</v>
      </c>
      <c r="AL595" s="12">
        <f t="shared" si="341"/>
        <v>0</v>
      </c>
      <c r="AM595" s="12">
        <f t="shared" si="342"/>
        <v>0</v>
      </c>
      <c r="AN595" s="39">
        <f t="shared" si="343"/>
        <v>0</v>
      </c>
      <c r="AO595" s="8"/>
      <c r="AP595" s="35">
        <f t="shared" si="344"/>
        <v>-3.6648569099124E-2</v>
      </c>
      <c r="AQ595" s="12">
        <f t="shared" si="345"/>
        <v>2.4900405554674672E-4</v>
      </c>
      <c r="AR595" s="12">
        <f t="shared" si="346"/>
        <v>1.3423008502203412E-5</v>
      </c>
      <c r="AS595" s="12">
        <f t="shared" si="347"/>
        <v>1.7086378734417916E-4</v>
      </c>
      <c r="AT595" s="12">
        <f t="shared" si="348"/>
        <v>1.3423008502203412E-5</v>
      </c>
      <c r="AU595" s="12">
        <f t="shared" si="349"/>
        <v>1.7086378734417916E-4</v>
      </c>
      <c r="AV595" s="12">
        <f t="shared" si="350"/>
        <v>-3.6648569099124E-2</v>
      </c>
      <c r="AW595" s="12">
        <f t="shared" si="351"/>
        <v>2.4900405554674672E-4</v>
      </c>
      <c r="AX595" s="12">
        <f t="shared" si="352"/>
        <v>-3.6648569099123951E-2</v>
      </c>
      <c r="AY595" s="39">
        <f t="shared" si="353"/>
        <v>2.4900405554674672E-4</v>
      </c>
      <c r="AZ595" s="8"/>
      <c r="BA595" s="35"/>
      <c r="BB595" s="12">
        <f t="shared" si="354"/>
        <v>1.0000134230085023</v>
      </c>
      <c r="BC595" s="12">
        <f t="shared" si="355"/>
        <v>0.96333849999999999</v>
      </c>
      <c r="BD595" s="12">
        <f t="shared" si="356"/>
        <v>0</v>
      </c>
      <c r="BE595" s="39">
        <f t="shared" si="357"/>
        <v>0</v>
      </c>
    </row>
    <row r="596" spans="1:57">
      <c r="A596" s="168" t="s">
        <v>384</v>
      </c>
      <c r="B596" s="3" t="s">
        <v>216</v>
      </c>
      <c r="C596" s="3">
        <v>-35.654750000000007</v>
      </c>
      <c r="D596" s="3">
        <v>0.37367918280816953</v>
      </c>
      <c r="E596" s="3">
        <v>4</v>
      </c>
      <c r="F596" s="3">
        <v>1.3423008502203413E-2</v>
      </c>
      <c r="G596" s="3">
        <v>0.17086378734417915</v>
      </c>
      <c r="L596" s="3">
        <v>1</v>
      </c>
      <c r="Q596" s="44">
        <f t="shared" si="323"/>
        <v>-35.641805585510191</v>
      </c>
      <c r="R596" s="45">
        <f t="shared" si="324"/>
        <v>0.24911779781549973</v>
      </c>
      <c r="S596" s="45" t="str">
        <f t="shared" si="325"/>
        <v>n/a</v>
      </c>
      <c r="T596" s="45" t="str">
        <f t="shared" si="326"/>
        <v>n/a</v>
      </c>
      <c r="U596" s="45" t="str">
        <f t="shared" si="327"/>
        <v>n/a</v>
      </c>
      <c r="V596" s="45" t="str">
        <f t="shared" si="328"/>
        <v>n/a</v>
      </c>
      <c r="W596" s="41">
        <f t="shared" si="329"/>
        <v>-35.641805585510191</v>
      </c>
      <c r="X596" s="42">
        <f t="shared" si="330"/>
        <v>0.24911779781549973</v>
      </c>
      <c r="Y596" s="3">
        <v>4</v>
      </c>
      <c r="Z596" s="166">
        <v>-18.5</v>
      </c>
      <c r="AA596" s="43">
        <f t="shared" si="331"/>
        <v>-35.64180558551022</v>
      </c>
      <c r="AB596" s="42">
        <f t="shared" si="332"/>
        <v>0.24911779781549973</v>
      </c>
      <c r="AC596" s="8"/>
      <c r="AD596" s="35">
        <f t="shared" si="333"/>
        <v>-3.5654750000000006E-2</v>
      </c>
      <c r="AE596" s="12">
        <f t="shared" si="334"/>
        <v>3.7367918280816951E-4</v>
      </c>
      <c r="AF596" s="12">
        <f t="shared" si="335"/>
        <v>4.0559208822344957E-4</v>
      </c>
      <c r="AG596" s="12">
        <f t="shared" si="336"/>
        <v>1.3423008502203412E-5</v>
      </c>
      <c r="AH596" s="12">
        <f t="shared" si="337"/>
        <v>1.7086378734417916E-4</v>
      </c>
      <c r="AI596" s="12">
        <f t="shared" si="338"/>
        <v>0</v>
      </c>
      <c r="AJ596" s="12">
        <f t="shared" si="339"/>
        <v>0</v>
      </c>
      <c r="AK596" s="12">
        <f t="shared" si="340"/>
        <v>0</v>
      </c>
      <c r="AL596" s="12">
        <f t="shared" si="341"/>
        <v>0</v>
      </c>
      <c r="AM596" s="12">
        <f t="shared" si="342"/>
        <v>0</v>
      </c>
      <c r="AN596" s="39">
        <f t="shared" si="343"/>
        <v>0</v>
      </c>
      <c r="AO596" s="8"/>
      <c r="AP596" s="35">
        <f t="shared" si="344"/>
        <v>-3.5641805585510195E-2</v>
      </c>
      <c r="AQ596" s="12">
        <f t="shared" si="345"/>
        <v>2.4911779781549973E-4</v>
      </c>
      <c r="AR596" s="12">
        <f t="shared" si="346"/>
        <v>1.3423008502203412E-5</v>
      </c>
      <c r="AS596" s="12">
        <f t="shared" si="347"/>
        <v>1.7086378734417916E-4</v>
      </c>
      <c r="AT596" s="12">
        <f t="shared" si="348"/>
        <v>1.3423008502203412E-5</v>
      </c>
      <c r="AU596" s="12">
        <f t="shared" si="349"/>
        <v>1.7086378734417916E-4</v>
      </c>
      <c r="AV596" s="12">
        <f t="shared" si="350"/>
        <v>-3.5641805585510195E-2</v>
      </c>
      <c r="AW596" s="12">
        <f t="shared" si="351"/>
        <v>2.4911779781549973E-4</v>
      </c>
      <c r="AX596" s="12">
        <f t="shared" si="352"/>
        <v>-3.5641805585510222E-2</v>
      </c>
      <c r="AY596" s="39">
        <f t="shared" si="353"/>
        <v>2.4911779781549973E-4</v>
      </c>
      <c r="AZ596" s="8"/>
      <c r="BA596" s="35"/>
      <c r="BB596" s="12">
        <f t="shared" si="354"/>
        <v>1.0000134230085023</v>
      </c>
      <c r="BC596" s="12">
        <f t="shared" si="355"/>
        <v>0.96434525000000004</v>
      </c>
      <c r="BD596" s="12">
        <f t="shared" si="356"/>
        <v>0</v>
      </c>
      <c r="BE596" s="39">
        <f t="shared" si="357"/>
        <v>0</v>
      </c>
    </row>
    <row r="597" spans="1:57">
      <c r="A597" s="168" t="s">
        <v>265</v>
      </c>
      <c r="B597" s="3" t="s">
        <v>399</v>
      </c>
      <c r="C597" s="3">
        <v>-33.628666666666668</v>
      </c>
      <c r="D597" s="3">
        <v>0.37367918280816953</v>
      </c>
      <c r="E597" s="3">
        <v>3</v>
      </c>
      <c r="F597" s="3">
        <v>1.3423008502203413E-2</v>
      </c>
      <c r="G597" s="3">
        <v>0.17086378734417915</v>
      </c>
      <c r="L597" s="3">
        <v>1</v>
      </c>
      <c r="Q597" s="44">
        <f t="shared" si="323"/>
        <v>-33.615695056043045</v>
      </c>
      <c r="R597" s="45">
        <f t="shared" si="324"/>
        <v>0.27168094607137938</v>
      </c>
      <c r="S597" s="45" t="str">
        <f t="shared" si="325"/>
        <v>n/a</v>
      </c>
      <c r="T597" s="45" t="str">
        <f t="shared" si="326"/>
        <v>n/a</v>
      </c>
      <c r="U597" s="45" t="str">
        <f t="shared" si="327"/>
        <v>n/a</v>
      </c>
      <c r="V597" s="45" t="str">
        <f t="shared" si="328"/>
        <v>n/a</v>
      </c>
      <c r="W597" s="41">
        <f t="shared" si="329"/>
        <v>-33.615695056043045</v>
      </c>
      <c r="X597" s="42">
        <f t="shared" si="330"/>
        <v>0.27168094607137938</v>
      </c>
      <c r="Y597" s="3">
        <v>3</v>
      </c>
      <c r="Z597" s="166">
        <v>-18.5</v>
      </c>
      <c r="AA597" s="43">
        <f t="shared" si="331"/>
        <v>-33.615695056043002</v>
      </c>
      <c r="AB597" s="42">
        <f t="shared" si="332"/>
        <v>0.27168094607137938</v>
      </c>
      <c r="AC597" s="8"/>
      <c r="AD597" s="35">
        <f t="shared" si="333"/>
        <v>-3.3628666666666668E-2</v>
      </c>
      <c r="AE597" s="12">
        <f t="shared" si="334"/>
        <v>3.7367918280816951E-4</v>
      </c>
      <c r="AF597" s="12">
        <f t="shared" si="335"/>
        <v>4.2165180505801406E-4</v>
      </c>
      <c r="AG597" s="12">
        <f t="shared" si="336"/>
        <v>1.3423008502203412E-5</v>
      </c>
      <c r="AH597" s="12">
        <f t="shared" si="337"/>
        <v>1.7086378734417916E-4</v>
      </c>
      <c r="AI597" s="12">
        <f t="shared" si="338"/>
        <v>0</v>
      </c>
      <c r="AJ597" s="12">
        <f t="shared" si="339"/>
        <v>0</v>
      </c>
      <c r="AK597" s="12">
        <f t="shared" si="340"/>
        <v>0</v>
      </c>
      <c r="AL597" s="12">
        <f t="shared" si="341"/>
        <v>0</v>
      </c>
      <c r="AM597" s="12">
        <f t="shared" si="342"/>
        <v>0</v>
      </c>
      <c r="AN597" s="39">
        <f t="shared" si="343"/>
        <v>0</v>
      </c>
      <c r="AO597" s="8"/>
      <c r="AP597" s="35">
        <f t="shared" si="344"/>
        <v>-3.3615695056043046E-2</v>
      </c>
      <c r="AQ597" s="12">
        <f t="shared" si="345"/>
        <v>2.7168094607137939E-4</v>
      </c>
      <c r="AR597" s="12">
        <f t="shared" si="346"/>
        <v>1.3423008502203412E-5</v>
      </c>
      <c r="AS597" s="12">
        <f t="shared" si="347"/>
        <v>1.7086378734417916E-4</v>
      </c>
      <c r="AT597" s="12">
        <f t="shared" si="348"/>
        <v>1.3423008502203412E-5</v>
      </c>
      <c r="AU597" s="12">
        <f t="shared" si="349"/>
        <v>1.7086378734417916E-4</v>
      </c>
      <c r="AV597" s="12">
        <f t="shared" si="350"/>
        <v>-3.3615695056043046E-2</v>
      </c>
      <c r="AW597" s="12">
        <f t="shared" si="351"/>
        <v>2.7168094607137939E-4</v>
      </c>
      <c r="AX597" s="12">
        <f t="shared" si="352"/>
        <v>-3.3615695056043005E-2</v>
      </c>
      <c r="AY597" s="39">
        <f t="shared" si="353"/>
        <v>2.7168094607137939E-4</v>
      </c>
      <c r="AZ597" s="8"/>
      <c r="BA597" s="35"/>
      <c r="BB597" s="12">
        <f t="shared" si="354"/>
        <v>1.0000134230085023</v>
      </c>
      <c r="BC597" s="12">
        <f t="shared" si="355"/>
        <v>0.96637133333333336</v>
      </c>
      <c r="BD597" s="12">
        <f t="shared" si="356"/>
        <v>0</v>
      </c>
      <c r="BE597" s="39">
        <f t="shared" si="357"/>
        <v>0</v>
      </c>
    </row>
    <row r="598" spans="1:57">
      <c r="A598" s="168" t="s">
        <v>265</v>
      </c>
      <c r="B598" s="3" t="s">
        <v>400</v>
      </c>
      <c r="C598" s="3">
        <v>-33.707333333333338</v>
      </c>
      <c r="D598" s="3">
        <v>0.37367918280816953</v>
      </c>
      <c r="E598" s="3">
        <v>3</v>
      </c>
      <c r="F598" s="3">
        <v>1.3423008502203413E-2</v>
      </c>
      <c r="G598" s="3">
        <v>0.17086378734417915</v>
      </c>
      <c r="L598" s="3">
        <v>1</v>
      </c>
      <c r="Q598" s="44">
        <f t="shared" si="323"/>
        <v>-33.694362778653058</v>
      </c>
      <c r="R598" s="45">
        <f t="shared" si="324"/>
        <v>0.27167277715378052</v>
      </c>
      <c r="S598" s="45" t="str">
        <f t="shared" si="325"/>
        <v>n/a</v>
      </c>
      <c r="T598" s="45" t="str">
        <f t="shared" si="326"/>
        <v>n/a</v>
      </c>
      <c r="U598" s="45" t="str">
        <f t="shared" si="327"/>
        <v>n/a</v>
      </c>
      <c r="V598" s="45" t="str">
        <f t="shared" si="328"/>
        <v>n/a</v>
      </c>
      <c r="W598" s="41">
        <f t="shared" si="329"/>
        <v>-33.694362778653058</v>
      </c>
      <c r="X598" s="42">
        <f t="shared" si="330"/>
        <v>0.27167277715378052</v>
      </c>
      <c r="Y598" s="3">
        <v>3</v>
      </c>
      <c r="Z598" s="166">
        <v>-18.5</v>
      </c>
      <c r="AA598" s="43">
        <f t="shared" si="331"/>
        <v>-33.694362778653009</v>
      </c>
      <c r="AB598" s="42">
        <f t="shared" si="332"/>
        <v>0.27167277715378052</v>
      </c>
      <c r="AC598" s="8"/>
      <c r="AD598" s="35">
        <f t="shared" si="333"/>
        <v>-3.3707333333333339E-2</v>
      </c>
      <c r="AE598" s="12">
        <f t="shared" si="334"/>
        <v>3.7367918280816951E-4</v>
      </c>
      <c r="AF598" s="12">
        <f t="shared" si="335"/>
        <v>4.2165180505801406E-4</v>
      </c>
      <c r="AG598" s="12">
        <f t="shared" si="336"/>
        <v>1.3423008502203412E-5</v>
      </c>
      <c r="AH598" s="12">
        <f t="shared" si="337"/>
        <v>1.7086378734417916E-4</v>
      </c>
      <c r="AI598" s="12">
        <f t="shared" si="338"/>
        <v>0</v>
      </c>
      <c r="AJ598" s="12">
        <f t="shared" si="339"/>
        <v>0</v>
      </c>
      <c r="AK598" s="12">
        <f t="shared" si="340"/>
        <v>0</v>
      </c>
      <c r="AL598" s="12">
        <f t="shared" si="341"/>
        <v>0</v>
      </c>
      <c r="AM598" s="12">
        <f t="shared" si="342"/>
        <v>0</v>
      </c>
      <c r="AN598" s="39">
        <f t="shared" si="343"/>
        <v>0</v>
      </c>
      <c r="AO598" s="8"/>
      <c r="AP598" s="35">
        <f t="shared" si="344"/>
        <v>-3.3694362778653057E-2</v>
      </c>
      <c r="AQ598" s="12">
        <f t="shared" si="345"/>
        <v>2.7167277715378049E-4</v>
      </c>
      <c r="AR598" s="12">
        <f t="shared" si="346"/>
        <v>1.3423008502203412E-5</v>
      </c>
      <c r="AS598" s="12">
        <f t="shared" si="347"/>
        <v>1.7086378734417916E-4</v>
      </c>
      <c r="AT598" s="12">
        <f t="shared" si="348"/>
        <v>1.3423008502203412E-5</v>
      </c>
      <c r="AU598" s="12">
        <f t="shared" si="349"/>
        <v>1.7086378734417916E-4</v>
      </c>
      <c r="AV598" s="12">
        <f t="shared" si="350"/>
        <v>-3.3694362778653057E-2</v>
      </c>
      <c r="AW598" s="12">
        <f t="shared" si="351"/>
        <v>2.7167277715378049E-4</v>
      </c>
      <c r="AX598" s="12">
        <f t="shared" si="352"/>
        <v>-3.3694362778653009E-2</v>
      </c>
      <c r="AY598" s="39">
        <f t="shared" si="353"/>
        <v>2.7167277715378049E-4</v>
      </c>
      <c r="AZ598" s="8"/>
      <c r="BA598" s="35"/>
      <c r="BB598" s="12">
        <f t="shared" si="354"/>
        <v>1.0000134230085023</v>
      </c>
      <c r="BC598" s="12">
        <f t="shared" si="355"/>
        <v>0.96629266666666669</v>
      </c>
      <c r="BD598" s="12">
        <f t="shared" si="356"/>
        <v>0</v>
      </c>
      <c r="BE598" s="39">
        <f t="shared" si="357"/>
        <v>0</v>
      </c>
    </row>
    <row r="599" spans="1:57">
      <c r="A599" s="168" t="s">
        <v>265</v>
      </c>
      <c r="B599" s="3" t="s">
        <v>215</v>
      </c>
      <c r="C599" s="3">
        <v>-34.478333333333332</v>
      </c>
      <c r="D599" s="3">
        <v>0.37367918280816953</v>
      </c>
      <c r="E599" s="3">
        <v>3</v>
      </c>
      <c r="F599" s="3">
        <v>1.3423008502203413E-2</v>
      </c>
      <c r="G599" s="3">
        <v>0.17086378734417915</v>
      </c>
      <c r="L599" s="3">
        <v>1</v>
      </c>
      <c r="Q599" s="44">
        <f t="shared" si="323"/>
        <v>-34.465373127792603</v>
      </c>
      <c r="R599" s="45">
        <f t="shared" si="324"/>
        <v>0.27159273704283632</v>
      </c>
      <c r="S599" s="45" t="str">
        <f t="shared" si="325"/>
        <v>n/a</v>
      </c>
      <c r="T599" s="45" t="str">
        <f t="shared" si="326"/>
        <v>n/a</v>
      </c>
      <c r="U599" s="45" t="str">
        <f t="shared" si="327"/>
        <v>n/a</v>
      </c>
      <c r="V599" s="45" t="str">
        <f t="shared" si="328"/>
        <v>n/a</v>
      </c>
      <c r="W599" s="41">
        <f t="shared" si="329"/>
        <v>-34.465373127792603</v>
      </c>
      <c r="X599" s="42">
        <f t="shared" si="330"/>
        <v>0.27159273704283632</v>
      </c>
      <c r="Y599" s="3">
        <v>3</v>
      </c>
      <c r="Z599" s="166">
        <v>-18.5</v>
      </c>
      <c r="AA599" s="43">
        <f t="shared" si="331"/>
        <v>-34.465373127792631</v>
      </c>
      <c r="AB599" s="42">
        <f t="shared" si="332"/>
        <v>0.27159273704283632</v>
      </c>
      <c r="AC599" s="8"/>
      <c r="AD599" s="35">
        <f t="shared" si="333"/>
        <v>-3.4478333333333333E-2</v>
      </c>
      <c r="AE599" s="12">
        <f t="shared" si="334"/>
        <v>3.7367918280816951E-4</v>
      </c>
      <c r="AF599" s="12">
        <f t="shared" si="335"/>
        <v>4.2165180505801406E-4</v>
      </c>
      <c r="AG599" s="12">
        <f t="shared" si="336"/>
        <v>1.3423008502203412E-5</v>
      </c>
      <c r="AH599" s="12">
        <f t="shared" si="337"/>
        <v>1.7086378734417916E-4</v>
      </c>
      <c r="AI599" s="12">
        <f t="shared" si="338"/>
        <v>0</v>
      </c>
      <c r="AJ599" s="12">
        <f t="shared" si="339"/>
        <v>0</v>
      </c>
      <c r="AK599" s="12">
        <f t="shared" si="340"/>
        <v>0</v>
      </c>
      <c r="AL599" s="12">
        <f t="shared" si="341"/>
        <v>0</v>
      </c>
      <c r="AM599" s="12">
        <f t="shared" si="342"/>
        <v>0</v>
      </c>
      <c r="AN599" s="39">
        <f t="shared" si="343"/>
        <v>0</v>
      </c>
      <c r="AO599" s="8"/>
      <c r="AP599" s="35">
        <f t="shared" si="344"/>
        <v>-3.4465373127792603E-2</v>
      </c>
      <c r="AQ599" s="12">
        <f t="shared" si="345"/>
        <v>2.7159273704283629E-4</v>
      </c>
      <c r="AR599" s="12">
        <f t="shared" si="346"/>
        <v>1.3423008502203412E-5</v>
      </c>
      <c r="AS599" s="12">
        <f t="shared" si="347"/>
        <v>1.7086378734417916E-4</v>
      </c>
      <c r="AT599" s="12">
        <f t="shared" si="348"/>
        <v>1.3423008502203412E-5</v>
      </c>
      <c r="AU599" s="12">
        <f t="shared" si="349"/>
        <v>1.7086378734417916E-4</v>
      </c>
      <c r="AV599" s="12">
        <f t="shared" si="350"/>
        <v>-3.4465373127792603E-2</v>
      </c>
      <c r="AW599" s="12">
        <f t="shared" si="351"/>
        <v>2.7159273704283629E-4</v>
      </c>
      <c r="AX599" s="12">
        <f t="shared" si="352"/>
        <v>-3.4465373127792631E-2</v>
      </c>
      <c r="AY599" s="39">
        <f t="shared" si="353"/>
        <v>2.7159273704283629E-4</v>
      </c>
      <c r="AZ599" s="8"/>
      <c r="BA599" s="35"/>
      <c r="BB599" s="12">
        <f t="shared" si="354"/>
        <v>1.0000134230085023</v>
      </c>
      <c r="BC599" s="12">
        <f t="shared" si="355"/>
        <v>0.96552166666666661</v>
      </c>
      <c r="BD599" s="12">
        <f t="shared" si="356"/>
        <v>0</v>
      </c>
      <c r="BE599" s="39">
        <f t="shared" si="357"/>
        <v>0</v>
      </c>
    </row>
    <row r="600" spans="1:57">
      <c r="A600" s="168" t="s">
        <v>265</v>
      </c>
      <c r="B600" s="3" t="s">
        <v>216</v>
      </c>
      <c r="C600" s="3">
        <v>-34.327666666666666</v>
      </c>
      <c r="D600" s="3">
        <v>0.37367918280816953</v>
      </c>
      <c r="E600" s="3">
        <v>3</v>
      </c>
      <c r="F600" s="3">
        <v>1.3423008502203413E-2</v>
      </c>
      <c r="G600" s="3">
        <v>0.17086378734417915</v>
      </c>
      <c r="L600" s="3">
        <v>1</v>
      </c>
      <c r="Q600" s="44">
        <f t="shared" si="323"/>
        <v>-34.31470443872599</v>
      </c>
      <c r="R600" s="45">
        <f t="shared" si="324"/>
        <v>0.27160837508898444</v>
      </c>
      <c r="S600" s="45" t="str">
        <f t="shared" si="325"/>
        <v>n/a</v>
      </c>
      <c r="T600" s="45" t="str">
        <f t="shared" si="326"/>
        <v>n/a</v>
      </c>
      <c r="U600" s="45" t="str">
        <f t="shared" si="327"/>
        <v>n/a</v>
      </c>
      <c r="V600" s="45" t="str">
        <f t="shared" si="328"/>
        <v>n/a</v>
      </c>
      <c r="W600" s="41">
        <f t="shared" si="329"/>
        <v>-34.31470443872599</v>
      </c>
      <c r="X600" s="42">
        <f t="shared" si="330"/>
        <v>0.27160837508898444</v>
      </c>
      <c r="Y600" s="3">
        <v>3</v>
      </c>
      <c r="Z600" s="166">
        <v>-18.5</v>
      </c>
      <c r="AA600" s="43">
        <f t="shared" si="331"/>
        <v>-34.314704438725975</v>
      </c>
      <c r="AB600" s="42">
        <f t="shared" si="332"/>
        <v>0.27160837508898444</v>
      </c>
      <c r="AC600" s="8"/>
      <c r="AD600" s="35">
        <f t="shared" si="333"/>
        <v>-3.4327666666666666E-2</v>
      </c>
      <c r="AE600" s="12">
        <f t="shared" si="334"/>
        <v>3.7367918280816951E-4</v>
      </c>
      <c r="AF600" s="12">
        <f t="shared" si="335"/>
        <v>4.2165180505801406E-4</v>
      </c>
      <c r="AG600" s="12">
        <f t="shared" si="336"/>
        <v>1.3423008502203412E-5</v>
      </c>
      <c r="AH600" s="12">
        <f t="shared" si="337"/>
        <v>1.7086378734417916E-4</v>
      </c>
      <c r="AI600" s="12">
        <f t="shared" si="338"/>
        <v>0</v>
      </c>
      <c r="AJ600" s="12">
        <f t="shared" si="339"/>
        <v>0</v>
      </c>
      <c r="AK600" s="12">
        <f t="shared" si="340"/>
        <v>0</v>
      </c>
      <c r="AL600" s="12">
        <f t="shared" si="341"/>
        <v>0</v>
      </c>
      <c r="AM600" s="12">
        <f t="shared" si="342"/>
        <v>0</v>
      </c>
      <c r="AN600" s="39">
        <f t="shared" si="343"/>
        <v>0</v>
      </c>
      <c r="AO600" s="8"/>
      <c r="AP600" s="35">
        <f t="shared" si="344"/>
        <v>-3.4314704438725988E-2</v>
      </c>
      <c r="AQ600" s="12">
        <f t="shared" si="345"/>
        <v>2.7160837508898445E-4</v>
      </c>
      <c r="AR600" s="12">
        <f t="shared" si="346"/>
        <v>1.3423008502203412E-5</v>
      </c>
      <c r="AS600" s="12">
        <f t="shared" si="347"/>
        <v>1.7086378734417916E-4</v>
      </c>
      <c r="AT600" s="12">
        <f t="shared" si="348"/>
        <v>1.3423008502203412E-5</v>
      </c>
      <c r="AU600" s="12">
        <f t="shared" si="349"/>
        <v>1.7086378734417916E-4</v>
      </c>
      <c r="AV600" s="12">
        <f t="shared" si="350"/>
        <v>-3.4314704438725988E-2</v>
      </c>
      <c r="AW600" s="12">
        <f t="shared" si="351"/>
        <v>2.7160837508898445E-4</v>
      </c>
      <c r="AX600" s="12">
        <f t="shared" si="352"/>
        <v>-3.4314704438725974E-2</v>
      </c>
      <c r="AY600" s="39">
        <f t="shared" si="353"/>
        <v>2.7160837508898445E-4</v>
      </c>
      <c r="AZ600" s="8"/>
      <c r="BA600" s="35"/>
      <c r="BB600" s="12">
        <f t="shared" si="354"/>
        <v>1.0000134230085023</v>
      </c>
      <c r="BC600" s="12">
        <f t="shared" si="355"/>
        <v>0.96567233333333335</v>
      </c>
      <c r="BD600" s="12">
        <f t="shared" si="356"/>
        <v>0</v>
      </c>
      <c r="BE600" s="39">
        <f t="shared" si="357"/>
        <v>0</v>
      </c>
    </row>
    <row r="601" spans="1:57">
      <c r="A601" s="168" t="s">
        <v>411</v>
      </c>
      <c r="B601" s="3" t="s">
        <v>399</v>
      </c>
      <c r="C601" s="3">
        <v>-33.648999999999994</v>
      </c>
      <c r="D601" s="3">
        <v>0.37367918280816953</v>
      </c>
      <c r="E601" s="3">
        <v>3</v>
      </c>
      <c r="F601" s="3">
        <v>1.3423008502203413E-2</v>
      </c>
      <c r="G601" s="3">
        <v>0.17086378734417915</v>
      </c>
      <c r="L601" s="3">
        <v>1</v>
      </c>
      <c r="Q601" s="44">
        <f t="shared" si="323"/>
        <v>-33.636028662310878</v>
      </c>
      <c r="R601" s="45">
        <f t="shared" si="324"/>
        <v>0.27167883457367398</v>
      </c>
      <c r="S601" s="45" t="str">
        <f t="shared" si="325"/>
        <v>n/a</v>
      </c>
      <c r="T601" s="45" t="str">
        <f t="shared" si="326"/>
        <v>n/a</v>
      </c>
      <c r="U601" s="45" t="str">
        <f t="shared" si="327"/>
        <v>n/a</v>
      </c>
      <c r="V601" s="45" t="str">
        <f t="shared" si="328"/>
        <v>n/a</v>
      </c>
      <c r="W601" s="41">
        <f t="shared" si="329"/>
        <v>-33.636028662310878</v>
      </c>
      <c r="X601" s="42">
        <f t="shared" si="330"/>
        <v>0.27167883457367398</v>
      </c>
      <c r="Y601" s="3">
        <v>3</v>
      </c>
      <c r="Z601" s="166">
        <v>-18.5</v>
      </c>
      <c r="AA601" s="43">
        <f t="shared" si="331"/>
        <v>-33.636028662310856</v>
      </c>
      <c r="AB601" s="42">
        <f t="shared" si="332"/>
        <v>0.27167883457367398</v>
      </c>
      <c r="AC601" s="8"/>
      <c r="AD601" s="35">
        <f t="shared" si="333"/>
        <v>-3.3648999999999991E-2</v>
      </c>
      <c r="AE601" s="12">
        <f t="shared" si="334"/>
        <v>3.7367918280816951E-4</v>
      </c>
      <c r="AF601" s="12">
        <f t="shared" si="335"/>
        <v>4.2165180505801406E-4</v>
      </c>
      <c r="AG601" s="12">
        <f t="shared" si="336"/>
        <v>1.3423008502203412E-5</v>
      </c>
      <c r="AH601" s="12">
        <f t="shared" si="337"/>
        <v>1.7086378734417916E-4</v>
      </c>
      <c r="AI601" s="12">
        <f t="shared" si="338"/>
        <v>0</v>
      </c>
      <c r="AJ601" s="12">
        <f t="shared" si="339"/>
        <v>0</v>
      </c>
      <c r="AK601" s="12">
        <f t="shared" si="340"/>
        <v>0</v>
      </c>
      <c r="AL601" s="12">
        <f t="shared" si="341"/>
        <v>0</v>
      </c>
      <c r="AM601" s="12">
        <f t="shared" si="342"/>
        <v>0</v>
      </c>
      <c r="AN601" s="39">
        <f t="shared" si="343"/>
        <v>0</v>
      </c>
      <c r="AO601" s="8"/>
      <c r="AP601" s="35">
        <f t="shared" si="344"/>
        <v>-3.3636028662310878E-2</v>
      </c>
      <c r="AQ601" s="12">
        <f t="shared" si="345"/>
        <v>2.7167883457367397E-4</v>
      </c>
      <c r="AR601" s="12">
        <f t="shared" si="346"/>
        <v>1.3423008502203412E-5</v>
      </c>
      <c r="AS601" s="12">
        <f t="shared" si="347"/>
        <v>1.7086378734417916E-4</v>
      </c>
      <c r="AT601" s="12">
        <f t="shared" si="348"/>
        <v>1.3423008502203412E-5</v>
      </c>
      <c r="AU601" s="12">
        <f t="shared" si="349"/>
        <v>1.7086378734417916E-4</v>
      </c>
      <c r="AV601" s="12">
        <f t="shared" si="350"/>
        <v>-3.3636028662310878E-2</v>
      </c>
      <c r="AW601" s="12">
        <f t="shared" si="351"/>
        <v>2.7167883457367397E-4</v>
      </c>
      <c r="AX601" s="12">
        <f t="shared" si="352"/>
        <v>-3.3636028662310857E-2</v>
      </c>
      <c r="AY601" s="39">
        <f t="shared" si="353"/>
        <v>2.7167883457367397E-4</v>
      </c>
      <c r="AZ601" s="8"/>
      <c r="BA601" s="35"/>
      <c r="BB601" s="12">
        <f t="shared" si="354"/>
        <v>1.0000134230085023</v>
      </c>
      <c r="BC601" s="12">
        <f t="shared" si="355"/>
        <v>0.96635099999999996</v>
      </c>
      <c r="BD601" s="12">
        <f t="shared" si="356"/>
        <v>0</v>
      </c>
      <c r="BE601" s="39">
        <f t="shared" si="357"/>
        <v>0</v>
      </c>
    </row>
    <row r="602" spans="1:57">
      <c r="A602" s="168" t="s">
        <v>411</v>
      </c>
      <c r="B602" s="3" t="s">
        <v>400</v>
      </c>
      <c r="C602" s="3">
        <v>-33.824333333333335</v>
      </c>
      <c r="D602" s="3">
        <v>0.37367918280816953</v>
      </c>
      <c r="E602" s="3">
        <v>3</v>
      </c>
      <c r="F602" s="3">
        <v>1.3423008502203413E-2</v>
      </c>
      <c r="G602" s="3">
        <v>0.17086378734417915</v>
      </c>
      <c r="L602" s="3">
        <v>1</v>
      </c>
      <c r="Q602" s="44">
        <f t="shared" si="323"/>
        <v>-33.811364349145052</v>
      </c>
      <c r="R602" s="45">
        <f t="shared" si="324"/>
        <v>0.2716606283953179</v>
      </c>
      <c r="S602" s="45" t="str">
        <f t="shared" si="325"/>
        <v>n/a</v>
      </c>
      <c r="T602" s="45" t="str">
        <f t="shared" si="326"/>
        <v>n/a</v>
      </c>
      <c r="U602" s="45" t="str">
        <f t="shared" si="327"/>
        <v>n/a</v>
      </c>
      <c r="V602" s="45" t="str">
        <f t="shared" si="328"/>
        <v>n/a</v>
      </c>
      <c r="W602" s="41">
        <f t="shared" si="329"/>
        <v>-33.811364349145052</v>
      </c>
      <c r="X602" s="42">
        <f t="shared" si="330"/>
        <v>0.2716606283953179</v>
      </c>
      <c r="Y602" s="3">
        <v>3</v>
      </c>
      <c r="Z602" s="166">
        <v>-18.5</v>
      </c>
      <c r="AA602" s="43">
        <f t="shared" si="331"/>
        <v>-33.811364349145002</v>
      </c>
      <c r="AB602" s="42">
        <f t="shared" si="332"/>
        <v>0.2716606283953179</v>
      </c>
      <c r="AC602" s="8"/>
      <c r="AD602" s="35">
        <f t="shared" si="333"/>
        <v>-3.3824333333333338E-2</v>
      </c>
      <c r="AE602" s="12">
        <f t="shared" si="334"/>
        <v>3.7367918280816951E-4</v>
      </c>
      <c r="AF602" s="12">
        <f t="shared" si="335"/>
        <v>4.2165180505801406E-4</v>
      </c>
      <c r="AG602" s="12">
        <f t="shared" si="336"/>
        <v>1.3423008502203412E-5</v>
      </c>
      <c r="AH602" s="12">
        <f t="shared" si="337"/>
        <v>1.7086378734417916E-4</v>
      </c>
      <c r="AI602" s="12">
        <f t="shared" si="338"/>
        <v>0</v>
      </c>
      <c r="AJ602" s="12">
        <f t="shared" si="339"/>
        <v>0</v>
      </c>
      <c r="AK602" s="12">
        <f t="shared" si="340"/>
        <v>0</v>
      </c>
      <c r="AL602" s="12">
        <f t="shared" si="341"/>
        <v>0</v>
      </c>
      <c r="AM602" s="12">
        <f t="shared" si="342"/>
        <v>0</v>
      </c>
      <c r="AN602" s="39">
        <f t="shared" si="343"/>
        <v>0</v>
      </c>
      <c r="AO602" s="8"/>
      <c r="AP602" s="35">
        <f t="shared" si="344"/>
        <v>-3.381136434914505E-2</v>
      </c>
      <c r="AQ602" s="12">
        <f t="shared" si="345"/>
        <v>2.7166062839531789E-4</v>
      </c>
      <c r="AR602" s="12">
        <f t="shared" si="346"/>
        <v>1.3423008502203412E-5</v>
      </c>
      <c r="AS602" s="12">
        <f t="shared" si="347"/>
        <v>1.7086378734417916E-4</v>
      </c>
      <c r="AT602" s="12">
        <f t="shared" si="348"/>
        <v>1.3423008502203412E-5</v>
      </c>
      <c r="AU602" s="12">
        <f t="shared" si="349"/>
        <v>1.7086378734417916E-4</v>
      </c>
      <c r="AV602" s="12">
        <f t="shared" si="350"/>
        <v>-3.381136434914505E-2</v>
      </c>
      <c r="AW602" s="12">
        <f t="shared" si="351"/>
        <v>2.7166062839531789E-4</v>
      </c>
      <c r="AX602" s="12">
        <f t="shared" si="352"/>
        <v>-3.3811364349145001E-2</v>
      </c>
      <c r="AY602" s="39">
        <f t="shared" si="353"/>
        <v>2.7166062839531789E-4</v>
      </c>
      <c r="AZ602" s="8"/>
      <c r="BA602" s="35"/>
      <c r="BB602" s="12">
        <f t="shared" si="354"/>
        <v>1.0000134230085023</v>
      </c>
      <c r="BC602" s="12">
        <f t="shared" si="355"/>
        <v>0.96617566666666665</v>
      </c>
      <c r="BD602" s="12">
        <f t="shared" si="356"/>
        <v>0</v>
      </c>
      <c r="BE602" s="39">
        <f t="shared" si="357"/>
        <v>0</v>
      </c>
    </row>
    <row r="603" spans="1:57">
      <c r="A603" s="168" t="s">
        <v>411</v>
      </c>
      <c r="B603" s="3" t="s">
        <v>215</v>
      </c>
      <c r="C603" s="3">
        <v>-34.900000000000006</v>
      </c>
      <c r="D603" s="3">
        <v>0.37367918280816953</v>
      </c>
      <c r="E603" s="3">
        <v>3</v>
      </c>
      <c r="F603" s="3">
        <v>1.3423008502203413E-2</v>
      </c>
      <c r="G603" s="3">
        <v>0.17086378734417915</v>
      </c>
      <c r="L603" s="3">
        <v>1</v>
      </c>
      <c r="Q603" s="44">
        <f t="shared" si="323"/>
        <v>-34.887045454494533</v>
      </c>
      <c r="R603" s="45">
        <f t="shared" si="324"/>
        <v>0.2715489794580026</v>
      </c>
      <c r="S603" s="45" t="str">
        <f t="shared" si="325"/>
        <v>n/a</v>
      </c>
      <c r="T603" s="45" t="str">
        <f t="shared" si="326"/>
        <v>n/a</v>
      </c>
      <c r="U603" s="45" t="str">
        <f t="shared" si="327"/>
        <v>n/a</v>
      </c>
      <c r="V603" s="45" t="str">
        <f t="shared" si="328"/>
        <v>n/a</v>
      </c>
      <c r="W603" s="41">
        <f t="shared" si="329"/>
        <v>-34.887045454494533</v>
      </c>
      <c r="X603" s="42">
        <f t="shared" si="330"/>
        <v>0.2715489794580026</v>
      </c>
      <c r="Y603" s="3">
        <v>3</v>
      </c>
      <c r="Z603" s="166">
        <v>-18.5</v>
      </c>
      <c r="AA603" s="43">
        <f t="shared" si="331"/>
        <v>-34.887045454494505</v>
      </c>
      <c r="AB603" s="42">
        <f t="shared" si="332"/>
        <v>0.2715489794580026</v>
      </c>
      <c r="AC603" s="8"/>
      <c r="AD603" s="35">
        <f t="shared" si="333"/>
        <v>-3.4900000000000007E-2</v>
      </c>
      <c r="AE603" s="12">
        <f t="shared" si="334"/>
        <v>3.7367918280816951E-4</v>
      </c>
      <c r="AF603" s="12">
        <f t="shared" si="335"/>
        <v>4.2165180505801406E-4</v>
      </c>
      <c r="AG603" s="12">
        <f t="shared" si="336"/>
        <v>1.3423008502203412E-5</v>
      </c>
      <c r="AH603" s="12">
        <f t="shared" si="337"/>
        <v>1.7086378734417916E-4</v>
      </c>
      <c r="AI603" s="12">
        <f t="shared" si="338"/>
        <v>0</v>
      </c>
      <c r="AJ603" s="12">
        <f t="shared" si="339"/>
        <v>0</v>
      </c>
      <c r="AK603" s="12">
        <f t="shared" si="340"/>
        <v>0</v>
      </c>
      <c r="AL603" s="12">
        <f t="shared" si="341"/>
        <v>0</v>
      </c>
      <c r="AM603" s="12">
        <f t="shared" si="342"/>
        <v>0</v>
      </c>
      <c r="AN603" s="39">
        <f t="shared" si="343"/>
        <v>0</v>
      </c>
      <c r="AO603" s="8"/>
      <c r="AP603" s="35">
        <f t="shared" si="344"/>
        <v>-3.4887045454494531E-2</v>
      </c>
      <c r="AQ603" s="12">
        <f t="shared" si="345"/>
        <v>2.7154897945800259E-4</v>
      </c>
      <c r="AR603" s="12">
        <f t="shared" si="346"/>
        <v>1.3423008502203412E-5</v>
      </c>
      <c r="AS603" s="12">
        <f t="shared" si="347"/>
        <v>1.7086378734417916E-4</v>
      </c>
      <c r="AT603" s="12">
        <f t="shared" si="348"/>
        <v>1.3423008502203412E-5</v>
      </c>
      <c r="AU603" s="12">
        <f t="shared" si="349"/>
        <v>1.7086378734417916E-4</v>
      </c>
      <c r="AV603" s="12">
        <f t="shared" si="350"/>
        <v>-3.4887045454494531E-2</v>
      </c>
      <c r="AW603" s="12">
        <f t="shared" si="351"/>
        <v>2.7154897945800259E-4</v>
      </c>
      <c r="AX603" s="12">
        <f t="shared" si="352"/>
        <v>-3.4887045454494503E-2</v>
      </c>
      <c r="AY603" s="39">
        <f t="shared" si="353"/>
        <v>2.7154897945800259E-4</v>
      </c>
      <c r="AZ603" s="8"/>
      <c r="BA603" s="35"/>
      <c r="BB603" s="12">
        <f t="shared" si="354"/>
        <v>1.0000134230085023</v>
      </c>
      <c r="BC603" s="12">
        <f t="shared" si="355"/>
        <v>0.96509999999999996</v>
      </c>
      <c r="BD603" s="12">
        <f t="shared" si="356"/>
        <v>0</v>
      </c>
      <c r="BE603" s="39">
        <f t="shared" si="357"/>
        <v>0</v>
      </c>
    </row>
    <row r="604" spans="1:57">
      <c r="A604" s="168" t="s">
        <v>411</v>
      </c>
      <c r="B604" s="3" t="s">
        <v>216</v>
      </c>
      <c r="C604" s="3">
        <v>-35.20333333333334</v>
      </c>
      <c r="D604" s="3">
        <v>0.37367918280816953</v>
      </c>
      <c r="E604" s="3">
        <v>3</v>
      </c>
      <c r="F604" s="3">
        <v>1.3423008502203413E-2</v>
      </c>
      <c r="G604" s="3">
        <v>0.17086378734417915</v>
      </c>
      <c r="L604" s="3">
        <v>1</v>
      </c>
      <c r="Q604" s="44">
        <f t="shared" si="323"/>
        <v>-35.190382859473779</v>
      </c>
      <c r="R604" s="45">
        <f t="shared" si="324"/>
        <v>0.27151750913165196</v>
      </c>
      <c r="S604" s="45" t="str">
        <f t="shared" si="325"/>
        <v>n/a</v>
      </c>
      <c r="T604" s="45" t="str">
        <f t="shared" si="326"/>
        <v>n/a</v>
      </c>
      <c r="U604" s="45" t="str">
        <f t="shared" si="327"/>
        <v>n/a</v>
      </c>
      <c r="V604" s="45" t="str">
        <f t="shared" si="328"/>
        <v>n/a</v>
      </c>
      <c r="W604" s="41">
        <f t="shared" si="329"/>
        <v>-35.190382859473779</v>
      </c>
      <c r="X604" s="42">
        <f t="shared" si="330"/>
        <v>0.27151750913165196</v>
      </c>
      <c r="Y604" s="3">
        <v>3</v>
      </c>
      <c r="Z604" s="166">
        <v>-18.5</v>
      </c>
      <c r="AA604" s="43">
        <f t="shared" si="331"/>
        <v>-35.190382859473736</v>
      </c>
      <c r="AB604" s="42">
        <f t="shared" si="332"/>
        <v>0.27151750913165196</v>
      </c>
      <c r="AC604" s="8"/>
      <c r="AD604" s="35">
        <f t="shared" si="333"/>
        <v>-3.5203333333333343E-2</v>
      </c>
      <c r="AE604" s="12">
        <f t="shared" si="334"/>
        <v>3.7367918280816951E-4</v>
      </c>
      <c r="AF604" s="12">
        <f t="shared" si="335"/>
        <v>4.2165180505801406E-4</v>
      </c>
      <c r="AG604" s="12">
        <f t="shared" si="336"/>
        <v>1.3423008502203412E-5</v>
      </c>
      <c r="AH604" s="12">
        <f t="shared" si="337"/>
        <v>1.7086378734417916E-4</v>
      </c>
      <c r="AI604" s="12">
        <f t="shared" si="338"/>
        <v>0</v>
      </c>
      <c r="AJ604" s="12">
        <f t="shared" si="339"/>
        <v>0</v>
      </c>
      <c r="AK604" s="12">
        <f t="shared" si="340"/>
        <v>0</v>
      </c>
      <c r="AL604" s="12">
        <f t="shared" si="341"/>
        <v>0</v>
      </c>
      <c r="AM604" s="12">
        <f t="shared" si="342"/>
        <v>0</v>
      </c>
      <c r="AN604" s="39">
        <f t="shared" si="343"/>
        <v>0</v>
      </c>
      <c r="AO604" s="8"/>
      <c r="AP604" s="35">
        <f t="shared" si="344"/>
        <v>-3.5190382859473776E-2</v>
      </c>
      <c r="AQ604" s="12">
        <f t="shared" si="345"/>
        <v>2.7151750913165197E-4</v>
      </c>
      <c r="AR604" s="12">
        <f t="shared" si="346"/>
        <v>1.3423008502203412E-5</v>
      </c>
      <c r="AS604" s="12">
        <f t="shared" si="347"/>
        <v>1.7086378734417916E-4</v>
      </c>
      <c r="AT604" s="12">
        <f t="shared" si="348"/>
        <v>1.3423008502203412E-5</v>
      </c>
      <c r="AU604" s="12">
        <f t="shared" si="349"/>
        <v>1.7086378734417916E-4</v>
      </c>
      <c r="AV604" s="12">
        <f t="shared" si="350"/>
        <v>-3.5190382859473776E-2</v>
      </c>
      <c r="AW604" s="12">
        <f t="shared" si="351"/>
        <v>2.7151750913165197E-4</v>
      </c>
      <c r="AX604" s="12">
        <f t="shared" si="352"/>
        <v>-3.5190382859473734E-2</v>
      </c>
      <c r="AY604" s="39">
        <f t="shared" si="353"/>
        <v>2.7151750913165197E-4</v>
      </c>
      <c r="AZ604" s="8"/>
      <c r="BA604" s="35"/>
      <c r="BB604" s="12">
        <f t="shared" si="354"/>
        <v>1.0000134230085023</v>
      </c>
      <c r="BC604" s="12">
        <f t="shared" si="355"/>
        <v>0.96479666666666664</v>
      </c>
      <c r="BD604" s="12">
        <f t="shared" si="356"/>
        <v>0</v>
      </c>
      <c r="BE604" s="39">
        <f t="shared" si="357"/>
        <v>0</v>
      </c>
    </row>
    <row r="605" spans="1:57">
      <c r="A605" s="168" t="s">
        <v>331</v>
      </c>
      <c r="B605" s="3" t="s">
        <v>399</v>
      </c>
      <c r="C605" s="3">
        <v>-35.686</v>
      </c>
      <c r="D605" s="3">
        <v>0.37367918280816953</v>
      </c>
      <c r="E605" s="3">
        <v>3</v>
      </c>
      <c r="F605" s="3">
        <v>1.3423008502203413E-2</v>
      </c>
      <c r="G605" s="3">
        <v>0.17086378734417915</v>
      </c>
      <c r="L605" s="3">
        <v>1</v>
      </c>
      <c r="Q605" s="44">
        <f t="shared" si="323"/>
        <v>-35.673056004979209</v>
      </c>
      <c r="R605" s="45">
        <f t="shared" si="324"/>
        <v>0.27146744615017354</v>
      </c>
      <c r="S605" s="45" t="str">
        <f t="shared" si="325"/>
        <v>n/a</v>
      </c>
      <c r="T605" s="45" t="str">
        <f t="shared" si="326"/>
        <v>n/a</v>
      </c>
      <c r="U605" s="45" t="str">
        <f t="shared" si="327"/>
        <v>n/a</v>
      </c>
      <c r="V605" s="45" t="str">
        <f t="shared" si="328"/>
        <v>n/a</v>
      </c>
      <c r="W605" s="41">
        <f t="shared" si="329"/>
        <v>-35.673056004979209</v>
      </c>
      <c r="X605" s="42">
        <f t="shared" si="330"/>
        <v>0.27146744615017354</v>
      </c>
      <c r="Y605" s="3">
        <v>3</v>
      </c>
      <c r="Z605" s="166">
        <v>-18.5</v>
      </c>
      <c r="AA605" s="43">
        <f t="shared" si="331"/>
        <v>-35.673056004979166</v>
      </c>
      <c r="AB605" s="42">
        <f t="shared" si="332"/>
        <v>0.27146744615017354</v>
      </c>
      <c r="AC605" s="8"/>
      <c r="AD605" s="35">
        <f t="shared" si="333"/>
        <v>-3.5686000000000002E-2</v>
      </c>
      <c r="AE605" s="12">
        <f t="shared" si="334"/>
        <v>3.7367918280816951E-4</v>
      </c>
      <c r="AF605" s="12">
        <f t="shared" si="335"/>
        <v>4.2165180505801406E-4</v>
      </c>
      <c r="AG605" s="12">
        <f t="shared" si="336"/>
        <v>1.3423008502203412E-5</v>
      </c>
      <c r="AH605" s="12">
        <f t="shared" si="337"/>
        <v>1.7086378734417916E-4</v>
      </c>
      <c r="AI605" s="12">
        <f t="shared" si="338"/>
        <v>0</v>
      </c>
      <c r="AJ605" s="12">
        <f t="shared" si="339"/>
        <v>0</v>
      </c>
      <c r="AK605" s="12">
        <f t="shared" si="340"/>
        <v>0</v>
      </c>
      <c r="AL605" s="12">
        <f t="shared" si="341"/>
        <v>0</v>
      </c>
      <c r="AM605" s="12">
        <f t="shared" si="342"/>
        <v>0</v>
      </c>
      <c r="AN605" s="39">
        <f t="shared" si="343"/>
        <v>0</v>
      </c>
      <c r="AO605" s="8"/>
      <c r="AP605" s="35">
        <f t="shared" si="344"/>
        <v>-3.5673056004979206E-2</v>
      </c>
      <c r="AQ605" s="12">
        <f t="shared" si="345"/>
        <v>2.7146744615017356E-4</v>
      </c>
      <c r="AR605" s="12">
        <f t="shared" si="346"/>
        <v>1.3423008502203412E-5</v>
      </c>
      <c r="AS605" s="12">
        <f t="shared" si="347"/>
        <v>1.7086378734417916E-4</v>
      </c>
      <c r="AT605" s="12">
        <f t="shared" si="348"/>
        <v>1.3423008502203412E-5</v>
      </c>
      <c r="AU605" s="12">
        <f t="shared" si="349"/>
        <v>1.7086378734417916E-4</v>
      </c>
      <c r="AV605" s="12">
        <f t="shared" si="350"/>
        <v>-3.5673056004979206E-2</v>
      </c>
      <c r="AW605" s="12">
        <f t="shared" si="351"/>
        <v>2.7146744615017356E-4</v>
      </c>
      <c r="AX605" s="12">
        <f t="shared" si="352"/>
        <v>-3.5673056004979165E-2</v>
      </c>
      <c r="AY605" s="39">
        <f t="shared" si="353"/>
        <v>2.7146744615017356E-4</v>
      </c>
      <c r="AZ605" s="8"/>
      <c r="BA605" s="35"/>
      <c r="BB605" s="12">
        <f t="shared" si="354"/>
        <v>1.0000134230085023</v>
      </c>
      <c r="BC605" s="12">
        <f t="shared" si="355"/>
        <v>0.964314</v>
      </c>
      <c r="BD605" s="12">
        <f t="shared" si="356"/>
        <v>0</v>
      </c>
      <c r="BE605" s="39">
        <f t="shared" si="357"/>
        <v>0</v>
      </c>
    </row>
    <row r="606" spans="1:57">
      <c r="A606" s="168" t="s">
        <v>331</v>
      </c>
      <c r="B606" s="3" t="s">
        <v>400</v>
      </c>
      <c r="C606" s="3">
        <v>-36.891999999999996</v>
      </c>
      <c r="D606" s="3">
        <v>0.37367918280816953</v>
      </c>
      <c r="E606" s="3">
        <v>3</v>
      </c>
      <c r="F606" s="3">
        <v>1.3423008502203413E-2</v>
      </c>
      <c r="G606" s="3">
        <v>0.17086378734417915</v>
      </c>
      <c r="L606" s="3">
        <v>1</v>
      </c>
      <c r="Q606" s="44">
        <f t="shared" si="323"/>
        <v>-36.879072193127449</v>
      </c>
      <c r="R606" s="45">
        <f t="shared" si="324"/>
        <v>0.27134242702993128</v>
      </c>
      <c r="S606" s="45" t="str">
        <f t="shared" si="325"/>
        <v>n/a</v>
      </c>
      <c r="T606" s="45" t="str">
        <f t="shared" si="326"/>
        <v>n/a</v>
      </c>
      <c r="U606" s="45" t="str">
        <f t="shared" si="327"/>
        <v>n/a</v>
      </c>
      <c r="V606" s="45" t="str">
        <f t="shared" si="328"/>
        <v>n/a</v>
      </c>
      <c r="W606" s="41">
        <f t="shared" si="329"/>
        <v>-36.879072193127449</v>
      </c>
      <c r="X606" s="42">
        <f t="shared" si="330"/>
        <v>0.27134242702993128</v>
      </c>
      <c r="Y606" s="3">
        <v>3</v>
      </c>
      <c r="Z606" s="166">
        <v>-18.5</v>
      </c>
      <c r="AA606" s="43">
        <f t="shared" si="331"/>
        <v>-36.87907219312747</v>
      </c>
      <c r="AB606" s="42">
        <f t="shared" si="332"/>
        <v>0.27134242702993128</v>
      </c>
      <c r="AC606" s="8"/>
      <c r="AD606" s="35">
        <f t="shared" si="333"/>
        <v>-3.6891999999999994E-2</v>
      </c>
      <c r="AE606" s="12">
        <f t="shared" si="334"/>
        <v>3.7367918280816951E-4</v>
      </c>
      <c r="AF606" s="12">
        <f t="shared" si="335"/>
        <v>4.2165180505801406E-4</v>
      </c>
      <c r="AG606" s="12">
        <f t="shared" si="336"/>
        <v>1.3423008502203412E-5</v>
      </c>
      <c r="AH606" s="12">
        <f t="shared" si="337"/>
        <v>1.7086378734417916E-4</v>
      </c>
      <c r="AI606" s="12">
        <f t="shared" si="338"/>
        <v>0</v>
      </c>
      <c r="AJ606" s="12">
        <f t="shared" si="339"/>
        <v>0</v>
      </c>
      <c r="AK606" s="12">
        <f t="shared" si="340"/>
        <v>0</v>
      </c>
      <c r="AL606" s="12">
        <f t="shared" si="341"/>
        <v>0</v>
      </c>
      <c r="AM606" s="12">
        <f t="shared" si="342"/>
        <v>0</v>
      </c>
      <c r="AN606" s="39">
        <f t="shared" si="343"/>
        <v>0</v>
      </c>
      <c r="AO606" s="8"/>
      <c r="AP606" s="35">
        <f t="shared" si="344"/>
        <v>-3.687907219312745E-2</v>
      </c>
      <c r="AQ606" s="12">
        <f t="shared" si="345"/>
        <v>2.7134242702993126E-4</v>
      </c>
      <c r="AR606" s="12">
        <f t="shared" si="346"/>
        <v>1.3423008502203412E-5</v>
      </c>
      <c r="AS606" s="12">
        <f t="shared" si="347"/>
        <v>1.7086378734417916E-4</v>
      </c>
      <c r="AT606" s="12">
        <f t="shared" si="348"/>
        <v>1.3423008502203412E-5</v>
      </c>
      <c r="AU606" s="12">
        <f t="shared" si="349"/>
        <v>1.7086378734417916E-4</v>
      </c>
      <c r="AV606" s="12">
        <f t="shared" si="350"/>
        <v>-3.687907219312745E-2</v>
      </c>
      <c r="AW606" s="12">
        <f t="shared" si="351"/>
        <v>2.7134242702993126E-4</v>
      </c>
      <c r="AX606" s="12">
        <f t="shared" si="352"/>
        <v>-3.6879072193127471E-2</v>
      </c>
      <c r="AY606" s="39">
        <f t="shared" si="353"/>
        <v>2.7134242702993126E-4</v>
      </c>
      <c r="AZ606" s="8"/>
      <c r="BA606" s="35"/>
      <c r="BB606" s="12">
        <f t="shared" si="354"/>
        <v>1.0000134230085023</v>
      </c>
      <c r="BC606" s="12">
        <f t="shared" si="355"/>
        <v>0.96310799999999996</v>
      </c>
      <c r="BD606" s="12">
        <f t="shared" si="356"/>
        <v>0</v>
      </c>
      <c r="BE606" s="39">
        <f t="shared" si="357"/>
        <v>0</v>
      </c>
    </row>
    <row r="607" spans="1:57">
      <c r="A607" s="168" t="s">
        <v>331</v>
      </c>
      <c r="B607" s="3" t="s">
        <v>215</v>
      </c>
      <c r="C607" s="3">
        <v>-36.947333333333333</v>
      </c>
      <c r="D607" s="3">
        <v>0.37367918280816953</v>
      </c>
      <c r="E607" s="3">
        <v>3</v>
      </c>
      <c r="F607" s="3">
        <v>1.3423008502203413E-2</v>
      </c>
      <c r="G607" s="3">
        <v>0.17086378734417915</v>
      </c>
      <c r="L607" s="3">
        <v>1</v>
      </c>
      <c r="Q607" s="44">
        <f t="shared" si="323"/>
        <v>-36.934406269200593</v>
      </c>
      <c r="R607" s="45">
        <f t="shared" si="324"/>
        <v>0.27133669331247279</v>
      </c>
      <c r="S607" s="45" t="str">
        <f t="shared" si="325"/>
        <v>n/a</v>
      </c>
      <c r="T607" s="45" t="str">
        <f t="shared" si="326"/>
        <v>n/a</v>
      </c>
      <c r="U607" s="45" t="str">
        <f t="shared" si="327"/>
        <v>n/a</v>
      </c>
      <c r="V607" s="45" t="str">
        <f t="shared" si="328"/>
        <v>n/a</v>
      </c>
      <c r="W607" s="41">
        <f t="shared" si="329"/>
        <v>-36.934406269200593</v>
      </c>
      <c r="X607" s="42">
        <f t="shared" si="330"/>
        <v>0.27133669331247279</v>
      </c>
      <c r="Y607" s="3">
        <v>3</v>
      </c>
      <c r="Z607" s="166">
        <v>-18.5</v>
      </c>
      <c r="AA607" s="43">
        <f t="shared" si="331"/>
        <v>-36.934406269200636</v>
      </c>
      <c r="AB607" s="42">
        <f t="shared" si="332"/>
        <v>0.27133669331247279</v>
      </c>
      <c r="AC607" s="8"/>
      <c r="AD607" s="35">
        <f t="shared" si="333"/>
        <v>-3.6947333333333332E-2</v>
      </c>
      <c r="AE607" s="12">
        <f t="shared" si="334"/>
        <v>3.7367918280816951E-4</v>
      </c>
      <c r="AF607" s="12">
        <f t="shared" si="335"/>
        <v>4.2165180505801406E-4</v>
      </c>
      <c r="AG607" s="12">
        <f t="shared" si="336"/>
        <v>1.3423008502203412E-5</v>
      </c>
      <c r="AH607" s="12">
        <f t="shared" si="337"/>
        <v>1.7086378734417916E-4</v>
      </c>
      <c r="AI607" s="12">
        <f t="shared" si="338"/>
        <v>0</v>
      </c>
      <c r="AJ607" s="12">
        <f t="shared" si="339"/>
        <v>0</v>
      </c>
      <c r="AK607" s="12">
        <f t="shared" si="340"/>
        <v>0</v>
      </c>
      <c r="AL607" s="12">
        <f t="shared" si="341"/>
        <v>0</v>
      </c>
      <c r="AM607" s="12">
        <f t="shared" si="342"/>
        <v>0</v>
      </c>
      <c r="AN607" s="39">
        <f t="shared" si="343"/>
        <v>0</v>
      </c>
      <c r="AO607" s="8"/>
      <c r="AP607" s="35">
        <f t="shared" si="344"/>
        <v>-3.6934406269200595E-2</v>
      </c>
      <c r="AQ607" s="12">
        <f t="shared" si="345"/>
        <v>2.7133669331247281E-4</v>
      </c>
      <c r="AR607" s="12">
        <f t="shared" si="346"/>
        <v>1.3423008502203412E-5</v>
      </c>
      <c r="AS607" s="12">
        <f t="shared" si="347"/>
        <v>1.7086378734417916E-4</v>
      </c>
      <c r="AT607" s="12">
        <f t="shared" si="348"/>
        <v>1.3423008502203412E-5</v>
      </c>
      <c r="AU607" s="12">
        <f t="shared" si="349"/>
        <v>1.7086378734417916E-4</v>
      </c>
      <c r="AV607" s="12">
        <f t="shared" si="350"/>
        <v>-3.6934406269200595E-2</v>
      </c>
      <c r="AW607" s="12">
        <f t="shared" si="351"/>
        <v>2.7133669331247281E-4</v>
      </c>
      <c r="AX607" s="12">
        <f t="shared" si="352"/>
        <v>-3.6934406269200637E-2</v>
      </c>
      <c r="AY607" s="39">
        <f t="shared" si="353"/>
        <v>2.7133669331247281E-4</v>
      </c>
      <c r="AZ607" s="8"/>
      <c r="BA607" s="35"/>
      <c r="BB607" s="12">
        <f t="shared" si="354"/>
        <v>1.0000134230085023</v>
      </c>
      <c r="BC607" s="12">
        <f t="shared" si="355"/>
        <v>0.96305266666666667</v>
      </c>
      <c r="BD607" s="12">
        <f t="shared" si="356"/>
        <v>0</v>
      </c>
      <c r="BE607" s="39">
        <f t="shared" si="357"/>
        <v>0</v>
      </c>
    </row>
    <row r="608" spans="1:57">
      <c r="A608" s="168" t="s">
        <v>331</v>
      </c>
      <c r="B608" s="3" t="s">
        <v>216</v>
      </c>
      <c r="C608" s="3">
        <v>-37.704333333333331</v>
      </c>
      <c r="D608" s="3">
        <v>0.37367918280816953</v>
      </c>
      <c r="E608" s="3">
        <v>3</v>
      </c>
      <c r="F608" s="3">
        <v>1.3423008502203413E-2</v>
      </c>
      <c r="G608" s="3">
        <v>0.17086378734417915</v>
      </c>
      <c r="L608" s="3">
        <v>1</v>
      </c>
      <c r="Q608" s="44">
        <f t="shared" si="323"/>
        <v>-37.69141643041803</v>
      </c>
      <c r="R608" s="45">
        <f t="shared" si="324"/>
        <v>0.27125827283362958</v>
      </c>
      <c r="S608" s="45" t="str">
        <f t="shared" si="325"/>
        <v>n/a</v>
      </c>
      <c r="T608" s="45" t="str">
        <f t="shared" si="326"/>
        <v>n/a</v>
      </c>
      <c r="U608" s="45" t="str">
        <f t="shared" si="327"/>
        <v>n/a</v>
      </c>
      <c r="V608" s="45" t="str">
        <f t="shared" si="328"/>
        <v>n/a</v>
      </c>
      <c r="W608" s="41">
        <f t="shared" si="329"/>
        <v>-37.69141643041803</v>
      </c>
      <c r="X608" s="42">
        <f t="shared" si="330"/>
        <v>0.27125827283362958</v>
      </c>
      <c r="Y608" s="3">
        <v>3</v>
      </c>
      <c r="Z608" s="166">
        <v>-18.5</v>
      </c>
      <c r="AA608" s="43">
        <f t="shared" si="331"/>
        <v>-37.691416430418066</v>
      </c>
      <c r="AB608" s="42">
        <f t="shared" si="332"/>
        <v>0.27125827283362958</v>
      </c>
      <c r="AC608" s="8"/>
      <c r="AD608" s="35">
        <f t="shared" si="333"/>
        <v>-3.7704333333333333E-2</v>
      </c>
      <c r="AE608" s="12">
        <f t="shared" si="334"/>
        <v>3.7367918280816951E-4</v>
      </c>
      <c r="AF608" s="12">
        <f t="shared" si="335"/>
        <v>4.2165180505801406E-4</v>
      </c>
      <c r="AG608" s="12">
        <f t="shared" si="336"/>
        <v>1.3423008502203412E-5</v>
      </c>
      <c r="AH608" s="12">
        <f t="shared" si="337"/>
        <v>1.7086378734417916E-4</v>
      </c>
      <c r="AI608" s="12">
        <f t="shared" si="338"/>
        <v>0</v>
      </c>
      <c r="AJ608" s="12">
        <f t="shared" si="339"/>
        <v>0</v>
      </c>
      <c r="AK608" s="12">
        <f t="shared" si="340"/>
        <v>0</v>
      </c>
      <c r="AL608" s="12">
        <f t="shared" si="341"/>
        <v>0</v>
      </c>
      <c r="AM608" s="12">
        <f t="shared" si="342"/>
        <v>0</v>
      </c>
      <c r="AN608" s="39">
        <f t="shared" si="343"/>
        <v>0</v>
      </c>
      <c r="AO608" s="8"/>
      <c r="AP608" s="35">
        <f t="shared" si="344"/>
        <v>-3.7691416430418033E-2</v>
      </c>
      <c r="AQ608" s="12">
        <f t="shared" si="345"/>
        <v>2.7125827283362957E-4</v>
      </c>
      <c r="AR608" s="12">
        <f t="shared" si="346"/>
        <v>1.3423008502203412E-5</v>
      </c>
      <c r="AS608" s="12">
        <f t="shared" si="347"/>
        <v>1.7086378734417916E-4</v>
      </c>
      <c r="AT608" s="12">
        <f t="shared" si="348"/>
        <v>1.3423008502203412E-5</v>
      </c>
      <c r="AU608" s="12">
        <f t="shared" si="349"/>
        <v>1.7086378734417916E-4</v>
      </c>
      <c r="AV608" s="12">
        <f t="shared" si="350"/>
        <v>-3.7691416430418033E-2</v>
      </c>
      <c r="AW608" s="12">
        <f t="shared" si="351"/>
        <v>2.7125827283362957E-4</v>
      </c>
      <c r="AX608" s="12">
        <f t="shared" si="352"/>
        <v>-3.7691416430418068E-2</v>
      </c>
      <c r="AY608" s="39">
        <f t="shared" si="353"/>
        <v>2.7125827283362957E-4</v>
      </c>
      <c r="AZ608" s="8"/>
      <c r="BA608" s="35"/>
      <c r="BB608" s="12">
        <f t="shared" si="354"/>
        <v>1.0000134230085023</v>
      </c>
      <c r="BC608" s="12">
        <f t="shared" si="355"/>
        <v>0.96229566666666666</v>
      </c>
      <c r="BD608" s="12">
        <f t="shared" si="356"/>
        <v>0</v>
      </c>
      <c r="BE608" s="39">
        <f t="shared" si="357"/>
        <v>0</v>
      </c>
    </row>
    <row r="609" spans="1:57">
      <c r="A609" s="168" t="s">
        <v>266</v>
      </c>
      <c r="B609" s="3" t="s">
        <v>399</v>
      </c>
      <c r="C609" s="3">
        <v>-34.06733333333333</v>
      </c>
      <c r="D609" s="3">
        <v>0.37367918280816953</v>
      </c>
      <c r="E609" s="3">
        <v>3</v>
      </c>
      <c r="F609" s="3">
        <v>1.3423008502203413E-2</v>
      </c>
      <c r="G609" s="3">
        <v>0.17086378734417915</v>
      </c>
      <c r="L609" s="3">
        <v>1</v>
      </c>
      <c r="Q609" s="44">
        <f t="shared" si="323"/>
        <v>-34.054367610936112</v>
      </c>
      <c r="R609" s="45">
        <f t="shared" si="324"/>
        <v>0.27163539932339603</v>
      </c>
      <c r="S609" s="45" t="str">
        <f t="shared" si="325"/>
        <v>n/a</v>
      </c>
      <c r="T609" s="45" t="str">
        <f t="shared" si="326"/>
        <v>n/a</v>
      </c>
      <c r="U609" s="45" t="str">
        <f t="shared" si="327"/>
        <v>n/a</v>
      </c>
      <c r="V609" s="45" t="str">
        <f t="shared" si="328"/>
        <v>n/a</v>
      </c>
      <c r="W609" s="41">
        <f t="shared" si="329"/>
        <v>-34.054367610936112</v>
      </c>
      <c r="X609" s="42">
        <f t="shared" si="330"/>
        <v>0.27163539932339603</v>
      </c>
      <c r="Y609" s="3">
        <v>3</v>
      </c>
      <c r="Z609" s="166">
        <v>-18.5</v>
      </c>
      <c r="AA609" s="43">
        <f t="shared" si="331"/>
        <v>-34.054367610936168</v>
      </c>
      <c r="AB609" s="42">
        <f t="shared" si="332"/>
        <v>0.27163539932339603</v>
      </c>
      <c r="AC609" s="8"/>
      <c r="AD609" s="35">
        <f t="shared" si="333"/>
        <v>-3.4067333333333331E-2</v>
      </c>
      <c r="AE609" s="12">
        <f t="shared" si="334"/>
        <v>3.7367918280816951E-4</v>
      </c>
      <c r="AF609" s="12">
        <f t="shared" si="335"/>
        <v>4.2165180505801406E-4</v>
      </c>
      <c r="AG609" s="12">
        <f t="shared" si="336"/>
        <v>1.3423008502203412E-5</v>
      </c>
      <c r="AH609" s="12">
        <f t="shared" si="337"/>
        <v>1.7086378734417916E-4</v>
      </c>
      <c r="AI609" s="12">
        <f t="shared" si="338"/>
        <v>0</v>
      </c>
      <c r="AJ609" s="12">
        <f t="shared" si="339"/>
        <v>0</v>
      </c>
      <c r="AK609" s="12">
        <f t="shared" si="340"/>
        <v>0</v>
      </c>
      <c r="AL609" s="12">
        <f t="shared" si="341"/>
        <v>0</v>
      </c>
      <c r="AM609" s="12">
        <f t="shared" si="342"/>
        <v>0</v>
      </c>
      <c r="AN609" s="39">
        <f t="shared" si="343"/>
        <v>0</v>
      </c>
      <c r="AO609" s="8"/>
      <c r="AP609" s="35">
        <f t="shared" si="344"/>
        <v>-3.4054367610936109E-2</v>
      </c>
      <c r="AQ609" s="12">
        <f t="shared" si="345"/>
        <v>2.7163539932339602E-4</v>
      </c>
      <c r="AR609" s="12">
        <f t="shared" si="346"/>
        <v>1.3423008502203412E-5</v>
      </c>
      <c r="AS609" s="12">
        <f t="shared" si="347"/>
        <v>1.7086378734417916E-4</v>
      </c>
      <c r="AT609" s="12">
        <f t="shared" si="348"/>
        <v>1.3423008502203412E-5</v>
      </c>
      <c r="AU609" s="12">
        <f t="shared" si="349"/>
        <v>1.7086378734417916E-4</v>
      </c>
      <c r="AV609" s="12">
        <f t="shared" si="350"/>
        <v>-3.4054367610936109E-2</v>
      </c>
      <c r="AW609" s="12">
        <f t="shared" si="351"/>
        <v>2.7163539932339602E-4</v>
      </c>
      <c r="AX609" s="12">
        <f t="shared" si="352"/>
        <v>-3.4054367610936165E-2</v>
      </c>
      <c r="AY609" s="39">
        <f t="shared" si="353"/>
        <v>2.7163539932339602E-4</v>
      </c>
      <c r="AZ609" s="8"/>
      <c r="BA609" s="35"/>
      <c r="BB609" s="12">
        <f t="shared" si="354"/>
        <v>1.0000134230085023</v>
      </c>
      <c r="BC609" s="12">
        <f t="shared" si="355"/>
        <v>0.96593266666666666</v>
      </c>
      <c r="BD609" s="12">
        <f t="shared" si="356"/>
        <v>0</v>
      </c>
      <c r="BE609" s="39">
        <f t="shared" si="357"/>
        <v>0</v>
      </c>
    </row>
    <row r="610" spans="1:57">
      <c r="A610" s="168" t="s">
        <v>266</v>
      </c>
      <c r="B610" s="3" t="s">
        <v>400</v>
      </c>
      <c r="C610" s="3">
        <v>-34.19233333333333</v>
      </c>
      <c r="D610" s="3">
        <v>0.37367918280816953</v>
      </c>
      <c r="E610" s="3">
        <v>3</v>
      </c>
      <c r="F610" s="3">
        <v>1.3423008502203413E-2</v>
      </c>
      <c r="G610" s="3">
        <v>0.17086378734417915</v>
      </c>
      <c r="L610" s="3">
        <v>1</v>
      </c>
      <c r="Q610" s="44">
        <f t="shared" si="323"/>
        <v>-34.179369288812168</v>
      </c>
      <c r="R610" s="45">
        <f t="shared" si="324"/>
        <v>0.27162242296506856</v>
      </c>
      <c r="S610" s="45" t="str">
        <f t="shared" si="325"/>
        <v>n/a</v>
      </c>
      <c r="T610" s="45" t="str">
        <f t="shared" si="326"/>
        <v>n/a</v>
      </c>
      <c r="U610" s="45" t="str">
        <f t="shared" si="327"/>
        <v>n/a</v>
      </c>
      <c r="V610" s="45" t="str">
        <f t="shared" si="328"/>
        <v>n/a</v>
      </c>
      <c r="W610" s="41">
        <f t="shared" si="329"/>
        <v>-34.179369288812168</v>
      </c>
      <c r="X610" s="42">
        <f t="shared" si="330"/>
        <v>0.27162242296506856</v>
      </c>
      <c r="Y610" s="3">
        <v>3</v>
      </c>
      <c r="Z610" s="166">
        <v>-18.5</v>
      </c>
      <c r="AA610" s="43">
        <f t="shared" si="331"/>
        <v>-34.179369288812154</v>
      </c>
      <c r="AB610" s="42">
        <f t="shared" si="332"/>
        <v>0.27162242296506856</v>
      </c>
      <c r="AC610" s="8"/>
      <c r="AD610" s="35">
        <f t="shared" si="333"/>
        <v>-3.4192333333333332E-2</v>
      </c>
      <c r="AE610" s="12">
        <f t="shared" si="334"/>
        <v>3.7367918280816951E-4</v>
      </c>
      <c r="AF610" s="12">
        <f t="shared" si="335"/>
        <v>4.2165180505801406E-4</v>
      </c>
      <c r="AG610" s="12">
        <f t="shared" si="336"/>
        <v>1.3423008502203412E-5</v>
      </c>
      <c r="AH610" s="12">
        <f t="shared" si="337"/>
        <v>1.7086378734417916E-4</v>
      </c>
      <c r="AI610" s="12">
        <f t="shared" si="338"/>
        <v>0</v>
      </c>
      <c r="AJ610" s="12">
        <f t="shared" si="339"/>
        <v>0</v>
      </c>
      <c r="AK610" s="12">
        <f t="shared" si="340"/>
        <v>0</v>
      </c>
      <c r="AL610" s="12">
        <f t="shared" si="341"/>
        <v>0</v>
      </c>
      <c r="AM610" s="12">
        <f t="shared" si="342"/>
        <v>0</v>
      </c>
      <c r="AN610" s="39">
        <f t="shared" si="343"/>
        <v>0</v>
      </c>
      <c r="AO610" s="8"/>
      <c r="AP610" s="35">
        <f t="shared" si="344"/>
        <v>-3.417936928881217E-2</v>
      </c>
      <c r="AQ610" s="12">
        <f t="shared" si="345"/>
        <v>2.7162242296506858E-4</v>
      </c>
      <c r="AR610" s="12">
        <f t="shared" si="346"/>
        <v>1.3423008502203412E-5</v>
      </c>
      <c r="AS610" s="12">
        <f t="shared" si="347"/>
        <v>1.7086378734417916E-4</v>
      </c>
      <c r="AT610" s="12">
        <f t="shared" si="348"/>
        <v>1.3423008502203412E-5</v>
      </c>
      <c r="AU610" s="12">
        <f t="shared" si="349"/>
        <v>1.7086378734417916E-4</v>
      </c>
      <c r="AV610" s="12">
        <f t="shared" si="350"/>
        <v>-3.417936928881217E-2</v>
      </c>
      <c r="AW610" s="12">
        <f t="shared" si="351"/>
        <v>2.7162242296506858E-4</v>
      </c>
      <c r="AX610" s="12">
        <f t="shared" si="352"/>
        <v>-3.4179369288812156E-2</v>
      </c>
      <c r="AY610" s="39">
        <f t="shared" si="353"/>
        <v>2.7162242296506858E-4</v>
      </c>
      <c r="AZ610" s="8"/>
      <c r="BA610" s="35"/>
      <c r="BB610" s="12">
        <f t="shared" si="354"/>
        <v>1.0000134230085023</v>
      </c>
      <c r="BC610" s="12">
        <f t="shared" si="355"/>
        <v>0.96580766666666662</v>
      </c>
      <c r="BD610" s="12">
        <f t="shared" si="356"/>
        <v>0</v>
      </c>
      <c r="BE610" s="39">
        <f t="shared" si="357"/>
        <v>0</v>
      </c>
    </row>
    <row r="611" spans="1:57">
      <c r="A611" s="168" t="s">
        <v>266</v>
      </c>
      <c r="B611" s="3" t="s">
        <v>215</v>
      </c>
      <c r="C611" s="3">
        <v>-34.533999999999999</v>
      </c>
      <c r="D611" s="3">
        <v>0.37367918280816953</v>
      </c>
      <c r="E611" s="3">
        <v>3</v>
      </c>
      <c r="F611" s="3">
        <v>1.3423008502203413E-2</v>
      </c>
      <c r="G611" s="3">
        <v>0.17086378734417915</v>
      </c>
      <c r="L611" s="3">
        <v>1</v>
      </c>
      <c r="Q611" s="44">
        <f t="shared" si="323"/>
        <v>-34.521040541673408</v>
      </c>
      <c r="R611" s="45">
        <f t="shared" si="324"/>
        <v>0.27158695965868934</v>
      </c>
      <c r="S611" s="45" t="str">
        <f t="shared" si="325"/>
        <v>n/a</v>
      </c>
      <c r="T611" s="45" t="str">
        <f t="shared" si="326"/>
        <v>n/a</v>
      </c>
      <c r="U611" s="45" t="str">
        <f t="shared" si="327"/>
        <v>n/a</v>
      </c>
      <c r="V611" s="45" t="str">
        <f t="shared" si="328"/>
        <v>n/a</v>
      </c>
      <c r="W611" s="41">
        <f t="shared" si="329"/>
        <v>-34.521040541673408</v>
      </c>
      <c r="X611" s="42">
        <f t="shared" si="330"/>
        <v>0.27158695965868934</v>
      </c>
      <c r="Y611" s="3">
        <v>3</v>
      </c>
      <c r="Z611" s="166">
        <v>-18.5</v>
      </c>
      <c r="AA611" s="43">
        <f t="shared" si="331"/>
        <v>-34.521040541673372</v>
      </c>
      <c r="AB611" s="42">
        <f t="shared" si="332"/>
        <v>0.27158695965868934</v>
      </c>
      <c r="AC611" s="8"/>
      <c r="AD611" s="35">
        <f t="shared" si="333"/>
        <v>-3.4534000000000002E-2</v>
      </c>
      <c r="AE611" s="12">
        <f t="shared" si="334"/>
        <v>3.7367918280816951E-4</v>
      </c>
      <c r="AF611" s="12">
        <f t="shared" si="335"/>
        <v>4.2165180505801406E-4</v>
      </c>
      <c r="AG611" s="12">
        <f t="shared" si="336"/>
        <v>1.3423008502203412E-5</v>
      </c>
      <c r="AH611" s="12">
        <f t="shared" si="337"/>
        <v>1.7086378734417916E-4</v>
      </c>
      <c r="AI611" s="12">
        <f t="shared" si="338"/>
        <v>0</v>
      </c>
      <c r="AJ611" s="12">
        <f t="shared" si="339"/>
        <v>0</v>
      </c>
      <c r="AK611" s="12">
        <f t="shared" si="340"/>
        <v>0</v>
      </c>
      <c r="AL611" s="12">
        <f t="shared" si="341"/>
        <v>0</v>
      </c>
      <c r="AM611" s="12">
        <f t="shared" si="342"/>
        <v>0</v>
      </c>
      <c r="AN611" s="39">
        <f t="shared" si="343"/>
        <v>0</v>
      </c>
      <c r="AO611" s="8"/>
      <c r="AP611" s="35">
        <f t="shared" si="344"/>
        <v>-3.452104054167341E-2</v>
      </c>
      <c r="AQ611" s="12">
        <f t="shared" si="345"/>
        <v>2.7158695965868936E-4</v>
      </c>
      <c r="AR611" s="12">
        <f t="shared" si="346"/>
        <v>1.3423008502203412E-5</v>
      </c>
      <c r="AS611" s="12">
        <f t="shared" si="347"/>
        <v>1.7086378734417916E-4</v>
      </c>
      <c r="AT611" s="12">
        <f t="shared" si="348"/>
        <v>1.3423008502203412E-5</v>
      </c>
      <c r="AU611" s="12">
        <f t="shared" si="349"/>
        <v>1.7086378734417916E-4</v>
      </c>
      <c r="AV611" s="12">
        <f t="shared" si="350"/>
        <v>-3.452104054167341E-2</v>
      </c>
      <c r="AW611" s="12">
        <f t="shared" si="351"/>
        <v>2.7158695965868936E-4</v>
      </c>
      <c r="AX611" s="12">
        <f t="shared" si="352"/>
        <v>-3.4521040541673376E-2</v>
      </c>
      <c r="AY611" s="39">
        <f t="shared" si="353"/>
        <v>2.7158695965868936E-4</v>
      </c>
      <c r="AZ611" s="8"/>
      <c r="BA611" s="35"/>
      <c r="BB611" s="12">
        <f t="shared" si="354"/>
        <v>1.0000134230085023</v>
      </c>
      <c r="BC611" s="12">
        <f t="shared" si="355"/>
        <v>0.96546600000000005</v>
      </c>
      <c r="BD611" s="12">
        <f t="shared" si="356"/>
        <v>0</v>
      </c>
      <c r="BE611" s="39">
        <f t="shared" si="357"/>
        <v>0</v>
      </c>
    </row>
    <row r="612" spans="1:57">
      <c r="A612" s="168" t="s">
        <v>266</v>
      </c>
      <c r="B612" s="3" t="s">
        <v>216</v>
      </c>
      <c r="C612" s="3">
        <v>-34.459333333333333</v>
      </c>
      <c r="D612" s="3">
        <v>0.37367918280816953</v>
      </c>
      <c r="E612" s="3">
        <v>3</v>
      </c>
      <c r="F612" s="3">
        <v>1.3423008502203413E-2</v>
      </c>
      <c r="G612" s="3">
        <v>0.17086378734417915</v>
      </c>
      <c r="L612" s="3">
        <v>1</v>
      </c>
      <c r="Q612" s="44">
        <f t="shared" si="323"/>
        <v>-34.446372872755447</v>
      </c>
      <c r="R612" s="45">
        <f t="shared" si="324"/>
        <v>0.27159470901248756</v>
      </c>
      <c r="S612" s="45" t="str">
        <f t="shared" si="325"/>
        <v>n/a</v>
      </c>
      <c r="T612" s="45" t="str">
        <f t="shared" si="326"/>
        <v>n/a</v>
      </c>
      <c r="U612" s="45" t="str">
        <f t="shared" si="327"/>
        <v>n/a</v>
      </c>
      <c r="V612" s="45" t="str">
        <f t="shared" si="328"/>
        <v>n/a</v>
      </c>
      <c r="W612" s="41">
        <f t="shared" si="329"/>
        <v>-34.446372872755447</v>
      </c>
      <c r="X612" s="42">
        <f t="shared" si="330"/>
        <v>0.27159470901248756</v>
      </c>
      <c r="Y612" s="3">
        <v>3</v>
      </c>
      <c r="Z612" s="166">
        <v>-18.5</v>
      </c>
      <c r="AA612" s="43">
        <f t="shared" si="331"/>
        <v>-34.446372872755425</v>
      </c>
      <c r="AB612" s="42">
        <f t="shared" si="332"/>
        <v>0.27159470901248756</v>
      </c>
      <c r="AC612" s="8"/>
      <c r="AD612" s="35">
        <f t="shared" si="333"/>
        <v>-3.4459333333333335E-2</v>
      </c>
      <c r="AE612" s="12">
        <f t="shared" si="334"/>
        <v>3.7367918280816951E-4</v>
      </c>
      <c r="AF612" s="12">
        <f t="shared" si="335"/>
        <v>4.2165180505801406E-4</v>
      </c>
      <c r="AG612" s="12">
        <f t="shared" si="336"/>
        <v>1.3423008502203412E-5</v>
      </c>
      <c r="AH612" s="12">
        <f t="shared" si="337"/>
        <v>1.7086378734417916E-4</v>
      </c>
      <c r="AI612" s="12">
        <f t="shared" si="338"/>
        <v>0</v>
      </c>
      <c r="AJ612" s="12">
        <f t="shared" si="339"/>
        <v>0</v>
      </c>
      <c r="AK612" s="12">
        <f t="shared" si="340"/>
        <v>0</v>
      </c>
      <c r="AL612" s="12">
        <f t="shared" si="341"/>
        <v>0</v>
      </c>
      <c r="AM612" s="12">
        <f t="shared" si="342"/>
        <v>0</v>
      </c>
      <c r="AN612" s="39">
        <f t="shared" si="343"/>
        <v>0</v>
      </c>
      <c r="AO612" s="8"/>
      <c r="AP612" s="35">
        <f t="shared" si="344"/>
        <v>-3.4446372872755447E-2</v>
      </c>
      <c r="AQ612" s="12">
        <f t="shared" si="345"/>
        <v>2.7159470901248756E-4</v>
      </c>
      <c r="AR612" s="12">
        <f t="shared" si="346"/>
        <v>1.3423008502203412E-5</v>
      </c>
      <c r="AS612" s="12">
        <f t="shared" si="347"/>
        <v>1.7086378734417916E-4</v>
      </c>
      <c r="AT612" s="12">
        <f t="shared" si="348"/>
        <v>1.3423008502203412E-5</v>
      </c>
      <c r="AU612" s="12">
        <f t="shared" si="349"/>
        <v>1.7086378734417916E-4</v>
      </c>
      <c r="AV612" s="12">
        <f t="shared" si="350"/>
        <v>-3.4446372872755447E-2</v>
      </c>
      <c r="AW612" s="12">
        <f t="shared" si="351"/>
        <v>2.7159470901248756E-4</v>
      </c>
      <c r="AX612" s="12">
        <f t="shared" si="352"/>
        <v>-3.4446372872755426E-2</v>
      </c>
      <c r="AY612" s="39">
        <f t="shared" si="353"/>
        <v>2.7159470901248756E-4</v>
      </c>
      <c r="AZ612" s="8"/>
      <c r="BA612" s="35"/>
      <c r="BB612" s="12">
        <f t="shared" si="354"/>
        <v>1.0000134230085023</v>
      </c>
      <c r="BC612" s="12">
        <f t="shared" si="355"/>
        <v>0.96554066666666671</v>
      </c>
      <c r="BD612" s="12">
        <f t="shared" si="356"/>
        <v>0</v>
      </c>
      <c r="BE612" s="39">
        <f t="shared" si="357"/>
        <v>0</v>
      </c>
    </row>
    <row r="613" spans="1:57">
      <c r="A613" s="168" t="s">
        <v>385</v>
      </c>
      <c r="B613" s="3" t="s">
        <v>399</v>
      </c>
      <c r="C613" s="3">
        <v>-35.298999999999999</v>
      </c>
      <c r="D613" s="3">
        <v>0.37367918280816953</v>
      </c>
      <c r="E613" s="3">
        <v>3</v>
      </c>
      <c r="F613" s="3">
        <v>1.3423008502203413E-2</v>
      </c>
      <c r="G613" s="3">
        <v>0.17086378734417915</v>
      </c>
      <c r="L613" s="3">
        <v>1</v>
      </c>
      <c r="Q613" s="44">
        <f t="shared" si="323"/>
        <v>-35.286050810274908</v>
      </c>
      <c r="R613" s="45">
        <f t="shared" si="324"/>
        <v>0.2715075851704587</v>
      </c>
      <c r="S613" s="45" t="str">
        <f t="shared" si="325"/>
        <v>n/a</v>
      </c>
      <c r="T613" s="45" t="str">
        <f t="shared" si="326"/>
        <v>n/a</v>
      </c>
      <c r="U613" s="45" t="str">
        <f t="shared" si="327"/>
        <v>n/a</v>
      </c>
      <c r="V613" s="45" t="str">
        <f t="shared" si="328"/>
        <v>n/a</v>
      </c>
      <c r="W613" s="41">
        <f t="shared" si="329"/>
        <v>-35.286050810274908</v>
      </c>
      <c r="X613" s="42">
        <f t="shared" si="330"/>
        <v>0.2715075851704587</v>
      </c>
      <c r="Y613" s="3">
        <v>3</v>
      </c>
      <c r="Z613" s="166">
        <v>-18.5</v>
      </c>
      <c r="AA613" s="43">
        <f t="shared" si="331"/>
        <v>-35.286050810274915</v>
      </c>
      <c r="AB613" s="42">
        <f t="shared" si="332"/>
        <v>0.2715075851704587</v>
      </c>
      <c r="AC613" s="8"/>
      <c r="AD613" s="35">
        <f t="shared" si="333"/>
        <v>-3.5298999999999997E-2</v>
      </c>
      <c r="AE613" s="12">
        <f t="shared" si="334"/>
        <v>3.7367918280816951E-4</v>
      </c>
      <c r="AF613" s="12">
        <f t="shared" si="335"/>
        <v>4.2165180505801406E-4</v>
      </c>
      <c r="AG613" s="12">
        <f t="shared" si="336"/>
        <v>1.3423008502203412E-5</v>
      </c>
      <c r="AH613" s="12">
        <f t="shared" si="337"/>
        <v>1.7086378734417916E-4</v>
      </c>
      <c r="AI613" s="12">
        <f t="shared" si="338"/>
        <v>0</v>
      </c>
      <c r="AJ613" s="12">
        <f t="shared" si="339"/>
        <v>0</v>
      </c>
      <c r="AK613" s="12">
        <f t="shared" si="340"/>
        <v>0</v>
      </c>
      <c r="AL613" s="12">
        <f t="shared" si="341"/>
        <v>0</v>
      </c>
      <c r="AM613" s="12">
        <f t="shared" si="342"/>
        <v>0</v>
      </c>
      <c r="AN613" s="39">
        <f t="shared" si="343"/>
        <v>0</v>
      </c>
      <c r="AO613" s="8"/>
      <c r="AP613" s="35">
        <f t="shared" si="344"/>
        <v>-3.5286050810274909E-2</v>
      </c>
      <c r="AQ613" s="12">
        <f t="shared" si="345"/>
        <v>2.7150758517045868E-4</v>
      </c>
      <c r="AR613" s="12">
        <f t="shared" si="346"/>
        <v>1.3423008502203412E-5</v>
      </c>
      <c r="AS613" s="12">
        <f t="shared" si="347"/>
        <v>1.7086378734417916E-4</v>
      </c>
      <c r="AT613" s="12">
        <f t="shared" si="348"/>
        <v>1.3423008502203412E-5</v>
      </c>
      <c r="AU613" s="12">
        <f t="shared" si="349"/>
        <v>1.7086378734417916E-4</v>
      </c>
      <c r="AV613" s="12">
        <f t="shared" si="350"/>
        <v>-3.5286050810274909E-2</v>
      </c>
      <c r="AW613" s="12">
        <f t="shared" si="351"/>
        <v>2.7150758517045868E-4</v>
      </c>
      <c r="AX613" s="12">
        <f t="shared" si="352"/>
        <v>-3.5286050810274916E-2</v>
      </c>
      <c r="AY613" s="39">
        <f t="shared" si="353"/>
        <v>2.7150758517045868E-4</v>
      </c>
      <c r="AZ613" s="8"/>
      <c r="BA613" s="35"/>
      <c r="BB613" s="12">
        <f t="shared" si="354"/>
        <v>1.0000134230085023</v>
      </c>
      <c r="BC613" s="12">
        <f t="shared" si="355"/>
        <v>0.96470100000000003</v>
      </c>
      <c r="BD613" s="12">
        <f t="shared" si="356"/>
        <v>0</v>
      </c>
      <c r="BE613" s="39">
        <f t="shared" si="357"/>
        <v>0</v>
      </c>
    </row>
    <row r="614" spans="1:57">
      <c r="A614" s="168" t="s">
        <v>385</v>
      </c>
      <c r="B614" s="3" t="s">
        <v>400</v>
      </c>
      <c r="C614" s="3">
        <v>-34.603000000000002</v>
      </c>
      <c r="D614" s="3">
        <v>0.37367918280816953</v>
      </c>
      <c r="E614" s="3">
        <v>3</v>
      </c>
      <c r="F614" s="3">
        <v>1.3423008502203413E-2</v>
      </c>
      <c r="G614" s="3">
        <v>0.17086378734417915</v>
      </c>
      <c r="L614" s="3">
        <v>1</v>
      </c>
      <c r="Q614" s="44">
        <f t="shared" si="323"/>
        <v>-34.590041467860999</v>
      </c>
      <c r="R614" s="45">
        <f t="shared" si="324"/>
        <v>0.27157979876172134</v>
      </c>
      <c r="S614" s="45" t="str">
        <f t="shared" si="325"/>
        <v>n/a</v>
      </c>
      <c r="T614" s="45" t="str">
        <f t="shared" si="326"/>
        <v>n/a</v>
      </c>
      <c r="U614" s="45" t="str">
        <f t="shared" si="327"/>
        <v>n/a</v>
      </c>
      <c r="V614" s="45" t="str">
        <f t="shared" si="328"/>
        <v>n/a</v>
      </c>
      <c r="W614" s="41">
        <f t="shared" si="329"/>
        <v>-34.590041467860999</v>
      </c>
      <c r="X614" s="42">
        <f t="shared" si="330"/>
        <v>0.27157979876172134</v>
      </c>
      <c r="Y614" s="3">
        <v>3</v>
      </c>
      <c r="Z614" s="166">
        <v>-18.5</v>
      </c>
      <c r="AA614" s="43">
        <f t="shared" si="331"/>
        <v>-34.590041467861042</v>
      </c>
      <c r="AB614" s="42">
        <f t="shared" si="332"/>
        <v>0.27157979876172134</v>
      </c>
      <c r="AC614" s="8"/>
      <c r="AD614" s="35">
        <f t="shared" si="333"/>
        <v>-3.4603000000000002E-2</v>
      </c>
      <c r="AE614" s="12">
        <f t="shared" si="334"/>
        <v>3.7367918280816951E-4</v>
      </c>
      <c r="AF614" s="12">
        <f t="shared" si="335"/>
        <v>4.2165180505801406E-4</v>
      </c>
      <c r="AG614" s="12">
        <f t="shared" si="336"/>
        <v>1.3423008502203412E-5</v>
      </c>
      <c r="AH614" s="12">
        <f t="shared" si="337"/>
        <v>1.7086378734417916E-4</v>
      </c>
      <c r="AI614" s="12">
        <f t="shared" si="338"/>
        <v>0</v>
      </c>
      <c r="AJ614" s="12">
        <f t="shared" si="339"/>
        <v>0</v>
      </c>
      <c r="AK614" s="12">
        <f t="shared" si="340"/>
        <v>0</v>
      </c>
      <c r="AL614" s="12">
        <f t="shared" si="341"/>
        <v>0</v>
      </c>
      <c r="AM614" s="12">
        <f t="shared" si="342"/>
        <v>0</v>
      </c>
      <c r="AN614" s="39">
        <f t="shared" si="343"/>
        <v>0</v>
      </c>
      <c r="AO614" s="8"/>
      <c r="AP614" s="35">
        <f t="shared" si="344"/>
        <v>-3.4590041467861002E-2</v>
      </c>
      <c r="AQ614" s="12">
        <f t="shared" si="345"/>
        <v>2.7157979876172135E-4</v>
      </c>
      <c r="AR614" s="12">
        <f t="shared" si="346"/>
        <v>1.3423008502203412E-5</v>
      </c>
      <c r="AS614" s="12">
        <f t="shared" si="347"/>
        <v>1.7086378734417916E-4</v>
      </c>
      <c r="AT614" s="12">
        <f t="shared" si="348"/>
        <v>1.3423008502203412E-5</v>
      </c>
      <c r="AU614" s="12">
        <f t="shared" si="349"/>
        <v>1.7086378734417916E-4</v>
      </c>
      <c r="AV614" s="12">
        <f t="shared" si="350"/>
        <v>-3.4590041467861002E-2</v>
      </c>
      <c r="AW614" s="12">
        <f t="shared" si="351"/>
        <v>2.7157979876172135E-4</v>
      </c>
      <c r="AX614" s="12">
        <f t="shared" si="352"/>
        <v>-3.4590041467861044E-2</v>
      </c>
      <c r="AY614" s="39">
        <f t="shared" si="353"/>
        <v>2.7157979876172135E-4</v>
      </c>
      <c r="AZ614" s="8"/>
      <c r="BA614" s="35"/>
      <c r="BB614" s="12">
        <f t="shared" si="354"/>
        <v>1.0000134230085023</v>
      </c>
      <c r="BC614" s="12">
        <f t="shared" si="355"/>
        <v>0.96539699999999995</v>
      </c>
      <c r="BD614" s="12">
        <f t="shared" si="356"/>
        <v>0</v>
      </c>
      <c r="BE614" s="39">
        <f t="shared" si="357"/>
        <v>0</v>
      </c>
    </row>
    <row r="615" spans="1:57">
      <c r="A615" s="168" t="s">
        <v>385</v>
      </c>
      <c r="B615" s="3" t="s">
        <v>215</v>
      </c>
      <c r="C615" s="3">
        <v>-37.056333333333335</v>
      </c>
      <c r="D615" s="3">
        <v>0.37367918280816953</v>
      </c>
      <c r="E615" s="3">
        <v>3</v>
      </c>
      <c r="F615" s="3">
        <v>1.3423008502203413E-2</v>
      </c>
      <c r="G615" s="3">
        <v>0.17086378734417915</v>
      </c>
      <c r="L615" s="3">
        <v>1</v>
      </c>
      <c r="Q615" s="44">
        <f t="shared" si="323"/>
        <v>-37.043407732308523</v>
      </c>
      <c r="R615" s="45">
        <f t="shared" si="324"/>
        <v>0.2713253991891364</v>
      </c>
      <c r="S615" s="45" t="str">
        <f t="shared" si="325"/>
        <v>n/a</v>
      </c>
      <c r="T615" s="45" t="str">
        <f t="shared" si="326"/>
        <v>n/a</v>
      </c>
      <c r="U615" s="45" t="str">
        <f t="shared" si="327"/>
        <v>n/a</v>
      </c>
      <c r="V615" s="45" t="str">
        <f t="shared" si="328"/>
        <v>n/a</v>
      </c>
      <c r="W615" s="41">
        <f t="shared" si="329"/>
        <v>-37.043407732308523</v>
      </c>
      <c r="X615" s="42">
        <f t="shared" si="330"/>
        <v>0.2713253991891364</v>
      </c>
      <c r="Y615" s="3">
        <v>3</v>
      </c>
      <c r="Z615" s="166">
        <v>-18.5</v>
      </c>
      <c r="AA615" s="43">
        <f t="shared" si="331"/>
        <v>-37.043407732308523</v>
      </c>
      <c r="AB615" s="42">
        <f t="shared" si="332"/>
        <v>0.2713253991891364</v>
      </c>
      <c r="AC615" s="8"/>
      <c r="AD615" s="35">
        <f t="shared" si="333"/>
        <v>-3.7056333333333337E-2</v>
      </c>
      <c r="AE615" s="12">
        <f t="shared" si="334"/>
        <v>3.7367918280816951E-4</v>
      </c>
      <c r="AF615" s="12">
        <f t="shared" si="335"/>
        <v>4.2165180505801406E-4</v>
      </c>
      <c r="AG615" s="12">
        <f t="shared" si="336"/>
        <v>1.3423008502203412E-5</v>
      </c>
      <c r="AH615" s="12">
        <f t="shared" si="337"/>
        <v>1.7086378734417916E-4</v>
      </c>
      <c r="AI615" s="12">
        <f t="shared" si="338"/>
        <v>0</v>
      </c>
      <c r="AJ615" s="12">
        <f t="shared" si="339"/>
        <v>0</v>
      </c>
      <c r="AK615" s="12">
        <f t="shared" si="340"/>
        <v>0</v>
      </c>
      <c r="AL615" s="12">
        <f t="shared" si="341"/>
        <v>0</v>
      </c>
      <c r="AM615" s="12">
        <f t="shared" si="342"/>
        <v>0</v>
      </c>
      <c r="AN615" s="39">
        <f t="shared" si="343"/>
        <v>0</v>
      </c>
      <c r="AO615" s="8"/>
      <c r="AP615" s="35">
        <f t="shared" si="344"/>
        <v>-3.7043407732308527E-2</v>
      </c>
      <c r="AQ615" s="12">
        <f t="shared" si="345"/>
        <v>2.7132539918913639E-4</v>
      </c>
      <c r="AR615" s="12">
        <f t="shared" si="346"/>
        <v>1.3423008502203412E-5</v>
      </c>
      <c r="AS615" s="12">
        <f t="shared" si="347"/>
        <v>1.7086378734417916E-4</v>
      </c>
      <c r="AT615" s="12">
        <f t="shared" si="348"/>
        <v>1.3423008502203412E-5</v>
      </c>
      <c r="AU615" s="12">
        <f t="shared" si="349"/>
        <v>1.7086378734417916E-4</v>
      </c>
      <c r="AV615" s="12">
        <f t="shared" si="350"/>
        <v>-3.7043407732308527E-2</v>
      </c>
      <c r="AW615" s="12">
        <f t="shared" si="351"/>
        <v>2.7132539918913639E-4</v>
      </c>
      <c r="AX615" s="12">
        <f t="shared" si="352"/>
        <v>-3.704340773230852E-2</v>
      </c>
      <c r="AY615" s="39">
        <f t="shared" si="353"/>
        <v>2.7132539918913639E-4</v>
      </c>
      <c r="AZ615" s="8"/>
      <c r="BA615" s="35"/>
      <c r="BB615" s="12">
        <f t="shared" si="354"/>
        <v>1.0000134230085023</v>
      </c>
      <c r="BC615" s="12">
        <f t="shared" si="355"/>
        <v>0.96294366666666664</v>
      </c>
      <c r="BD615" s="12">
        <f t="shared" si="356"/>
        <v>0</v>
      </c>
      <c r="BE615" s="39">
        <f t="shared" si="357"/>
        <v>0</v>
      </c>
    </row>
    <row r="616" spans="1:57">
      <c r="A616" s="168" t="s">
        <v>385</v>
      </c>
      <c r="B616" s="3" t="s">
        <v>216</v>
      </c>
      <c r="C616" s="3">
        <v>-36.003999999999998</v>
      </c>
      <c r="D616" s="3">
        <v>0.37367918280816953</v>
      </c>
      <c r="E616" s="3">
        <v>3</v>
      </c>
      <c r="F616" s="3">
        <v>1.3423008502203413E-2</v>
      </c>
      <c r="G616" s="3">
        <v>0.17086378734417915</v>
      </c>
      <c r="L616" s="3">
        <v>1</v>
      </c>
      <c r="Q616" s="44">
        <f t="shared" si="323"/>
        <v>-35.991060273495904</v>
      </c>
      <c r="R616" s="45">
        <f t="shared" si="324"/>
        <v>0.27143447131334275</v>
      </c>
      <c r="S616" s="45" t="str">
        <f t="shared" si="325"/>
        <v>n/a</v>
      </c>
      <c r="T616" s="45" t="str">
        <f t="shared" si="326"/>
        <v>n/a</v>
      </c>
      <c r="U616" s="45" t="str">
        <f t="shared" si="327"/>
        <v>n/a</v>
      </c>
      <c r="V616" s="45" t="str">
        <f t="shared" si="328"/>
        <v>n/a</v>
      </c>
      <c r="W616" s="41">
        <f t="shared" si="329"/>
        <v>-35.991060273495904</v>
      </c>
      <c r="X616" s="42">
        <f t="shared" si="330"/>
        <v>0.27143447131334275</v>
      </c>
      <c r="Y616" s="3">
        <v>3</v>
      </c>
      <c r="Z616" s="166">
        <v>-18.5</v>
      </c>
      <c r="AA616" s="43">
        <f t="shared" si="331"/>
        <v>-35.991060273495854</v>
      </c>
      <c r="AB616" s="42">
        <f t="shared" si="332"/>
        <v>0.27143447131334275</v>
      </c>
      <c r="AC616" s="8"/>
      <c r="AD616" s="35">
        <f t="shared" si="333"/>
        <v>-3.6003999999999994E-2</v>
      </c>
      <c r="AE616" s="12">
        <f t="shared" si="334"/>
        <v>3.7367918280816951E-4</v>
      </c>
      <c r="AF616" s="12">
        <f t="shared" si="335"/>
        <v>4.2165180505801406E-4</v>
      </c>
      <c r="AG616" s="12">
        <f t="shared" si="336"/>
        <v>1.3423008502203412E-5</v>
      </c>
      <c r="AH616" s="12">
        <f t="shared" si="337"/>
        <v>1.7086378734417916E-4</v>
      </c>
      <c r="AI616" s="12">
        <f t="shared" si="338"/>
        <v>0</v>
      </c>
      <c r="AJ616" s="12">
        <f t="shared" si="339"/>
        <v>0</v>
      </c>
      <c r="AK616" s="12">
        <f t="shared" si="340"/>
        <v>0</v>
      </c>
      <c r="AL616" s="12">
        <f t="shared" si="341"/>
        <v>0</v>
      </c>
      <c r="AM616" s="12">
        <f t="shared" si="342"/>
        <v>0</v>
      </c>
      <c r="AN616" s="39">
        <f t="shared" si="343"/>
        <v>0</v>
      </c>
      <c r="AO616" s="8"/>
      <c r="AP616" s="35">
        <f t="shared" si="344"/>
        <v>-3.5991060273495905E-2</v>
      </c>
      <c r="AQ616" s="12">
        <f t="shared" si="345"/>
        <v>2.7143447131334277E-4</v>
      </c>
      <c r="AR616" s="12">
        <f t="shared" si="346"/>
        <v>1.3423008502203412E-5</v>
      </c>
      <c r="AS616" s="12">
        <f t="shared" si="347"/>
        <v>1.7086378734417916E-4</v>
      </c>
      <c r="AT616" s="12">
        <f t="shared" si="348"/>
        <v>1.3423008502203412E-5</v>
      </c>
      <c r="AU616" s="12">
        <f t="shared" si="349"/>
        <v>1.7086378734417916E-4</v>
      </c>
      <c r="AV616" s="12">
        <f t="shared" si="350"/>
        <v>-3.5991060273495905E-2</v>
      </c>
      <c r="AW616" s="12">
        <f t="shared" si="351"/>
        <v>2.7143447131334277E-4</v>
      </c>
      <c r="AX616" s="12">
        <f t="shared" si="352"/>
        <v>-3.5991060273495856E-2</v>
      </c>
      <c r="AY616" s="39">
        <f t="shared" si="353"/>
        <v>2.7143447131334277E-4</v>
      </c>
      <c r="AZ616" s="8"/>
      <c r="BA616" s="35"/>
      <c r="BB616" s="12">
        <f t="shared" si="354"/>
        <v>1.0000134230085023</v>
      </c>
      <c r="BC616" s="12">
        <f t="shared" si="355"/>
        <v>0.96399599999999996</v>
      </c>
      <c r="BD616" s="12">
        <f t="shared" si="356"/>
        <v>0</v>
      </c>
      <c r="BE616" s="39">
        <f t="shared" si="357"/>
        <v>0</v>
      </c>
    </row>
    <row r="617" spans="1:57">
      <c r="A617" s="168" t="s">
        <v>332</v>
      </c>
      <c r="B617" s="3" t="s">
        <v>399</v>
      </c>
      <c r="C617" s="3">
        <v>-32.140666666666668</v>
      </c>
      <c r="D617" s="3">
        <v>0.37367918280816953</v>
      </c>
      <c r="E617" s="3">
        <v>3</v>
      </c>
      <c r="F617" s="3">
        <v>1.3423008502203413E-2</v>
      </c>
      <c r="G617" s="3">
        <v>0.17086378734417915</v>
      </c>
      <c r="L617" s="3">
        <v>1</v>
      </c>
      <c r="Q617" s="44">
        <f t="shared" si="323"/>
        <v>-32.127675082606395</v>
      </c>
      <c r="R617" s="45">
        <f t="shared" si="324"/>
        <v>0.27183554216991468</v>
      </c>
      <c r="S617" s="45" t="str">
        <f t="shared" si="325"/>
        <v>n/a</v>
      </c>
      <c r="T617" s="45" t="str">
        <f t="shared" si="326"/>
        <v>n/a</v>
      </c>
      <c r="U617" s="45" t="str">
        <f t="shared" si="327"/>
        <v>n/a</v>
      </c>
      <c r="V617" s="45" t="str">
        <f t="shared" si="328"/>
        <v>n/a</v>
      </c>
      <c r="W617" s="41">
        <f t="shared" si="329"/>
        <v>-32.127675082606395</v>
      </c>
      <c r="X617" s="42">
        <f t="shared" si="330"/>
        <v>0.27183554216991468</v>
      </c>
      <c r="Y617" s="3">
        <v>3</v>
      </c>
      <c r="Z617" s="166">
        <v>-18.5</v>
      </c>
      <c r="AA617" s="43">
        <f t="shared" si="331"/>
        <v>-32.127675082606387</v>
      </c>
      <c r="AB617" s="42">
        <f t="shared" si="332"/>
        <v>0.27183554216991468</v>
      </c>
      <c r="AC617" s="8"/>
      <c r="AD617" s="35">
        <f t="shared" si="333"/>
        <v>-3.2140666666666665E-2</v>
      </c>
      <c r="AE617" s="12">
        <f t="shared" si="334"/>
        <v>3.7367918280816951E-4</v>
      </c>
      <c r="AF617" s="12">
        <f t="shared" si="335"/>
        <v>4.2165180505801406E-4</v>
      </c>
      <c r="AG617" s="12">
        <f t="shared" si="336"/>
        <v>1.3423008502203412E-5</v>
      </c>
      <c r="AH617" s="12">
        <f t="shared" si="337"/>
        <v>1.7086378734417916E-4</v>
      </c>
      <c r="AI617" s="12">
        <f t="shared" si="338"/>
        <v>0</v>
      </c>
      <c r="AJ617" s="12">
        <f t="shared" si="339"/>
        <v>0</v>
      </c>
      <c r="AK617" s="12">
        <f t="shared" si="340"/>
        <v>0</v>
      </c>
      <c r="AL617" s="12">
        <f t="shared" si="341"/>
        <v>0</v>
      </c>
      <c r="AM617" s="12">
        <f t="shared" si="342"/>
        <v>0</v>
      </c>
      <c r="AN617" s="39">
        <f t="shared" si="343"/>
        <v>0</v>
      </c>
      <c r="AO617" s="8"/>
      <c r="AP617" s="35">
        <f t="shared" si="344"/>
        <v>-3.2127675082606395E-2</v>
      </c>
      <c r="AQ617" s="12">
        <f t="shared" si="345"/>
        <v>2.7183554216991471E-4</v>
      </c>
      <c r="AR617" s="12">
        <f t="shared" si="346"/>
        <v>1.3423008502203412E-5</v>
      </c>
      <c r="AS617" s="12">
        <f t="shared" si="347"/>
        <v>1.7086378734417916E-4</v>
      </c>
      <c r="AT617" s="12">
        <f t="shared" si="348"/>
        <v>1.3423008502203412E-5</v>
      </c>
      <c r="AU617" s="12">
        <f t="shared" si="349"/>
        <v>1.7086378734417916E-4</v>
      </c>
      <c r="AV617" s="12">
        <f t="shared" si="350"/>
        <v>-3.2127675082606395E-2</v>
      </c>
      <c r="AW617" s="12">
        <f t="shared" si="351"/>
        <v>2.7183554216991471E-4</v>
      </c>
      <c r="AX617" s="12">
        <f t="shared" si="352"/>
        <v>-3.2127675082606388E-2</v>
      </c>
      <c r="AY617" s="39">
        <f t="shared" si="353"/>
        <v>2.7183554216991471E-4</v>
      </c>
      <c r="AZ617" s="8"/>
      <c r="BA617" s="35"/>
      <c r="BB617" s="12">
        <f t="shared" si="354"/>
        <v>1.0000134230085023</v>
      </c>
      <c r="BC617" s="12">
        <f t="shared" si="355"/>
        <v>0.96785933333333329</v>
      </c>
      <c r="BD617" s="12">
        <f t="shared" si="356"/>
        <v>0</v>
      </c>
      <c r="BE617" s="39">
        <f t="shared" si="357"/>
        <v>0</v>
      </c>
    </row>
    <row r="618" spans="1:57">
      <c r="A618" s="168" t="s">
        <v>332</v>
      </c>
      <c r="B618" s="3" t="s">
        <v>400</v>
      </c>
      <c r="C618" s="3">
        <v>-32.277333333333338</v>
      </c>
      <c r="D618" s="3">
        <v>0.37367918280816953</v>
      </c>
      <c r="E618" s="3">
        <v>3</v>
      </c>
      <c r="F618" s="3">
        <v>1.3423008502203413E-2</v>
      </c>
      <c r="G618" s="3">
        <v>0.17086378734417915</v>
      </c>
      <c r="L618" s="3">
        <v>1</v>
      </c>
      <c r="Q618" s="44">
        <f t="shared" si="323"/>
        <v>-32.264343583750893</v>
      </c>
      <c r="R618" s="45">
        <f t="shared" si="324"/>
        <v>0.27182133690470484</v>
      </c>
      <c r="S618" s="45" t="str">
        <f t="shared" si="325"/>
        <v>n/a</v>
      </c>
      <c r="T618" s="45" t="str">
        <f t="shared" si="326"/>
        <v>n/a</v>
      </c>
      <c r="U618" s="45" t="str">
        <f t="shared" si="327"/>
        <v>n/a</v>
      </c>
      <c r="V618" s="45" t="str">
        <f t="shared" si="328"/>
        <v>n/a</v>
      </c>
      <c r="W618" s="41">
        <f t="shared" si="329"/>
        <v>-32.264343583750893</v>
      </c>
      <c r="X618" s="42">
        <f t="shared" si="330"/>
        <v>0.27182133690470484</v>
      </c>
      <c r="Y618" s="3">
        <v>3</v>
      </c>
      <c r="Z618" s="166">
        <v>-18.5</v>
      </c>
      <c r="AA618" s="43">
        <f t="shared" si="331"/>
        <v>-32.264343583750858</v>
      </c>
      <c r="AB618" s="42">
        <f t="shared" si="332"/>
        <v>0.27182133690470484</v>
      </c>
      <c r="AC618" s="8"/>
      <c r="AD618" s="35">
        <f t="shared" si="333"/>
        <v>-3.2277333333333338E-2</v>
      </c>
      <c r="AE618" s="12">
        <f t="shared" si="334"/>
        <v>3.7367918280816951E-4</v>
      </c>
      <c r="AF618" s="12">
        <f t="shared" si="335"/>
        <v>4.2165180505801406E-4</v>
      </c>
      <c r="AG618" s="12">
        <f t="shared" si="336"/>
        <v>1.3423008502203412E-5</v>
      </c>
      <c r="AH618" s="12">
        <f t="shared" si="337"/>
        <v>1.7086378734417916E-4</v>
      </c>
      <c r="AI618" s="12">
        <f t="shared" si="338"/>
        <v>0</v>
      </c>
      <c r="AJ618" s="12">
        <f t="shared" si="339"/>
        <v>0</v>
      </c>
      <c r="AK618" s="12">
        <f t="shared" si="340"/>
        <v>0</v>
      </c>
      <c r="AL618" s="12">
        <f t="shared" si="341"/>
        <v>0</v>
      </c>
      <c r="AM618" s="12">
        <f t="shared" si="342"/>
        <v>0</v>
      </c>
      <c r="AN618" s="39">
        <f t="shared" si="343"/>
        <v>0</v>
      </c>
      <c r="AO618" s="8"/>
      <c r="AP618" s="35">
        <f t="shared" si="344"/>
        <v>-3.2264343583750896E-2</v>
      </c>
      <c r="AQ618" s="12">
        <f t="shared" si="345"/>
        <v>2.7182133690470482E-4</v>
      </c>
      <c r="AR618" s="12">
        <f t="shared" si="346"/>
        <v>1.3423008502203412E-5</v>
      </c>
      <c r="AS618" s="12">
        <f t="shared" si="347"/>
        <v>1.7086378734417916E-4</v>
      </c>
      <c r="AT618" s="12">
        <f t="shared" si="348"/>
        <v>1.3423008502203412E-5</v>
      </c>
      <c r="AU618" s="12">
        <f t="shared" si="349"/>
        <v>1.7086378734417916E-4</v>
      </c>
      <c r="AV618" s="12">
        <f t="shared" si="350"/>
        <v>-3.2264343583750896E-2</v>
      </c>
      <c r="AW618" s="12">
        <f t="shared" si="351"/>
        <v>2.7182133690470482E-4</v>
      </c>
      <c r="AX618" s="12">
        <f t="shared" si="352"/>
        <v>-3.2264343583750854E-2</v>
      </c>
      <c r="AY618" s="39">
        <f t="shared" si="353"/>
        <v>2.7182133690470482E-4</v>
      </c>
      <c r="AZ618" s="8"/>
      <c r="BA618" s="35"/>
      <c r="BB618" s="12">
        <f t="shared" si="354"/>
        <v>1.0000134230085023</v>
      </c>
      <c r="BC618" s="12">
        <f t="shared" si="355"/>
        <v>0.96772266666666662</v>
      </c>
      <c r="BD618" s="12">
        <f t="shared" si="356"/>
        <v>0</v>
      </c>
      <c r="BE618" s="39">
        <f t="shared" si="357"/>
        <v>0</v>
      </c>
    </row>
    <row r="619" spans="1:57">
      <c r="A619" s="168" t="s">
        <v>332</v>
      </c>
      <c r="B619" s="3" t="s">
        <v>215</v>
      </c>
      <c r="C619" s="3">
        <v>-33.094000000000001</v>
      </c>
      <c r="D619" s="3">
        <v>0.37367918280816953</v>
      </c>
      <c r="E619" s="3">
        <v>3</v>
      </c>
      <c r="F619" s="3">
        <v>1.3423008502203413E-2</v>
      </c>
      <c r="G619" s="3">
        <v>0.17086378734417915</v>
      </c>
      <c r="L619" s="3">
        <v>1</v>
      </c>
      <c r="Q619" s="44">
        <f t="shared" si="323"/>
        <v>-33.081021212541167</v>
      </c>
      <c r="R619" s="45">
        <f t="shared" si="324"/>
        <v>0.27173647812905505</v>
      </c>
      <c r="S619" s="45" t="str">
        <f t="shared" si="325"/>
        <v>n/a</v>
      </c>
      <c r="T619" s="45" t="str">
        <f t="shared" si="326"/>
        <v>n/a</v>
      </c>
      <c r="U619" s="45" t="str">
        <f t="shared" si="327"/>
        <v>n/a</v>
      </c>
      <c r="V619" s="45" t="str">
        <f t="shared" si="328"/>
        <v>n/a</v>
      </c>
      <c r="W619" s="41">
        <f t="shared" si="329"/>
        <v>-33.081021212541167</v>
      </c>
      <c r="X619" s="42">
        <f t="shared" si="330"/>
        <v>0.27173647812905505</v>
      </c>
      <c r="Y619" s="3">
        <v>3</v>
      </c>
      <c r="Z619" s="166">
        <v>-18.5</v>
      </c>
      <c r="AA619" s="43">
        <f t="shared" si="331"/>
        <v>-33.081021212541195</v>
      </c>
      <c r="AB619" s="42">
        <f t="shared" si="332"/>
        <v>0.27173647812905505</v>
      </c>
      <c r="AC619" s="8"/>
      <c r="AD619" s="35">
        <f t="shared" si="333"/>
        <v>-3.3093999999999998E-2</v>
      </c>
      <c r="AE619" s="12">
        <f t="shared" si="334"/>
        <v>3.7367918280816951E-4</v>
      </c>
      <c r="AF619" s="12">
        <f t="shared" si="335"/>
        <v>4.2165180505801406E-4</v>
      </c>
      <c r="AG619" s="12">
        <f t="shared" si="336"/>
        <v>1.3423008502203412E-5</v>
      </c>
      <c r="AH619" s="12">
        <f t="shared" si="337"/>
        <v>1.7086378734417916E-4</v>
      </c>
      <c r="AI619" s="12">
        <f t="shared" si="338"/>
        <v>0</v>
      </c>
      <c r="AJ619" s="12">
        <f t="shared" si="339"/>
        <v>0</v>
      </c>
      <c r="AK619" s="12">
        <f t="shared" si="340"/>
        <v>0</v>
      </c>
      <c r="AL619" s="12">
        <f t="shared" si="341"/>
        <v>0</v>
      </c>
      <c r="AM619" s="12">
        <f t="shared" si="342"/>
        <v>0</v>
      </c>
      <c r="AN619" s="39">
        <f t="shared" si="343"/>
        <v>0</v>
      </c>
      <c r="AO619" s="8"/>
      <c r="AP619" s="35">
        <f t="shared" si="344"/>
        <v>-3.3081021212541167E-2</v>
      </c>
      <c r="AQ619" s="12">
        <f t="shared" si="345"/>
        <v>2.7173647812905503E-4</v>
      </c>
      <c r="AR619" s="12">
        <f t="shared" si="346"/>
        <v>1.3423008502203412E-5</v>
      </c>
      <c r="AS619" s="12">
        <f t="shared" si="347"/>
        <v>1.7086378734417916E-4</v>
      </c>
      <c r="AT619" s="12">
        <f t="shared" si="348"/>
        <v>1.3423008502203412E-5</v>
      </c>
      <c r="AU619" s="12">
        <f t="shared" si="349"/>
        <v>1.7086378734417916E-4</v>
      </c>
      <c r="AV619" s="12">
        <f t="shared" si="350"/>
        <v>-3.3081021212541167E-2</v>
      </c>
      <c r="AW619" s="12">
        <f t="shared" si="351"/>
        <v>2.7173647812905503E-4</v>
      </c>
      <c r="AX619" s="12">
        <f t="shared" si="352"/>
        <v>-3.3081021212541195E-2</v>
      </c>
      <c r="AY619" s="39">
        <f t="shared" si="353"/>
        <v>2.7173647812905503E-4</v>
      </c>
      <c r="AZ619" s="8"/>
      <c r="BA619" s="35"/>
      <c r="BB619" s="12">
        <f t="shared" si="354"/>
        <v>1.0000134230085023</v>
      </c>
      <c r="BC619" s="12">
        <f t="shared" si="355"/>
        <v>0.96690600000000004</v>
      </c>
      <c r="BD619" s="12">
        <f t="shared" si="356"/>
        <v>0</v>
      </c>
      <c r="BE619" s="39">
        <f t="shared" si="357"/>
        <v>0</v>
      </c>
    </row>
    <row r="620" spans="1:57">
      <c r="A620" s="168" t="s">
        <v>332</v>
      </c>
      <c r="B620" s="3" t="s">
        <v>216</v>
      </c>
      <c r="C620" s="3">
        <v>-32.796666666666674</v>
      </c>
      <c r="D620" s="3">
        <v>0.37367918280816953</v>
      </c>
      <c r="E620" s="3">
        <v>3</v>
      </c>
      <c r="F620" s="3">
        <v>1.3423008502203413E-2</v>
      </c>
      <c r="G620" s="3">
        <v>0.17086378734417915</v>
      </c>
      <c r="L620" s="3">
        <v>1</v>
      </c>
      <c r="Q620" s="44">
        <f t="shared" si="323"/>
        <v>-32.783683888099986</v>
      </c>
      <c r="R620" s="45">
        <f t="shared" si="324"/>
        <v>0.2717673684240382</v>
      </c>
      <c r="S620" s="45" t="str">
        <f t="shared" si="325"/>
        <v>n/a</v>
      </c>
      <c r="T620" s="45" t="str">
        <f t="shared" si="326"/>
        <v>n/a</v>
      </c>
      <c r="U620" s="45" t="str">
        <f t="shared" si="327"/>
        <v>n/a</v>
      </c>
      <c r="V620" s="45" t="str">
        <f t="shared" si="328"/>
        <v>n/a</v>
      </c>
      <c r="W620" s="41">
        <f t="shared" si="329"/>
        <v>-32.783683888099986</v>
      </c>
      <c r="X620" s="42">
        <f t="shared" si="330"/>
        <v>0.2717673684240382</v>
      </c>
      <c r="Y620" s="3">
        <v>3</v>
      </c>
      <c r="Z620" s="166">
        <v>-18.5</v>
      </c>
      <c r="AA620" s="43">
        <f t="shared" si="331"/>
        <v>-32.783683888099937</v>
      </c>
      <c r="AB620" s="42">
        <f t="shared" si="332"/>
        <v>0.2717673684240382</v>
      </c>
      <c r="AC620" s="8"/>
      <c r="AD620" s="35">
        <f t="shared" si="333"/>
        <v>-3.2796666666666675E-2</v>
      </c>
      <c r="AE620" s="12">
        <f t="shared" si="334"/>
        <v>3.7367918280816951E-4</v>
      </c>
      <c r="AF620" s="12">
        <f t="shared" si="335"/>
        <v>4.2165180505801406E-4</v>
      </c>
      <c r="AG620" s="12">
        <f t="shared" si="336"/>
        <v>1.3423008502203412E-5</v>
      </c>
      <c r="AH620" s="12">
        <f t="shared" si="337"/>
        <v>1.7086378734417916E-4</v>
      </c>
      <c r="AI620" s="12">
        <f t="shared" si="338"/>
        <v>0</v>
      </c>
      <c r="AJ620" s="12">
        <f t="shared" si="339"/>
        <v>0</v>
      </c>
      <c r="AK620" s="12">
        <f t="shared" si="340"/>
        <v>0</v>
      </c>
      <c r="AL620" s="12">
        <f t="shared" si="341"/>
        <v>0</v>
      </c>
      <c r="AM620" s="12">
        <f t="shared" si="342"/>
        <v>0</v>
      </c>
      <c r="AN620" s="39">
        <f t="shared" si="343"/>
        <v>0</v>
      </c>
      <c r="AO620" s="8"/>
      <c r="AP620" s="35">
        <f t="shared" si="344"/>
        <v>-3.2783683888099983E-2</v>
      </c>
      <c r="AQ620" s="12">
        <f t="shared" si="345"/>
        <v>2.717673684240382E-4</v>
      </c>
      <c r="AR620" s="12">
        <f t="shared" si="346"/>
        <v>1.3423008502203412E-5</v>
      </c>
      <c r="AS620" s="12">
        <f t="shared" si="347"/>
        <v>1.7086378734417916E-4</v>
      </c>
      <c r="AT620" s="12">
        <f t="shared" si="348"/>
        <v>1.3423008502203412E-5</v>
      </c>
      <c r="AU620" s="12">
        <f t="shared" si="349"/>
        <v>1.7086378734417916E-4</v>
      </c>
      <c r="AV620" s="12">
        <f t="shared" si="350"/>
        <v>-3.2783683888099983E-2</v>
      </c>
      <c r="AW620" s="12">
        <f t="shared" si="351"/>
        <v>2.717673684240382E-4</v>
      </c>
      <c r="AX620" s="12">
        <f t="shared" si="352"/>
        <v>-3.2783683888099935E-2</v>
      </c>
      <c r="AY620" s="39">
        <f t="shared" si="353"/>
        <v>2.717673684240382E-4</v>
      </c>
      <c r="AZ620" s="8"/>
      <c r="BA620" s="35"/>
      <c r="BB620" s="12">
        <f t="shared" si="354"/>
        <v>1.0000134230085023</v>
      </c>
      <c r="BC620" s="12">
        <f t="shared" si="355"/>
        <v>0.9672033333333333</v>
      </c>
      <c r="BD620" s="12">
        <f t="shared" si="356"/>
        <v>0</v>
      </c>
      <c r="BE620" s="39">
        <f t="shared" si="357"/>
        <v>0</v>
      </c>
    </row>
    <row r="621" spans="1:57">
      <c r="A621" s="168" t="s">
        <v>267</v>
      </c>
      <c r="B621" s="3" t="s">
        <v>399</v>
      </c>
      <c r="C621" s="3">
        <v>-33.261600000000001</v>
      </c>
      <c r="D621" s="3">
        <v>0.37367918280816953</v>
      </c>
      <c r="E621" s="3">
        <v>5</v>
      </c>
      <c r="F621" s="3">
        <v>1.3423008502203413E-2</v>
      </c>
      <c r="G621" s="3">
        <v>0.17086378734417915</v>
      </c>
      <c r="L621" s="3">
        <v>1</v>
      </c>
      <c r="Q621" s="44">
        <f t="shared" si="323"/>
        <v>-33.24862346223739</v>
      </c>
      <c r="R621" s="45">
        <f t="shared" si="324"/>
        <v>0.23497361880379686</v>
      </c>
      <c r="S621" s="45" t="str">
        <f t="shared" si="325"/>
        <v>n/a</v>
      </c>
      <c r="T621" s="45" t="str">
        <f t="shared" si="326"/>
        <v>n/a</v>
      </c>
      <c r="U621" s="45" t="str">
        <f t="shared" si="327"/>
        <v>n/a</v>
      </c>
      <c r="V621" s="45" t="str">
        <f t="shared" si="328"/>
        <v>n/a</v>
      </c>
      <c r="W621" s="41">
        <f t="shared" si="329"/>
        <v>-33.24862346223739</v>
      </c>
      <c r="X621" s="42">
        <f t="shared" si="330"/>
        <v>0.23497361880379686</v>
      </c>
      <c r="Y621" s="3">
        <v>5</v>
      </c>
      <c r="Z621" s="166">
        <v>-18.5</v>
      </c>
      <c r="AA621" s="43">
        <f t="shared" si="331"/>
        <v>-33.248623462237333</v>
      </c>
      <c r="AB621" s="42">
        <f t="shared" si="332"/>
        <v>0.23497361880379686</v>
      </c>
      <c r="AC621" s="8"/>
      <c r="AD621" s="35">
        <f t="shared" si="333"/>
        <v>-3.3261600000000002E-2</v>
      </c>
      <c r="AE621" s="12">
        <f t="shared" si="334"/>
        <v>3.7367918280816951E-4</v>
      </c>
      <c r="AF621" s="12">
        <f t="shared" si="335"/>
        <v>3.9753713420809326E-4</v>
      </c>
      <c r="AG621" s="12">
        <f t="shared" si="336"/>
        <v>1.3423008502203412E-5</v>
      </c>
      <c r="AH621" s="12">
        <f t="shared" si="337"/>
        <v>1.7086378734417916E-4</v>
      </c>
      <c r="AI621" s="12">
        <f t="shared" si="338"/>
        <v>0</v>
      </c>
      <c r="AJ621" s="12">
        <f t="shared" si="339"/>
        <v>0</v>
      </c>
      <c r="AK621" s="12">
        <f t="shared" si="340"/>
        <v>0</v>
      </c>
      <c r="AL621" s="12">
        <f t="shared" si="341"/>
        <v>0</v>
      </c>
      <c r="AM621" s="12">
        <f t="shared" si="342"/>
        <v>0</v>
      </c>
      <c r="AN621" s="39">
        <f t="shared" si="343"/>
        <v>0</v>
      </c>
      <c r="AO621" s="8"/>
      <c r="AP621" s="35">
        <f t="shared" si="344"/>
        <v>-3.3248623462237392E-2</v>
      </c>
      <c r="AQ621" s="12">
        <f t="shared" si="345"/>
        <v>2.3497361880379686E-4</v>
      </c>
      <c r="AR621" s="12">
        <f t="shared" si="346"/>
        <v>1.3423008502203412E-5</v>
      </c>
      <c r="AS621" s="12">
        <f t="shared" si="347"/>
        <v>1.7086378734417916E-4</v>
      </c>
      <c r="AT621" s="12">
        <f t="shared" si="348"/>
        <v>1.3423008502203412E-5</v>
      </c>
      <c r="AU621" s="12">
        <f t="shared" si="349"/>
        <v>1.7086378734417916E-4</v>
      </c>
      <c r="AV621" s="12">
        <f t="shared" si="350"/>
        <v>-3.3248623462237392E-2</v>
      </c>
      <c r="AW621" s="12">
        <f t="shared" si="351"/>
        <v>2.3497361880379686E-4</v>
      </c>
      <c r="AX621" s="12">
        <f t="shared" si="352"/>
        <v>-3.3248623462237337E-2</v>
      </c>
      <c r="AY621" s="39">
        <f t="shared" si="353"/>
        <v>2.3497361880379686E-4</v>
      </c>
      <c r="AZ621" s="8"/>
      <c r="BA621" s="35"/>
      <c r="BB621" s="12">
        <f t="shared" si="354"/>
        <v>1.0000134230085023</v>
      </c>
      <c r="BC621" s="12">
        <f t="shared" si="355"/>
        <v>0.9667384</v>
      </c>
      <c r="BD621" s="12">
        <f t="shared" si="356"/>
        <v>0</v>
      </c>
      <c r="BE621" s="39">
        <f t="shared" si="357"/>
        <v>0</v>
      </c>
    </row>
    <row r="622" spans="1:57">
      <c r="A622" s="168" t="s">
        <v>267</v>
      </c>
      <c r="B622" s="3" t="s">
        <v>400</v>
      </c>
      <c r="C622" s="3">
        <v>-33.477199999999996</v>
      </c>
      <c r="D622" s="3">
        <v>0.37367918280816953</v>
      </c>
      <c r="E622" s="3">
        <v>5</v>
      </c>
      <c r="F622" s="3">
        <v>1.3423008502203413E-2</v>
      </c>
      <c r="G622" s="3">
        <v>0.17086378734417915</v>
      </c>
      <c r="L622" s="3">
        <v>1</v>
      </c>
      <c r="Q622" s="44">
        <f t="shared" si="323"/>
        <v>-33.464226356238022</v>
      </c>
      <c r="R622" s="45">
        <f t="shared" si="324"/>
        <v>0.23494772390735258</v>
      </c>
      <c r="S622" s="45" t="str">
        <f t="shared" si="325"/>
        <v>n/a</v>
      </c>
      <c r="T622" s="45" t="str">
        <f t="shared" si="326"/>
        <v>n/a</v>
      </c>
      <c r="U622" s="45" t="str">
        <f t="shared" si="327"/>
        <v>n/a</v>
      </c>
      <c r="V622" s="45" t="str">
        <f t="shared" si="328"/>
        <v>n/a</v>
      </c>
      <c r="W622" s="41">
        <f t="shared" si="329"/>
        <v>-33.464226356238022</v>
      </c>
      <c r="X622" s="42">
        <f t="shared" si="330"/>
        <v>0.23494772390735258</v>
      </c>
      <c r="Y622" s="3">
        <v>5</v>
      </c>
      <c r="Z622" s="166">
        <v>-18.5</v>
      </c>
      <c r="AA622" s="43">
        <f t="shared" si="331"/>
        <v>-33.464226356238022</v>
      </c>
      <c r="AB622" s="42">
        <f t="shared" si="332"/>
        <v>0.23494772390735258</v>
      </c>
      <c r="AC622" s="8"/>
      <c r="AD622" s="35">
        <f t="shared" si="333"/>
        <v>-3.3477199999999999E-2</v>
      </c>
      <c r="AE622" s="12">
        <f t="shared" si="334"/>
        <v>3.7367918280816951E-4</v>
      </c>
      <c r="AF622" s="12">
        <f t="shared" si="335"/>
        <v>3.9753713420809326E-4</v>
      </c>
      <c r="AG622" s="12">
        <f t="shared" si="336"/>
        <v>1.3423008502203412E-5</v>
      </c>
      <c r="AH622" s="12">
        <f t="shared" si="337"/>
        <v>1.7086378734417916E-4</v>
      </c>
      <c r="AI622" s="12">
        <f t="shared" si="338"/>
        <v>0</v>
      </c>
      <c r="AJ622" s="12">
        <f t="shared" si="339"/>
        <v>0</v>
      </c>
      <c r="AK622" s="12">
        <f t="shared" si="340"/>
        <v>0</v>
      </c>
      <c r="AL622" s="12">
        <f t="shared" si="341"/>
        <v>0</v>
      </c>
      <c r="AM622" s="12">
        <f t="shared" si="342"/>
        <v>0</v>
      </c>
      <c r="AN622" s="39">
        <f t="shared" si="343"/>
        <v>0</v>
      </c>
      <c r="AO622" s="8"/>
      <c r="AP622" s="35">
        <f t="shared" si="344"/>
        <v>-3.3464226356238025E-2</v>
      </c>
      <c r="AQ622" s="12">
        <f t="shared" si="345"/>
        <v>2.3494772390735257E-4</v>
      </c>
      <c r="AR622" s="12">
        <f t="shared" si="346"/>
        <v>1.3423008502203412E-5</v>
      </c>
      <c r="AS622" s="12">
        <f t="shared" si="347"/>
        <v>1.7086378734417916E-4</v>
      </c>
      <c r="AT622" s="12">
        <f t="shared" si="348"/>
        <v>1.3423008502203412E-5</v>
      </c>
      <c r="AU622" s="12">
        <f t="shared" si="349"/>
        <v>1.7086378734417916E-4</v>
      </c>
      <c r="AV622" s="12">
        <f t="shared" si="350"/>
        <v>-3.3464226356238025E-2</v>
      </c>
      <c r="AW622" s="12">
        <f t="shared" si="351"/>
        <v>2.3494772390735257E-4</v>
      </c>
      <c r="AX622" s="12">
        <f t="shared" si="352"/>
        <v>-3.3464226356238025E-2</v>
      </c>
      <c r="AY622" s="39">
        <f t="shared" si="353"/>
        <v>2.3494772390735257E-4</v>
      </c>
      <c r="AZ622" s="8"/>
      <c r="BA622" s="35"/>
      <c r="BB622" s="12">
        <f t="shared" si="354"/>
        <v>1.0000134230085023</v>
      </c>
      <c r="BC622" s="12">
        <f t="shared" si="355"/>
        <v>0.96652280000000002</v>
      </c>
      <c r="BD622" s="12">
        <f t="shared" si="356"/>
        <v>0</v>
      </c>
      <c r="BE622" s="39">
        <f t="shared" si="357"/>
        <v>0</v>
      </c>
    </row>
    <row r="623" spans="1:57">
      <c r="A623" s="168" t="s">
        <v>267</v>
      </c>
      <c r="B623" s="3" t="s">
        <v>215</v>
      </c>
      <c r="C623" s="3">
        <v>-34.365199999999994</v>
      </c>
      <c r="D623" s="3">
        <v>0.37367918280816953</v>
      </c>
      <c r="E623" s="3">
        <v>5</v>
      </c>
      <c r="F623" s="3">
        <v>1.3423008502203413E-2</v>
      </c>
      <c r="G623" s="3">
        <v>0.17086378734417915</v>
      </c>
      <c r="L623" s="3">
        <v>1</v>
      </c>
      <c r="Q623" s="44">
        <f t="shared" si="323"/>
        <v>-34.352238275869567</v>
      </c>
      <c r="R623" s="45">
        <f t="shared" si="324"/>
        <v>0.23484110041842648</v>
      </c>
      <c r="S623" s="45" t="str">
        <f t="shared" si="325"/>
        <v>n/a</v>
      </c>
      <c r="T623" s="45" t="str">
        <f t="shared" si="326"/>
        <v>n/a</v>
      </c>
      <c r="U623" s="45" t="str">
        <f t="shared" si="327"/>
        <v>n/a</v>
      </c>
      <c r="V623" s="45" t="str">
        <f t="shared" si="328"/>
        <v>n/a</v>
      </c>
      <c r="W623" s="41">
        <f t="shared" si="329"/>
        <v>-34.352238275869567</v>
      </c>
      <c r="X623" s="42">
        <f t="shared" si="330"/>
        <v>0.23484110041842648</v>
      </c>
      <c r="Y623" s="3">
        <v>5</v>
      </c>
      <c r="Z623" s="166">
        <v>-18.5</v>
      </c>
      <c r="AA623" s="43">
        <f t="shared" si="331"/>
        <v>-34.352238275869531</v>
      </c>
      <c r="AB623" s="42">
        <f t="shared" si="332"/>
        <v>0.23484110041842648</v>
      </c>
      <c r="AC623" s="8"/>
      <c r="AD623" s="35">
        <f t="shared" si="333"/>
        <v>-3.4365199999999992E-2</v>
      </c>
      <c r="AE623" s="12">
        <f t="shared" si="334"/>
        <v>3.7367918280816951E-4</v>
      </c>
      <c r="AF623" s="12">
        <f t="shared" si="335"/>
        <v>3.9753713420809326E-4</v>
      </c>
      <c r="AG623" s="12">
        <f t="shared" si="336"/>
        <v>1.3423008502203412E-5</v>
      </c>
      <c r="AH623" s="12">
        <f t="shared" si="337"/>
        <v>1.7086378734417916E-4</v>
      </c>
      <c r="AI623" s="12">
        <f t="shared" si="338"/>
        <v>0</v>
      </c>
      <c r="AJ623" s="12">
        <f t="shared" si="339"/>
        <v>0</v>
      </c>
      <c r="AK623" s="12">
        <f t="shared" si="340"/>
        <v>0</v>
      </c>
      <c r="AL623" s="12">
        <f t="shared" si="341"/>
        <v>0</v>
      </c>
      <c r="AM623" s="12">
        <f t="shared" si="342"/>
        <v>0</v>
      </c>
      <c r="AN623" s="39">
        <f t="shared" si="343"/>
        <v>0</v>
      </c>
      <c r="AO623" s="8"/>
      <c r="AP623" s="35">
        <f t="shared" si="344"/>
        <v>-3.435223827586957E-2</v>
      </c>
      <c r="AQ623" s="12">
        <f t="shared" si="345"/>
        <v>2.3484110041842649E-4</v>
      </c>
      <c r="AR623" s="12">
        <f t="shared" si="346"/>
        <v>1.3423008502203412E-5</v>
      </c>
      <c r="AS623" s="12">
        <f t="shared" si="347"/>
        <v>1.7086378734417916E-4</v>
      </c>
      <c r="AT623" s="12">
        <f t="shared" si="348"/>
        <v>1.3423008502203412E-5</v>
      </c>
      <c r="AU623" s="12">
        <f t="shared" si="349"/>
        <v>1.7086378734417916E-4</v>
      </c>
      <c r="AV623" s="12">
        <f t="shared" si="350"/>
        <v>-3.435223827586957E-2</v>
      </c>
      <c r="AW623" s="12">
        <f t="shared" si="351"/>
        <v>2.3484110041842649E-4</v>
      </c>
      <c r="AX623" s="12">
        <f t="shared" si="352"/>
        <v>-3.4352238275869529E-2</v>
      </c>
      <c r="AY623" s="39">
        <f t="shared" si="353"/>
        <v>2.3484110041842649E-4</v>
      </c>
      <c r="AZ623" s="8"/>
      <c r="BA623" s="35"/>
      <c r="BB623" s="12">
        <f t="shared" si="354"/>
        <v>1.0000134230085023</v>
      </c>
      <c r="BC623" s="12">
        <f t="shared" si="355"/>
        <v>0.96563480000000002</v>
      </c>
      <c r="BD623" s="12">
        <f t="shared" si="356"/>
        <v>0</v>
      </c>
      <c r="BE623" s="39">
        <f t="shared" si="357"/>
        <v>0</v>
      </c>
    </row>
    <row r="624" spans="1:57">
      <c r="A624" s="168" t="s">
        <v>267</v>
      </c>
      <c r="B624" s="3" t="s">
        <v>216</v>
      </c>
      <c r="C624" s="3">
        <v>-34.095600000000005</v>
      </c>
      <c r="D624" s="3">
        <v>0.37367918280816953</v>
      </c>
      <c r="E624" s="3">
        <v>5</v>
      </c>
      <c r="F624" s="3">
        <v>1.3423008502203413E-2</v>
      </c>
      <c r="G624" s="3">
        <v>0.17086378734417915</v>
      </c>
      <c r="L624" s="3">
        <v>1</v>
      </c>
      <c r="Q624" s="44">
        <f t="shared" si="323"/>
        <v>-34.082634657026489</v>
      </c>
      <c r="R624" s="45">
        <f t="shared" si="324"/>
        <v>0.23487346644920587</v>
      </c>
      <c r="S624" s="45" t="str">
        <f t="shared" si="325"/>
        <v>n/a</v>
      </c>
      <c r="T624" s="45" t="str">
        <f t="shared" si="326"/>
        <v>n/a</v>
      </c>
      <c r="U624" s="45" t="str">
        <f t="shared" si="327"/>
        <v>n/a</v>
      </c>
      <c r="V624" s="45" t="str">
        <f t="shared" si="328"/>
        <v>n/a</v>
      </c>
      <c r="W624" s="41">
        <f t="shared" si="329"/>
        <v>-34.082634657026489</v>
      </c>
      <c r="X624" s="42">
        <f t="shared" si="330"/>
        <v>0.23487346644920587</v>
      </c>
      <c r="Y624" s="3">
        <v>5</v>
      </c>
      <c r="Z624" s="166">
        <v>-18.5</v>
      </c>
      <c r="AA624" s="43">
        <f t="shared" si="331"/>
        <v>-34.082634657026432</v>
      </c>
      <c r="AB624" s="42">
        <f t="shared" si="332"/>
        <v>0.23487346644920587</v>
      </c>
      <c r="AC624" s="8"/>
      <c r="AD624" s="35">
        <f t="shared" si="333"/>
        <v>-3.4095600000000004E-2</v>
      </c>
      <c r="AE624" s="12">
        <f t="shared" si="334"/>
        <v>3.7367918280816951E-4</v>
      </c>
      <c r="AF624" s="12">
        <f t="shared" si="335"/>
        <v>3.9753713420809326E-4</v>
      </c>
      <c r="AG624" s="12">
        <f t="shared" si="336"/>
        <v>1.3423008502203412E-5</v>
      </c>
      <c r="AH624" s="12">
        <f t="shared" si="337"/>
        <v>1.7086378734417916E-4</v>
      </c>
      <c r="AI624" s="12">
        <f t="shared" si="338"/>
        <v>0</v>
      </c>
      <c r="AJ624" s="12">
        <f t="shared" si="339"/>
        <v>0</v>
      </c>
      <c r="AK624" s="12">
        <f t="shared" si="340"/>
        <v>0</v>
      </c>
      <c r="AL624" s="12">
        <f t="shared" si="341"/>
        <v>0</v>
      </c>
      <c r="AM624" s="12">
        <f t="shared" si="342"/>
        <v>0</v>
      </c>
      <c r="AN624" s="39">
        <f t="shared" si="343"/>
        <v>0</v>
      </c>
      <c r="AO624" s="8"/>
      <c r="AP624" s="35">
        <f t="shared" si="344"/>
        <v>-3.4082634657026489E-2</v>
      </c>
      <c r="AQ624" s="12">
        <f t="shared" si="345"/>
        <v>2.3487346644920587E-4</v>
      </c>
      <c r="AR624" s="12">
        <f t="shared" si="346"/>
        <v>1.3423008502203412E-5</v>
      </c>
      <c r="AS624" s="12">
        <f t="shared" si="347"/>
        <v>1.7086378734417916E-4</v>
      </c>
      <c r="AT624" s="12">
        <f t="shared" si="348"/>
        <v>1.3423008502203412E-5</v>
      </c>
      <c r="AU624" s="12">
        <f t="shared" si="349"/>
        <v>1.7086378734417916E-4</v>
      </c>
      <c r="AV624" s="12">
        <f t="shared" si="350"/>
        <v>-3.4082634657026489E-2</v>
      </c>
      <c r="AW624" s="12">
        <f t="shared" si="351"/>
        <v>2.3487346644920587E-4</v>
      </c>
      <c r="AX624" s="12">
        <f t="shared" si="352"/>
        <v>-3.4082634657026434E-2</v>
      </c>
      <c r="AY624" s="39">
        <f t="shared" si="353"/>
        <v>2.3487346644920587E-4</v>
      </c>
      <c r="AZ624" s="8"/>
      <c r="BA624" s="35"/>
      <c r="BB624" s="12">
        <f t="shared" si="354"/>
        <v>1.0000134230085023</v>
      </c>
      <c r="BC624" s="12">
        <f t="shared" si="355"/>
        <v>0.9659044</v>
      </c>
      <c r="BD624" s="12">
        <f t="shared" si="356"/>
        <v>0</v>
      </c>
      <c r="BE624" s="39">
        <f t="shared" si="357"/>
        <v>0</v>
      </c>
    </row>
    <row r="625" spans="1:57">
      <c r="A625" s="168" t="s">
        <v>386</v>
      </c>
      <c r="B625" s="3" t="s">
        <v>399</v>
      </c>
      <c r="C625" s="3">
        <v>-34.963333333333331</v>
      </c>
      <c r="D625" s="3">
        <v>0.37367918280816953</v>
      </c>
      <c r="E625" s="3">
        <v>3</v>
      </c>
      <c r="F625" s="3">
        <v>1.3423008502203413E-2</v>
      </c>
      <c r="G625" s="3">
        <v>0.17086378734417915</v>
      </c>
      <c r="L625" s="3">
        <v>1</v>
      </c>
      <c r="Q625" s="44">
        <f t="shared" si="323"/>
        <v>-34.950379637951727</v>
      </c>
      <c r="R625" s="45">
        <f t="shared" si="324"/>
        <v>0.27154240821467901</v>
      </c>
      <c r="S625" s="45" t="str">
        <f t="shared" si="325"/>
        <v>n/a</v>
      </c>
      <c r="T625" s="45" t="str">
        <f t="shared" si="326"/>
        <v>n/a</v>
      </c>
      <c r="U625" s="45" t="str">
        <f t="shared" si="327"/>
        <v>n/a</v>
      </c>
      <c r="V625" s="45" t="str">
        <f t="shared" si="328"/>
        <v>n/a</v>
      </c>
      <c r="W625" s="41">
        <f t="shared" si="329"/>
        <v>-34.950379637951727</v>
      </c>
      <c r="X625" s="42">
        <f t="shared" si="330"/>
        <v>0.27154240821467901</v>
      </c>
      <c r="Y625" s="3">
        <v>3</v>
      </c>
      <c r="Z625" s="166">
        <v>-18.5</v>
      </c>
      <c r="AA625" s="43">
        <f t="shared" si="331"/>
        <v>-34.950379637951777</v>
      </c>
      <c r="AB625" s="42">
        <f t="shared" si="332"/>
        <v>0.27154240821467901</v>
      </c>
      <c r="AC625" s="8"/>
      <c r="AD625" s="35">
        <f t="shared" si="333"/>
        <v>-3.4963333333333332E-2</v>
      </c>
      <c r="AE625" s="12">
        <f t="shared" si="334"/>
        <v>3.7367918280816951E-4</v>
      </c>
      <c r="AF625" s="12">
        <f t="shared" si="335"/>
        <v>4.2165180505801406E-4</v>
      </c>
      <c r="AG625" s="12">
        <f t="shared" si="336"/>
        <v>1.3423008502203412E-5</v>
      </c>
      <c r="AH625" s="12">
        <f t="shared" si="337"/>
        <v>1.7086378734417916E-4</v>
      </c>
      <c r="AI625" s="12">
        <f t="shared" si="338"/>
        <v>0</v>
      </c>
      <c r="AJ625" s="12">
        <f t="shared" si="339"/>
        <v>0</v>
      </c>
      <c r="AK625" s="12">
        <f t="shared" si="340"/>
        <v>0</v>
      </c>
      <c r="AL625" s="12">
        <f t="shared" si="341"/>
        <v>0</v>
      </c>
      <c r="AM625" s="12">
        <f t="shared" si="342"/>
        <v>0</v>
      </c>
      <c r="AN625" s="39">
        <f t="shared" si="343"/>
        <v>0</v>
      </c>
      <c r="AO625" s="8"/>
      <c r="AP625" s="35">
        <f t="shared" si="344"/>
        <v>-3.495037963795173E-2</v>
      </c>
      <c r="AQ625" s="12">
        <f t="shared" si="345"/>
        <v>2.7154240821467902E-4</v>
      </c>
      <c r="AR625" s="12">
        <f t="shared" si="346"/>
        <v>1.3423008502203412E-5</v>
      </c>
      <c r="AS625" s="12">
        <f t="shared" si="347"/>
        <v>1.7086378734417916E-4</v>
      </c>
      <c r="AT625" s="12">
        <f t="shared" si="348"/>
        <v>1.3423008502203412E-5</v>
      </c>
      <c r="AU625" s="12">
        <f t="shared" si="349"/>
        <v>1.7086378734417916E-4</v>
      </c>
      <c r="AV625" s="12">
        <f t="shared" si="350"/>
        <v>-3.495037963795173E-2</v>
      </c>
      <c r="AW625" s="12">
        <f t="shared" si="351"/>
        <v>2.7154240821467902E-4</v>
      </c>
      <c r="AX625" s="12">
        <f t="shared" si="352"/>
        <v>-3.4950379637951778E-2</v>
      </c>
      <c r="AY625" s="39">
        <f t="shared" si="353"/>
        <v>2.7154240821467902E-4</v>
      </c>
      <c r="AZ625" s="8"/>
      <c r="BA625" s="35"/>
      <c r="BB625" s="12">
        <f t="shared" si="354"/>
        <v>1.0000134230085023</v>
      </c>
      <c r="BC625" s="12">
        <f t="shared" si="355"/>
        <v>0.96503666666666665</v>
      </c>
      <c r="BD625" s="12">
        <f t="shared" si="356"/>
        <v>0</v>
      </c>
      <c r="BE625" s="39">
        <f t="shared" si="357"/>
        <v>0</v>
      </c>
    </row>
    <row r="626" spans="1:57">
      <c r="A626" s="168" t="s">
        <v>386</v>
      </c>
      <c r="B626" s="3" t="s">
        <v>400</v>
      </c>
      <c r="C626" s="3">
        <v>-35.141999999999996</v>
      </c>
      <c r="D626" s="3">
        <v>0.37367918280816953</v>
      </c>
      <c r="E626" s="3">
        <v>3</v>
      </c>
      <c r="F626" s="3">
        <v>1.3423008502203413E-2</v>
      </c>
      <c r="G626" s="3">
        <v>0.17086378734417915</v>
      </c>
      <c r="L626" s="3">
        <v>1</v>
      </c>
      <c r="Q626" s="44">
        <f t="shared" si="323"/>
        <v>-35.129048702862569</v>
      </c>
      <c r="R626" s="45">
        <f t="shared" si="324"/>
        <v>0.27152387185872323</v>
      </c>
      <c r="S626" s="45" t="str">
        <f t="shared" si="325"/>
        <v>n/a</v>
      </c>
      <c r="T626" s="45" t="str">
        <f t="shared" si="326"/>
        <v>n/a</v>
      </c>
      <c r="U626" s="45" t="str">
        <f t="shared" si="327"/>
        <v>n/a</v>
      </c>
      <c r="V626" s="45" t="str">
        <f t="shared" si="328"/>
        <v>n/a</v>
      </c>
      <c r="W626" s="41">
        <f t="shared" si="329"/>
        <v>-35.129048702862569</v>
      </c>
      <c r="X626" s="42">
        <f t="shared" si="330"/>
        <v>0.27152387185872323</v>
      </c>
      <c r="Y626" s="3">
        <v>3</v>
      </c>
      <c r="Z626" s="166">
        <v>-18.5</v>
      </c>
      <c r="AA626" s="43">
        <f t="shared" si="331"/>
        <v>-35.129048702862598</v>
      </c>
      <c r="AB626" s="42">
        <f t="shared" si="332"/>
        <v>0.27152387185872323</v>
      </c>
      <c r="AC626" s="8"/>
      <c r="AD626" s="35">
        <f t="shared" si="333"/>
        <v>-3.5141999999999993E-2</v>
      </c>
      <c r="AE626" s="12">
        <f t="shared" si="334"/>
        <v>3.7367918280816951E-4</v>
      </c>
      <c r="AF626" s="12">
        <f t="shared" si="335"/>
        <v>4.2165180505801406E-4</v>
      </c>
      <c r="AG626" s="12">
        <f t="shared" si="336"/>
        <v>1.3423008502203412E-5</v>
      </c>
      <c r="AH626" s="12">
        <f t="shared" si="337"/>
        <v>1.7086378734417916E-4</v>
      </c>
      <c r="AI626" s="12">
        <f t="shared" si="338"/>
        <v>0</v>
      </c>
      <c r="AJ626" s="12">
        <f t="shared" si="339"/>
        <v>0</v>
      </c>
      <c r="AK626" s="12">
        <f t="shared" si="340"/>
        <v>0</v>
      </c>
      <c r="AL626" s="12">
        <f t="shared" si="341"/>
        <v>0</v>
      </c>
      <c r="AM626" s="12">
        <f t="shared" si="342"/>
        <v>0</v>
      </c>
      <c r="AN626" s="39">
        <f t="shared" si="343"/>
        <v>0</v>
      </c>
      <c r="AO626" s="8"/>
      <c r="AP626" s="35">
        <f t="shared" si="344"/>
        <v>-3.512904870286257E-2</v>
      </c>
      <c r="AQ626" s="12">
        <f t="shared" si="345"/>
        <v>2.7152387185872321E-4</v>
      </c>
      <c r="AR626" s="12">
        <f t="shared" si="346"/>
        <v>1.3423008502203412E-5</v>
      </c>
      <c r="AS626" s="12">
        <f t="shared" si="347"/>
        <v>1.7086378734417916E-4</v>
      </c>
      <c r="AT626" s="12">
        <f t="shared" si="348"/>
        <v>1.3423008502203412E-5</v>
      </c>
      <c r="AU626" s="12">
        <f t="shared" si="349"/>
        <v>1.7086378734417916E-4</v>
      </c>
      <c r="AV626" s="12">
        <f t="shared" si="350"/>
        <v>-3.512904870286257E-2</v>
      </c>
      <c r="AW626" s="12">
        <f t="shared" si="351"/>
        <v>2.7152387185872321E-4</v>
      </c>
      <c r="AX626" s="12">
        <f t="shared" si="352"/>
        <v>-3.5129048702862598E-2</v>
      </c>
      <c r="AY626" s="39">
        <f t="shared" si="353"/>
        <v>2.7152387185872321E-4</v>
      </c>
      <c r="AZ626" s="8"/>
      <c r="BA626" s="35"/>
      <c r="BB626" s="12">
        <f t="shared" si="354"/>
        <v>1.0000134230085023</v>
      </c>
      <c r="BC626" s="12">
        <f t="shared" si="355"/>
        <v>0.96485799999999999</v>
      </c>
      <c r="BD626" s="12">
        <f t="shared" si="356"/>
        <v>0</v>
      </c>
      <c r="BE626" s="39">
        <f t="shared" si="357"/>
        <v>0</v>
      </c>
    </row>
    <row r="627" spans="1:57">
      <c r="A627" s="168" t="s">
        <v>386</v>
      </c>
      <c r="B627" s="3" t="s">
        <v>215</v>
      </c>
      <c r="C627" s="3">
        <v>-37.242333333333335</v>
      </c>
      <c r="D627" s="3">
        <v>0.37367918280816953</v>
      </c>
      <c r="E627" s="3">
        <v>3</v>
      </c>
      <c r="F627" s="3">
        <v>1.3423008502203413E-2</v>
      </c>
      <c r="G627" s="3">
        <v>0.17086378734417915</v>
      </c>
      <c r="L627" s="3">
        <v>1</v>
      </c>
      <c r="Q627" s="44">
        <f t="shared" si="323"/>
        <v>-37.229410228988101</v>
      </c>
      <c r="R627" s="45">
        <f t="shared" si="324"/>
        <v>0.27130612851492586</v>
      </c>
      <c r="S627" s="45" t="str">
        <f t="shared" si="325"/>
        <v>n/a</v>
      </c>
      <c r="T627" s="45" t="str">
        <f t="shared" si="326"/>
        <v>n/a</v>
      </c>
      <c r="U627" s="45" t="str">
        <f t="shared" si="327"/>
        <v>n/a</v>
      </c>
      <c r="V627" s="45" t="str">
        <f t="shared" si="328"/>
        <v>n/a</v>
      </c>
      <c r="W627" s="41">
        <f t="shared" si="329"/>
        <v>-37.229410228988101</v>
      </c>
      <c r="X627" s="42">
        <f t="shared" si="330"/>
        <v>0.27130612851492586</v>
      </c>
      <c r="Y627" s="3">
        <v>3</v>
      </c>
      <c r="Z627" s="166">
        <v>-18.5</v>
      </c>
      <c r="AA627" s="43">
        <f t="shared" si="331"/>
        <v>-37.229410228988073</v>
      </c>
      <c r="AB627" s="42">
        <f t="shared" si="332"/>
        <v>0.27130612851492586</v>
      </c>
      <c r="AC627" s="8"/>
      <c r="AD627" s="35">
        <f t="shared" si="333"/>
        <v>-3.7242333333333336E-2</v>
      </c>
      <c r="AE627" s="12">
        <f t="shared" si="334"/>
        <v>3.7367918280816951E-4</v>
      </c>
      <c r="AF627" s="12">
        <f t="shared" si="335"/>
        <v>4.2165180505801406E-4</v>
      </c>
      <c r="AG627" s="12">
        <f t="shared" si="336"/>
        <v>1.3423008502203412E-5</v>
      </c>
      <c r="AH627" s="12">
        <f t="shared" si="337"/>
        <v>1.7086378734417916E-4</v>
      </c>
      <c r="AI627" s="12">
        <f t="shared" si="338"/>
        <v>0</v>
      </c>
      <c r="AJ627" s="12">
        <f t="shared" si="339"/>
        <v>0</v>
      </c>
      <c r="AK627" s="12">
        <f t="shared" si="340"/>
        <v>0</v>
      </c>
      <c r="AL627" s="12">
        <f t="shared" si="341"/>
        <v>0</v>
      </c>
      <c r="AM627" s="12">
        <f t="shared" si="342"/>
        <v>0</v>
      </c>
      <c r="AN627" s="39">
        <f t="shared" si="343"/>
        <v>0</v>
      </c>
      <c r="AO627" s="8"/>
      <c r="AP627" s="35">
        <f t="shared" si="344"/>
        <v>-3.7229410228988104E-2</v>
      </c>
      <c r="AQ627" s="12">
        <f t="shared" si="345"/>
        <v>2.7130612851492588E-4</v>
      </c>
      <c r="AR627" s="12">
        <f t="shared" si="346"/>
        <v>1.3423008502203412E-5</v>
      </c>
      <c r="AS627" s="12">
        <f t="shared" si="347"/>
        <v>1.7086378734417916E-4</v>
      </c>
      <c r="AT627" s="12">
        <f t="shared" si="348"/>
        <v>1.3423008502203412E-5</v>
      </c>
      <c r="AU627" s="12">
        <f t="shared" si="349"/>
        <v>1.7086378734417916E-4</v>
      </c>
      <c r="AV627" s="12">
        <f t="shared" si="350"/>
        <v>-3.7229410228988104E-2</v>
      </c>
      <c r="AW627" s="12">
        <f t="shared" si="351"/>
        <v>2.7130612851492588E-4</v>
      </c>
      <c r="AX627" s="12">
        <f t="shared" si="352"/>
        <v>-3.7229410228988069E-2</v>
      </c>
      <c r="AY627" s="39">
        <f t="shared" si="353"/>
        <v>2.7130612851492588E-4</v>
      </c>
      <c r="AZ627" s="8"/>
      <c r="BA627" s="35"/>
      <c r="BB627" s="12">
        <f t="shared" si="354"/>
        <v>1.0000134230085023</v>
      </c>
      <c r="BC627" s="12">
        <f t="shared" si="355"/>
        <v>0.96275766666666662</v>
      </c>
      <c r="BD627" s="12">
        <f t="shared" si="356"/>
        <v>0</v>
      </c>
      <c r="BE627" s="39">
        <f t="shared" si="357"/>
        <v>0</v>
      </c>
    </row>
    <row r="628" spans="1:57">
      <c r="A628" s="168" t="s">
        <v>386</v>
      </c>
      <c r="B628" s="3" t="s">
        <v>216</v>
      </c>
      <c r="C628" s="3">
        <v>-36.241666666666667</v>
      </c>
      <c r="D628" s="3">
        <v>0.37367918280816953</v>
      </c>
      <c r="E628" s="3">
        <v>3</v>
      </c>
      <c r="F628" s="3">
        <v>1.3423008502203413E-2</v>
      </c>
      <c r="G628" s="3">
        <v>0.17086378734417915</v>
      </c>
      <c r="L628" s="3">
        <v>1</v>
      </c>
      <c r="Q628" s="44">
        <f t="shared" si="323"/>
        <v>-36.228730130364262</v>
      </c>
      <c r="R628" s="45">
        <f t="shared" si="324"/>
        <v>0.27140983108452305</v>
      </c>
      <c r="S628" s="45" t="str">
        <f t="shared" si="325"/>
        <v>n/a</v>
      </c>
      <c r="T628" s="45" t="str">
        <f t="shared" si="326"/>
        <v>n/a</v>
      </c>
      <c r="U628" s="45" t="str">
        <f t="shared" si="327"/>
        <v>n/a</v>
      </c>
      <c r="V628" s="45" t="str">
        <f t="shared" si="328"/>
        <v>n/a</v>
      </c>
      <c r="W628" s="41">
        <f t="shared" si="329"/>
        <v>-36.228730130364262</v>
      </c>
      <c r="X628" s="42">
        <f t="shared" si="330"/>
        <v>0.27140983108452305</v>
      </c>
      <c r="Y628" s="3">
        <v>3</v>
      </c>
      <c r="Z628" s="166">
        <v>-18.5</v>
      </c>
      <c r="AA628" s="43">
        <f t="shared" si="331"/>
        <v>-36.228730130364319</v>
      </c>
      <c r="AB628" s="42">
        <f t="shared" si="332"/>
        <v>0.27140983108452305</v>
      </c>
      <c r="AC628" s="8"/>
      <c r="AD628" s="35">
        <f t="shared" si="333"/>
        <v>-3.6241666666666665E-2</v>
      </c>
      <c r="AE628" s="12">
        <f t="shared" si="334"/>
        <v>3.7367918280816951E-4</v>
      </c>
      <c r="AF628" s="12">
        <f t="shared" si="335"/>
        <v>4.2165180505801406E-4</v>
      </c>
      <c r="AG628" s="12">
        <f t="shared" si="336"/>
        <v>1.3423008502203412E-5</v>
      </c>
      <c r="AH628" s="12">
        <f t="shared" si="337"/>
        <v>1.7086378734417916E-4</v>
      </c>
      <c r="AI628" s="12">
        <f t="shared" si="338"/>
        <v>0</v>
      </c>
      <c r="AJ628" s="12">
        <f t="shared" si="339"/>
        <v>0</v>
      </c>
      <c r="AK628" s="12">
        <f t="shared" si="340"/>
        <v>0</v>
      </c>
      <c r="AL628" s="12">
        <f t="shared" si="341"/>
        <v>0</v>
      </c>
      <c r="AM628" s="12">
        <f t="shared" si="342"/>
        <v>0</v>
      </c>
      <c r="AN628" s="39">
        <f t="shared" si="343"/>
        <v>0</v>
      </c>
      <c r="AO628" s="8"/>
      <c r="AP628" s="35">
        <f t="shared" si="344"/>
        <v>-3.6228730130364262E-2</v>
      </c>
      <c r="AQ628" s="12">
        <f t="shared" si="345"/>
        <v>2.7140983108452305E-4</v>
      </c>
      <c r="AR628" s="12">
        <f t="shared" si="346"/>
        <v>1.3423008502203412E-5</v>
      </c>
      <c r="AS628" s="12">
        <f t="shared" si="347"/>
        <v>1.7086378734417916E-4</v>
      </c>
      <c r="AT628" s="12">
        <f t="shared" si="348"/>
        <v>1.3423008502203412E-5</v>
      </c>
      <c r="AU628" s="12">
        <f t="shared" si="349"/>
        <v>1.7086378734417916E-4</v>
      </c>
      <c r="AV628" s="12">
        <f t="shared" si="350"/>
        <v>-3.6228730130364262E-2</v>
      </c>
      <c r="AW628" s="12">
        <f t="shared" si="351"/>
        <v>2.7140983108452305E-4</v>
      </c>
      <c r="AX628" s="12">
        <f t="shared" si="352"/>
        <v>-3.6228730130364317E-2</v>
      </c>
      <c r="AY628" s="39">
        <f t="shared" si="353"/>
        <v>2.7140983108452305E-4</v>
      </c>
      <c r="AZ628" s="8"/>
      <c r="BA628" s="35"/>
      <c r="BB628" s="12">
        <f t="shared" si="354"/>
        <v>1.0000134230085023</v>
      </c>
      <c r="BC628" s="12">
        <f t="shared" si="355"/>
        <v>0.96375833333333338</v>
      </c>
      <c r="BD628" s="12">
        <f t="shared" si="356"/>
        <v>0</v>
      </c>
      <c r="BE628" s="39">
        <f t="shared" si="357"/>
        <v>0</v>
      </c>
    </row>
    <row r="629" spans="1:57">
      <c r="A629" s="168" t="s">
        <v>333</v>
      </c>
      <c r="B629" s="3" t="s">
        <v>399</v>
      </c>
      <c r="C629" s="3">
        <v>-35.026666666666671</v>
      </c>
      <c r="D629" s="3">
        <v>0.37367918280816953</v>
      </c>
      <c r="E629" s="3">
        <v>3</v>
      </c>
      <c r="F629" s="3">
        <v>1.3423008502203413E-2</v>
      </c>
      <c r="G629" s="3">
        <v>0.17086378734417915</v>
      </c>
      <c r="L629" s="3">
        <v>1</v>
      </c>
      <c r="Q629" s="44">
        <f t="shared" si="323"/>
        <v>-35.013713821408935</v>
      </c>
      <c r="R629" s="45">
        <f t="shared" si="324"/>
        <v>0.27153583724358799</v>
      </c>
      <c r="S629" s="45" t="str">
        <f t="shared" si="325"/>
        <v>n/a</v>
      </c>
      <c r="T629" s="45" t="str">
        <f t="shared" si="326"/>
        <v>n/a</v>
      </c>
      <c r="U629" s="45" t="str">
        <f t="shared" si="327"/>
        <v>n/a</v>
      </c>
      <c r="V629" s="45" t="str">
        <f t="shared" si="328"/>
        <v>n/a</v>
      </c>
      <c r="W629" s="41">
        <f t="shared" si="329"/>
        <v>-35.013713821408935</v>
      </c>
      <c r="X629" s="42">
        <f t="shared" si="330"/>
        <v>0.27153583724358799</v>
      </c>
      <c r="Y629" s="3">
        <v>3</v>
      </c>
      <c r="Z629" s="166">
        <v>-18.5</v>
      </c>
      <c r="AA629" s="43">
        <f t="shared" si="331"/>
        <v>-35.013713821408942</v>
      </c>
      <c r="AB629" s="42">
        <f t="shared" si="332"/>
        <v>0.27153583724358799</v>
      </c>
      <c r="AC629" s="8"/>
      <c r="AD629" s="35">
        <f t="shared" si="333"/>
        <v>-3.5026666666666671E-2</v>
      </c>
      <c r="AE629" s="12">
        <f t="shared" si="334"/>
        <v>3.7367918280816951E-4</v>
      </c>
      <c r="AF629" s="12">
        <f t="shared" si="335"/>
        <v>4.2165180505801406E-4</v>
      </c>
      <c r="AG629" s="12">
        <f t="shared" si="336"/>
        <v>1.3423008502203412E-5</v>
      </c>
      <c r="AH629" s="12">
        <f t="shared" si="337"/>
        <v>1.7086378734417916E-4</v>
      </c>
      <c r="AI629" s="12">
        <f t="shared" si="338"/>
        <v>0</v>
      </c>
      <c r="AJ629" s="12">
        <f t="shared" si="339"/>
        <v>0</v>
      </c>
      <c r="AK629" s="12">
        <f t="shared" si="340"/>
        <v>0</v>
      </c>
      <c r="AL629" s="12">
        <f t="shared" si="341"/>
        <v>0</v>
      </c>
      <c r="AM629" s="12">
        <f t="shared" si="342"/>
        <v>0</v>
      </c>
      <c r="AN629" s="39">
        <f t="shared" si="343"/>
        <v>0</v>
      </c>
      <c r="AO629" s="8"/>
      <c r="AP629" s="35">
        <f t="shared" si="344"/>
        <v>-3.5013713821408936E-2</v>
      </c>
      <c r="AQ629" s="12">
        <f t="shared" si="345"/>
        <v>2.7153583724358798E-4</v>
      </c>
      <c r="AR629" s="12">
        <f t="shared" si="346"/>
        <v>1.3423008502203412E-5</v>
      </c>
      <c r="AS629" s="12">
        <f t="shared" si="347"/>
        <v>1.7086378734417916E-4</v>
      </c>
      <c r="AT629" s="12">
        <f t="shared" si="348"/>
        <v>1.3423008502203412E-5</v>
      </c>
      <c r="AU629" s="12">
        <f t="shared" si="349"/>
        <v>1.7086378734417916E-4</v>
      </c>
      <c r="AV629" s="12">
        <f t="shared" si="350"/>
        <v>-3.5013713821408936E-2</v>
      </c>
      <c r="AW629" s="12">
        <f t="shared" si="351"/>
        <v>2.7153583724358798E-4</v>
      </c>
      <c r="AX629" s="12">
        <f t="shared" si="352"/>
        <v>-3.5013713821408943E-2</v>
      </c>
      <c r="AY629" s="39">
        <f t="shared" si="353"/>
        <v>2.7153583724358798E-4</v>
      </c>
      <c r="AZ629" s="8"/>
      <c r="BA629" s="35"/>
      <c r="BB629" s="12">
        <f t="shared" si="354"/>
        <v>1.0000134230085023</v>
      </c>
      <c r="BC629" s="12">
        <f t="shared" si="355"/>
        <v>0.96497333333333335</v>
      </c>
      <c r="BD629" s="12">
        <f t="shared" si="356"/>
        <v>0</v>
      </c>
      <c r="BE629" s="39">
        <f t="shared" si="357"/>
        <v>0</v>
      </c>
    </row>
    <row r="630" spans="1:57">
      <c r="A630" s="168" t="s">
        <v>333</v>
      </c>
      <c r="B630" s="3" t="s">
        <v>400</v>
      </c>
      <c r="C630" s="3">
        <v>-35.228666666666669</v>
      </c>
      <c r="D630" s="3">
        <v>0.37367918280816953</v>
      </c>
      <c r="E630" s="3">
        <v>3</v>
      </c>
      <c r="F630" s="3">
        <v>1.3423008502203413E-2</v>
      </c>
      <c r="G630" s="3">
        <v>0.17086378734417915</v>
      </c>
      <c r="L630" s="3">
        <v>1</v>
      </c>
      <c r="Q630" s="44">
        <f t="shared" si="323"/>
        <v>-35.215716532856653</v>
      </c>
      <c r="R630" s="45">
        <f t="shared" si="324"/>
        <v>0.27151488112325645</v>
      </c>
      <c r="S630" s="45" t="str">
        <f t="shared" si="325"/>
        <v>n/a</v>
      </c>
      <c r="T630" s="45" t="str">
        <f t="shared" si="326"/>
        <v>n/a</v>
      </c>
      <c r="U630" s="45" t="str">
        <f t="shared" si="327"/>
        <v>n/a</v>
      </c>
      <c r="V630" s="45" t="str">
        <f t="shared" si="328"/>
        <v>n/a</v>
      </c>
      <c r="W630" s="41">
        <f t="shared" si="329"/>
        <v>-35.215716532856653</v>
      </c>
      <c r="X630" s="42">
        <f t="shared" si="330"/>
        <v>0.27151488112325645</v>
      </c>
      <c r="Y630" s="3">
        <v>3</v>
      </c>
      <c r="Z630" s="166">
        <v>-18.5</v>
      </c>
      <c r="AA630" s="43">
        <f t="shared" si="331"/>
        <v>-35.215716532856604</v>
      </c>
      <c r="AB630" s="42">
        <f t="shared" si="332"/>
        <v>0.27151488112325645</v>
      </c>
      <c r="AC630" s="8"/>
      <c r="AD630" s="35">
        <f t="shared" si="333"/>
        <v>-3.5228666666666672E-2</v>
      </c>
      <c r="AE630" s="12">
        <f t="shared" si="334"/>
        <v>3.7367918280816951E-4</v>
      </c>
      <c r="AF630" s="12">
        <f t="shared" si="335"/>
        <v>4.2165180505801406E-4</v>
      </c>
      <c r="AG630" s="12">
        <f t="shared" si="336"/>
        <v>1.3423008502203412E-5</v>
      </c>
      <c r="AH630" s="12">
        <f t="shared" si="337"/>
        <v>1.7086378734417916E-4</v>
      </c>
      <c r="AI630" s="12">
        <f t="shared" si="338"/>
        <v>0</v>
      </c>
      <c r="AJ630" s="12">
        <f t="shared" si="339"/>
        <v>0</v>
      </c>
      <c r="AK630" s="12">
        <f t="shared" si="340"/>
        <v>0</v>
      </c>
      <c r="AL630" s="12">
        <f t="shared" si="341"/>
        <v>0</v>
      </c>
      <c r="AM630" s="12">
        <f t="shared" si="342"/>
        <v>0</v>
      </c>
      <c r="AN630" s="39">
        <f t="shared" si="343"/>
        <v>0</v>
      </c>
      <c r="AO630" s="8"/>
      <c r="AP630" s="35">
        <f t="shared" si="344"/>
        <v>-3.5215716532856656E-2</v>
      </c>
      <c r="AQ630" s="12">
        <f t="shared" si="345"/>
        <v>2.7151488112325643E-4</v>
      </c>
      <c r="AR630" s="12">
        <f t="shared" si="346"/>
        <v>1.3423008502203412E-5</v>
      </c>
      <c r="AS630" s="12">
        <f t="shared" si="347"/>
        <v>1.7086378734417916E-4</v>
      </c>
      <c r="AT630" s="12">
        <f t="shared" si="348"/>
        <v>1.3423008502203412E-5</v>
      </c>
      <c r="AU630" s="12">
        <f t="shared" si="349"/>
        <v>1.7086378734417916E-4</v>
      </c>
      <c r="AV630" s="12">
        <f t="shared" si="350"/>
        <v>-3.5215716532856656E-2</v>
      </c>
      <c r="AW630" s="12">
        <f t="shared" si="351"/>
        <v>2.7151488112325643E-4</v>
      </c>
      <c r="AX630" s="12">
        <f t="shared" si="352"/>
        <v>-3.52157165328566E-2</v>
      </c>
      <c r="AY630" s="39">
        <f t="shared" si="353"/>
        <v>2.7151488112325643E-4</v>
      </c>
      <c r="AZ630" s="8"/>
      <c r="BA630" s="35"/>
      <c r="BB630" s="12">
        <f t="shared" si="354"/>
        <v>1.0000134230085023</v>
      </c>
      <c r="BC630" s="12">
        <f t="shared" si="355"/>
        <v>0.96477133333333331</v>
      </c>
      <c r="BD630" s="12">
        <f t="shared" si="356"/>
        <v>0</v>
      </c>
      <c r="BE630" s="39">
        <f t="shared" si="357"/>
        <v>0</v>
      </c>
    </row>
    <row r="631" spans="1:57">
      <c r="A631" s="168" t="s">
        <v>333</v>
      </c>
      <c r="B631" s="3" t="s">
        <v>215</v>
      </c>
      <c r="C631" s="3">
        <v>-36.373999999999995</v>
      </c>
      <c r="D631" s="3">
        <v>0.37367918280816953</v>
      </c>
      <c r="E631" s="3">
        <v>3</v>
      </c>
      <c r="F631" s="3">
        <v>1.3423008502203413E-2</v>
      </c>
      <c r="G631" s="3">
        <v>0.17086378734417915</v>
      </c>
      <c r="L631" s="3">
        <v>1</v>
      </c>
      <c r="Q631" s="44">
        <f t="shared" si="323"/>
        <v>-36.361065240009054</v>
      </c>
      <c r="R631" s="45">
        <f t="shared" si="324"/>
        <v>0.2713961130137526</v>
      </c>
      <c r="S631" s="45" t="str">
        <f t="shared" si="325"/>
        <v>n/a</v>
      </c>
      <c r="T631" s="45" t="str">
        <f t="shared" si="326"/>
        <v>n/a</v>
      </c>
      <c r="U631" s="45" t="str">
        <f t="shared" si="327"/>
        <v>n/a</v>
      </c>
      <c r="V631" s="45" t="str">
        <f t="shared" si="328"/>
        <v>n/a</v>
      </c>
      <c r="W631" s="41">
        <f t="shared" si="329"/>
        <v>-36.361065240009054</v>
      </c>
      <c r="X631" s="42">
        <f t="shared" si="330"/>
        <v>0.2713961130137526</v>
      </c>
      <c r="Y631" s="3">
        <v>3</v>
      </c>
      <c r="Z631" s="166">
        <v>-18.5</v>
      </c>
      <c r="AA631" s="43">
        <f t="shared" si="331"/>
        <v>-36.36106524000904</v>
      </c>
      <c r="AB631" s="42">
        <f t="shared" si="332"/>
        <v>0.2713961130137526</v>
      </c>
      <c r="AC631" s="8"/>
      <c r="AD631" s="35">
        <f t="shared" si="333"/>
        <v>-3.6373999999999997E-2</v>
      </c>
      <c r="AE631" s="12">
        <f t="shared" si="334"/>
        <v>3.7367918280816951E-4</v>
      </c>
      <c r="AF631" s="12">
        <f t="shared" si="335"/>
        <v>4.2165180505801406E-4</v>
      </c>
      <c r="AG631" s="12">
        <f t="shared" si="336"/>
        <v>1.3423008502203412E-5</v>
      </c>
      <c r="AH631" s="12">
        <f t="shared" si="337"/>
        <v>1.7086378734417916E-4</v>
      </c>
      <c r="AI631" s="12">
        <f t="shared" si="338"/>
        <v>0</v>
      </c>
      <c r="AJ631" s="12">
        <f t="shared" si="339"/>
        <v>0</v>
      </c>
      <c r="AK631" s="12">
        <f t="shared" si="340"/>
        <v>0</v>
      </c>
      <c r="AL631" s="12">
        <f t="shared" si="341"/>
        <v>0</v>
      </c>
      <c r="AM631" s="12">
        <f t="shared" si="342"/>
        <v>0</v>
      </c>
      <c r="AN631" s="39">
        <f t="shared" si="343"/>
        <v>0</v>
      </c>
      <c r="AO631" s="8"/>
      <c r="AP631" s="35">
        <f t="shared" si="344"/>
        <v>-3.6361065240009052E-2</v>
      </c>
      <c r="AQ631" s="12">
        <f t="shared" si="345"/>
        <v>2.7139611301375263E-4</v>
      </c>
      <c r="AR631" s="12">
        <f t="shared" si="346"/>
        <v>1.3423008502203412E-5</v>
      </c>
      <c r="AS631" s="12">
        <f t="shared" si="347"/>
        <v>1.7086378734417916E-4</v>
      </c>
      <c r="AT631" s="12">
        <f t="shared" si="348"/>
        <v>1.3423008502203412E-5</v>
      </c>
      <c r="AU631" s="12">
        <f t="shared" si="349"/>
        <v>1.7086378734417916E-4</v>
      </c>
      <c r="AV631" s="12">
        <f t="shared" si="350"/>
        <v>-3.6361065240009052E-2</v>
      </c>
      <c r="AW631" s="12">
        <f t="shared" si="351"/>
        <v>2.7139611301375263E-4</v>
      </c>
      <c r="AX631" s="12">
        <f t="shared" si="352"/>
        <v>-3.6361065240009038E-2</v>
      </c>
      <c r="AY631" s="39">
        <f t="shared" si="353"/>
        <v>2.7139611301375263E-4</v>
      </c>
      <c r="AZ631" s="8"/>
      <c r="BA631" s="35"/>
      <c r="BB631" s="12">
        <f t="shared" si="354"/>
        <v>1.0000134230085023</v>
      </c>
      <c r="BC631" s="12">
        <f t="shared" si="355"/>
        <v>0.96362599999999998</v>
      </c>
      <c r="BD631" s="12">
        <f t="shared" si="356"/>
        <v>0</v>
      </c>
      <c r="BE631" s="39">
        <f t="shared" si="357"/>
        <v>0</v>
      </c>
    </row>
    <row r="632" spans="1:57">
      <c r="A632" s="168" t="s">
        <v>333</v>
      </c>
      <c r="B632" s="3" t="s">
        <v>216</v>
      </c>
      <c r="C632" s="3">
        <v>-35.735333333333337</v>
      </c>
      <c r="D632" s="3">
        <v>0.37367918280816953</v>
      </c>
      <c r="E632" s="3">
        <v>3</v>
      </c>
      <c r="F632" s="3">
        <v>1.3423008502203413E-2</v>
      </c>
      <c r="G632" s="3">
        <v>0.17086378734417915</v>
      </c>
      <c r="L632" s="3">
        <v>1</v>
      </c>
      <c r="Q632" s="44">
        <f t="shared" si="323"/>
        <v>-35.722390000514288</v>
      </c>
      <c r="R632" s="45">
        <f t="shared" si="324"/>
        <v>0.27146233010682314</v>
      </c>
      <c r="S632" s="45" t="str">
        <f t="shared" si="325"/>
        <v>n/a</v>
      </c>
      <c r="T632" s="45" t="str">
        <f t="shared" si="326"/>
        <v>n/a</v>
      </c>
      <c r="U632" s="45" t="str">
        <f t="shared" si="327"/>
        <v>n/a</v>
      </c>
      <c r="V632" s="45" t="str">
        <f t="shared" si="328"/>
        <v>n/a</v>
      </c>
      <c r="W632" s="41">
        <f t="shared" si="329"/>
        <v>-35.722390000514288</v>
      </c>
      <c r="X632" s="42">
        <f t="shared" si="330"/>
        <v>0.27146233010682314</v>
      </c>
      <c r="Y632" s="3">
        <v>3</v>
      </c>
      <c r="Z632" s="166">
        <v>-18.5</v>
      </c>
      <c r="AA632" s="43">
        <f t="shared" si="331"/>
        <v>-35.722390000514245</v>
      </c>
      <c r="AB632" s="42">
        <f t="shared" si="332"/>
        <v>0.27146233010682314</v>
      </c>
      <c r="AC632" s="8"/>
      <c r="AD632" s="35">
        <f t="shared" si="333"/>
        <v>-3.5735333333333334E-2</v>
      </c>
      <c r="AE632" s="12">
        <f t="shared" si="334"/>
        <v>3.7367918280816951E-4</v>
      </c>
      <c r="AF632" s="12">
        <f t="shared" si="335"/>
        <v>4.2165180505801406E-4</v>
      </c>
      <c r="AG632" s="12">
        <f t="shared" si="336"/>
        <v>1.3423008502203412E-5</v>
      </c>
      <c r="AH632" s="12">
        <f t="shared" si="337"/>
        <v>1.7086378734417916E-4</v>
      </c>
      <c r="AI632" s="12">
        <f t="shared" si="338"/>
        <v>0</v>
      </c>
      <c r="AJ632" s="12">
        <f t="shared" si="339"/>
        <v>0</v>
      </c>
      <c r="AK632" s="12">
        <f t="shared" si="340"/>
        <v>0</v>
      </c>
      <c r="AL632" s="12">
        <f t="shared" si="341"/>
        <v>0</v>
      </c>
      <c r="AM632" s="12">
        <f t="shared" si="342"/>
        <v>0</v>
      </c>
      <c r="AN632" s="39">
        <f t="shared" si="343"/>
        <v>0</v>
      </c>
      <c r="AO632" s="8"/>
      <c r="AP632" s="35">
        <f t="shared" si="344"/>
        <v>-3.572239000051429E-2</v>
      </c>
      <c r="AQ632" s="12">
        <f t="shared" si="345"/>
        <v>2.7146233010682315E-4</v>
      </c>
      <c r="AR632" s="12">
        <f t="shared" si="346"/>
        <v>1.3423008502203412E-5</v>
      </c>
      <c r="AS632" s="12">
        <f t="shared" si="347"/>
        <v>1.7086378734417916E-4</v>
      </c>
      <c r="AT632" s="12">
        <f t="shared" si="348"/>
        <v>1.3423008502203412E-5</v>
      </c>
      <c r="AU632" s="12">
        <f t="shared" si="349"/>
        <v>1.7086378734417916E-4</v>
      </c>
      <c r="AV632" s="12">
        <f t="shared" si="350"/>
        <v>-3.572239000051429E-2</v>
      </c>
      <c r="AW632" s="12">
        <f t="shared" si="351"/>
        <v>2.7146233010682315E-4</v>
      </c>
      <c r="AX632" s="12">
        <f t="shared" si="352"/>
        <v>-3.5722390000514248E-2</v>
      </c>
      <c r="AY632" s="39">
        <f t="shared" si="353"/>
        <v>2.7146233010682315E-4</v>
      </c>
      <c r="AZ632" s="8"/>
      <c r="BA632" s="35"/>
      <c r="BB632" s="12">
        <f t="shared" si="354"/>
        <v>1.0000134230085023</v>
      </c>
      <c r="BC632" s="12">
        <f t="shared" si="355"/>
        <v>0.96426466666666666</v>
      </c>
      <c r="BD632" s="12">
        <f t="shared" si="356"/>
        <v>0</v>
      </c>
      <c r="BE632" s="39">
        <f t="shared" si="357"/>
        <v>0</v>
      </c>
    </row>
    <row r="633" spans="1:57">
      <c r="A633" s="168" t="s">
        <v>268</v>
      </c>
      <c r="B633" s="3" t="s">
        <v>399</v>
      </c>
      <c r="C633" s="3">
        <v>-33.696750000000002</v>
      </c>
      <c r="D633" s="3">
        <v>0.37367918280816953</v>
      </c>
      <c r="E633" s="3">
        <v>4</v>
      </c>
      <c r="F633" s="3">
        <v>1.3423008502203413E-2</v>
      </c>
      <c r="G633" s="3">
        <v>0.17086378734417915</v>
      </c>
      <c r="L633" s="3">
        <v>1</v>
      </c>
      <c r="Q633" s="44">
        <f t="shared" si="323"/>
        <v>-33.683779303259548</v>
      </c>
      <c r="R633" s="45">
        <f t="shared" si="324"/>
        <v>0.24933920323971712</v>
      </c>
      <c r="S633" s="45" t="str">
        <f t="shared" si="325"/>
        <v>n/a</v>
      </c>
      <c r="T633" s="45" t="str">
        <f t="shared" si="326"/>
        <v>n/a</v>
      </c>
      <c r="U633" s="45" t="str">
        <f t="shared" si="327"/>
        <v>n/a</v>
      </c>
      <c r="V633" s="45" t="str">
        <f t="shared" si="328"/>
        <v>n/a</v>
      </c>
      <c r="W633" s="41">
        <f t="shared" si="329"/>
        <v>-33.683779303259548</v>
      </c>
      <c r="X633" s="42">
        <f t="shared" si="330"/>
        <v>0.24933920323971712</v>
      </c>
      <c r="Y633" s="3">
        <v>4</v>
      </c>
      <c r="Z633" s="166">
        <v>-18.5</v>
      </c>
      <c r="AA633" s="43">
        <f t="shared" si="331"/>
        <v>-33.683779303259499</v>
      </c>
      <c r="AB633" s="42">
        <f t="shared" si="332"/>
        <v>0.24933920323971712</v>
      </c>
      <c r="AC633" s="8"/>
      <c r="AD633" s="35">
        <f t="shared" si="333"/>
        <v>-3.3696750000000004E-2</v>
      </c>
      <c r="AE633" s="12">
        <f t="shared" si="334"/>
        <v>3.7367918280816951E-4</v>
      </c>
      <c r="AF633" s="12">
        <f t="shared" si="335"/>
        <v>4.0559208822344957E-4</v>
      </c>
      <c r="AG633" s="12">
        <f t="shared" si="336"/>
        <v>1.3423008502203412E-5</v>
      </c>
      <c r="AH633" s="12">
        <f t="shared" si="337"/>
        <v>1.7086378734417916E-4</v>
      </c>
      <c r="AI633" s="12">
        <f t="shared" si="338"/>
        <v>0</v>
      </c>
      <c r="AJ633" s="12">
        <f t="shared" si="339"/>
        <v>0</v>
      </c>
      <c r="AK633" s="12">
        <f t="shared" si="340"/>
        <v>0</v>
      </c>
      <c r="AL633" s="12">
        <f t="shared" si="341"/>
        <v>0</v>
      </c>
      <c r="AM633" s="12">
        <f t="shared" si="342"/>
        <v>0</v>
      </c>
      <c r="AN633" s="39">
        <f t="shared" si="343"/>
        <v>0</v>
      </c>
      <c r="AO633" s="8"/>
      <c r="AP633" s="35">
        <f t="shared" si="344"/>
        <v>-3.3683779303259546E-2</v>
      </c>
      <c r="AQ633" s="12">
        <f t="shared" si="345"/>
        <v>2.4933920323971711E-4</v>
      </c>
      <c r="AR633" s="12">
        <f t="shared" si="346"/>
        <v>1.3423008502203412E-5</v>
      </c>
      <c r="AS633" s="12">
        <f t="shared" si="347"/>
        <v>1.7086378734417916E-4</v>
      </c>
      <c r="AT633" s="12">
        <f t="shared" si="348"/>
        <v>1.3423008502203412E-5</v>
      </c>
      <c r="AU633" s="12">
        <f t="shared" si="349"/>
        <v>1.7086378734417916E-4</v>
      </c>
      <c r="AV633" s="12">
        <f t="shared" si="350"/>
        <v>-3.3683779303259546E-2</v>
      </c>
      <c r="AW633" s="12">
        <f t="shared" si="351"/>
        <v>2.4933920323971711E-4</v>
      </c>
      <c r="AX633" s="12">
        <f t="shared" si="352"/>
        <v>-3.3683779303259498E-2</v>
      </c>
      <c r="AY633" s="39">
        <f t="shared" si="353"/>
        <v>2.4933920323971711E-4</v>
      </c>
      <c r="AZ633" s="8"/>
      <c r="BA633" s="35"/>
      <c r="BB633" s="12">
        <f t="shared" si="354"/>
        <v>1.0000134230085023</v>
      </c>
      <c r="BC633" s="12">
        <f t="shared" si="355"/>
        <v>0.96630324999999995</v>
      </c>
      <c r="BD633" s="12">
        <f t="shared" si="356"/>
        <v>0</v>
      </c>
      <c r="BE633" s="39">
        <f t="shared" si="357"/>
        <v>0</v>
      </c>
    </row>
    <row r="634" spans="1:57">
      <c r="A634" s="168" t="s">
        <v>268</v>
      </c>
      <c r="B634" s="3" t="s">
        <v>400</v>
      </c>
      <c r="C634" s="3">
        <v>-33.454000000000001</v>
      </c>
      <c r="D634" s="3">
        <v>0.37367918280816953</v>
      </c>
      <c r="E634" s="3">
        <v>4</v>
      </c>
      <c r="F634" s="3">
        <v>1.3423008502203413E-2</v>
      </c>
      <c r="G634" s="3">
        <v>0.17086378734417915</v>
      </c>
      <c r="L634" s="3">
        <v>1</v>
      </c>
      <c r="Q634" s="44">
        <f t="shared" si="323"/>
        <v>-33.441026044824227</v>
      </c>
      <c r="R634" s="45">
        <f t="shared" si="324"/>
        <v>0.24936667033890358</v>
      </c>
      <c r="S634" s="45" t="str">
        <f t="shared" si="325"/>
        <v>n/a</v>
      </c>
      <c r="T634" s="45" t="str">
        <f t="shared" si="326"/>
        <v>n/a</v>
      </c>
      <c r="U634" s="45" t="str">
        <f t="shared" si="327"/>
        <v>n/a</v>
      </c>
      <c r="V634" s="45" t="str">
        <f t="shared" si="328"/>
        <v>n/a</v>
      </c>
      <c r="W634" s="41">
        <f t="shared" si="329"/>
        <v>-33.441026044824227</v>
      </c>
      <c r="X634" s="42">
        <f t="shared" si="330"/>
        <v>0.24936667033890358</v>
      </c>
      <c r="Y634" s="3">
        <v>4</v>
      </c>
      <c r="Z634" s="166">
        <v>-18.5</v>
      </c>
      <c r="AA634" s="43">
        <f t="shared" si="331"/>
        <v>-33.441026044824241</v>
      </c>
      <c r="AB634" s="42">
        <f t="shared" si="332"/>
        <v>0.24936667033890358</v>
      </c>
      <c r="AC634" s="8"/>
      <c r="AD634" s="35">
        <f t="shared" si="333"/>
        <v>-3.3453999999999998E-2</v>
      </c>
      <c r="AE634" s="12">
        <f t="shared" si="334"/>
        <v>3.7367918280816951E-4</v>
      </c>
      <c r="AF634" s="12">
        <f t="shared" si="335"/>
        <v>4.0559208822344957E-4</v>
      </c>
      <c r="AG634" s="12">
        <f t="shared" si="336"/>
        <v>1.3423008502203412E-5</v>
      </c>
      <c r="AH634" s="12">
        <f t="shared" si="337"/>
        <v>1.7086378734417916E-4</v>
      </c>
      <c r="AI634" s="12">
        <f t="shared" si="338"/>
        <v>0</v>
      </c>
      <c r="AJ634" s="12">
        <f t="shared" si="339"/>
        <v>0</v>
      </c>
      <c r="AK634" s="12">
        <f t="shared" si="340"/>
        <v>0</v>
      </c>
      <c r="AL634" s="12">
        <f t="shared" si="341"/>
        <v>0</v>
      </c>
      <c r="AM634" s="12">
        <f t="shared" si="342"/>
        <v>0</v>
      </c>
      <c r="AN634" s="39">
        <f t="shared" si="343"/>
        <v>0</v>
      </c>
      <c r="AO634" s="8"/>
      <c r="AP634" s="35">
        <f t="shared" si="344"/>
        <v>-3.3441026044824226E-2</v>
      </c>
      <c r="AQ634" s="12">
        <f t="shared" si="345"/>
        <v>2.4936667033890358E-4</v>
      </c>
      <c r="AR634" s="12">
        <f t="shared" si="346"/>
        <v>1.3423008502203412E-5</v>
      </c>
      <c r="AS634" s="12">
        <f t="shared" si="347"/>
        <v>1.7086378734417916E-4</v>
      </c>
      <c r="AT634" s="12">
        <f t="shared" si="348"/>
        <v>1.3423008502203412E-5</v>
      </c>
      <c r="AU634" s="12">
        <f t="shared" si="349"/>
        <v>1.7086378734417916E-4</v>
      </c>
      <c r="AV634" s="12">
        <f t="shared" si="350"/>
        <v>-3.3441026044824226E-2</v>
      </c>
      <c r="AW634" s="12">
        <f t="shared" si="351"/>
        <v>2.4936667033890358E-4</v>
      </c>
      <c r="AX634" s="12">
        <f t="shared" si="352"/>
        <v>-3.344102604482424E-2</v>
      </c>
      <c r="AY634" s="39">
        <f t="shared" si="353"/>
        <v>2.4936667033890358E-4</v>
      </c>
      <c r="AZ634" s="8"/>
      <c r="BA634" s="35"/>
      <c r="BB634" s="12">
        <f t="shared" si="354"/>
        <v>1.0000134230085023</v>
      </c>
      <c r="BC634" s="12">
        <f t="shared" si="355"/>
        <v>0.96654600000000002</v>
      </c>
      <c r="BD634" s="12">
        <f t="shared" si="356"/>
        <v>0</v>
      </c>
      <c r="BE634" s="39">
        <f t="shared" si="357"/>
        <v>0</v>
      </c>
    </row>
    <row r="635" spans="1:57">
      <c r="A635" s="168" t="s">
        <v>268</v>
      </c>
      <c r="B635" s="3" t="s">
        <v>215</v>
      </c>
      <c r="C635" s="3">
        <v>-35.311750000000004</v>
      </c>
      <c r="D635" s="3">
        <v>0.37367918280816953</v>
      </c>
      <c r="E635" s="3">
        <v>4</v>
      </c>
      <c r="F635" s="3">
        <v>1.3423008502203413E-2</v>
      </c>
      <c r="G635" s="3">
        <v>0.17086378734417915</v>
      </c>
      <c r="L635" s="3">
        <v>1</v>
      </c>
      <c r="Q635" s="44">
        <f t="shared" si="323"/>
        <v>-35.298800981418282</v>
      </c>
      <c r="R635" s="45">
        <f t="shared" si="324"/>
        <v>0.24915656510206638</v>
      </c>
      <c r="S635" s="45" t="str">
        <f t="shared" si="325"/>
        <v>n/a</v>
      </c>
      <c r="T635" s="45" t="str">
        <f t="shared" si="326"/>
        <v>n/a</v>
      </c>
      <c r="U635" s="45" t="str">
        <f t="shared" si="327"/>
        <v>n/a</v>
      </c>
      <c r="V635" s="45" t="str">
        <f t="shared" si="328"/>
        <v>n/a</v>
      </c>
      <c r="W635" s="41">
        <f t="shared" si="329"/>
        <v>-35.298800981418282</v>
      </c>
      <c r="X635" s="42">
        <f t="shared" si="330"/>
        <v>0.24915656510206638</v>
      </c>
      <c r="Y635" s="3">
        <v>4</v>
      </c>
      <c r="Z635" s="166">
        <v>-18.5</v>
      </c>
      <c r="AA635" s="43">
        <f t="shared" si="331"/>
        <v>-35.298800981418246</v>
      </c>
      <c r="AB635" s="42">
        <f t="shared" si="332"/>
        <v>0.24915656510206638</v>
      </c>
      <c r="AC635" s="8"/>
      <c r="AD635" s="35">
        <f t="shared" si="333"/>
        <v>-3.5311750000000003E-2</v>
      </c>
      <c r="AE635" s="12">
        <f t="shared" si="334"/>
        <v>3.7367918280816951E-4</v>
      </c>
      <c r="AF635" s="12">
        <f t="shared" si="335"/>
        <v>4.0559208822344957E-4</v>
      </c>
      <c r="AG635" s="12">
        <f t="shared" si="336"/>
        <v>1.3423008502203412E-5</v>
      </c>
      <c r="AH635" s="12">
        <f t="shared" si="337"/>
        <v>1.7086378734417916E-4</v>
      </c>
      <c r="AI635" s="12">
        <f t="shared" si="338"/>
        <v>0</v>
      </c>
      <c r="AJ635" s="12">
        <f t="shared" si="339"/>
        <v>0</v>
      </c>
      <c r="AK635" s="12">
        <f t="shared" si="340"/>
        <v>0</v>
      </c>
      <c r="AL635" s="12">
        <f t="shared" si="341"/>
        <v>0</v>
      </c>
      <c r="AM635" s="12">
        <f t="shared" si="342"/>
        <v>0</v>
      </c>
      <c r="AN635" s="39">
        <f t="shared" si="343"/>
        <v>0</v>
      </c>
      <c r="AO635" s="8"/>
      <c r="AP635" s="35">
        <f t="shared" si="344"/>
        <v>-3.5298800981418278E-2</v>
      </c>
      <c r="AQ635" s="12">
        <f t="shared" si="345"/>
        <v>2.4915656510206638E-4</v>
      </c>
      <c r="AR635" s="12">
        <f t="shared" si="346"/>
        <v>1.3423008502203412E-5</v>
      </c>
      <c r="AS635" s="12">
        <f t="shared" si="347"/>
        <v>1.7086378734417916E-4</v>
      </c>
      <c r="AT635" s="12">
        <f t="shared" si="348"/>
        <v>1.3423008502203412E-5</v>
      </c>
      <c r="AU635" s="12">
        <f t="shared" si="349"/>
        <v>1.7086378734417916E-4</v>
      </c>
      <c r="AV635" s="12">
        <f t="shared" si="350"/>
        <v>-3.5298800981418278E-2</v>
      </c>
      <c r="AW635" s="12">
        <f t="shared" si="351"/>
        <v>2.4915656510206638E-4</v>
      </c>
      <c r="AX635" s="12">
        <f t="shared" si="352"/>
        <v>-3.5298800981418244E-2</v>
      </c>
      <c r="AY635" s="39">
        <f t="shared" si="353"/>
        <v>2.4915656510206638E-4</v>
      </c>
      <c r="AZ635" s="8"/>
      <c r="BA635" s="35"/>
      <c r="BB635" s="12">
        <f t="shared" si="354"/>
        <v>1.0000134230085023</v>
      </c>
      <c r="BC635" s="12">
        <f t="shared" si="355"/>
        <v>0.96468825000000002</v>
      </c>
      <c r="BD635" s="12">
        <f t="shared" si="356"/>
        <v>0</v>
      </c>
      <c r="BE635" s="39">
        <f t="shared" si="357"/>
        <v>0</v>
      </c>
    </row>
    <row r="636" spans="1:57">
      <c r="A636" s="168" t="s">
        <v>268</v>
      </c>
      <c r="B636" s="3" t="s">
        <v>216</v>
      </c>
      <c r="C636" s="3">
        <v>-34.887</v>
      </c>
      <c r="D636" s="3">
        <v>0.37367918280816953</v>
      </c>
      <c r="E636" s="3">
        <v>4</v>
      </c>
      <c r="F636" s="3">
        <v>1.3423008502203413E-2</v>
      </c>
      <c r="G636" s="3">
        <v>0.17086378734417915</v>
      </c>
      <c r="L636" s="3">
        <v>1</v>
      </c>
      <c r="Q636" s="44">
        <f t="shared" si="323"/>
        <v>-34.874045279995414</v>
      </c>
      <c r="R636" s="45">
        <f t="shared" si="324"/>
        <v>0.24920458285698646</v>
      </c>
      <c r="S636" s="45" t="str">
        <f t="shared" si="325"/>
        <v>n/a</v>
      </c>
      <c r="T636" s="45" t="str">
        <f t="shared" si="326"/>
        <v>n/a</v>
      </c>
      <c r="U636" s="45" t="str">
        <f t="shared" si="327"/>
        <v>n/a</v>
      </c>
      <c r="V636" s="45" t="str">
        <f t="shared" si="328"/>
        <v>n/a</v>
      </c>
      <c r="W636" s="41">
        <f t="shared" si="329"/>
        <v>-34.874045279995414</v>
      </c>
      <c r="X636" s="42">
        <f t="shared" si="330"/>
        <v>0.24920458285698646</v>
      </c>
      <c r="Y636" s="3">
        <v>4</v>
      </c>
      <c r="Z636" s="166">
        <v>-18.5</v>
      </c>
      <c r="AA636" s="43">
        <f t="shared" si="331"/>
        <v>-34.874045279995379</v>
      </c>
      <c r="AB636" s="42">
        <f t="shared" si="332"/>
        <v>0.24920458285698646</v>
      </c>
      <c r="AC636" s="8"/>
      <c r="AD636" s="35">
        <f t="shared" si="333"/>
        <v>-3.4887000000000001E-2</v>
      </c>
      <c r="AE636" s="12">
        <f t="shared" si="334"/>
        <v>3.7367918280816951E-4</v>
      </c>
      <c r="AF636" s="12">
        <f t="shared" si="335"/>
        <v>4.0559208822344957E-4</v>
      </c>
      <c r="AG636" s="12">
        <f t="shared" si="336"/>
        <v>1.3423008502203412E-5</v>
      </c>
      <c r="AH636" s="12">
        <f t="shared" si="337"/>
        <v>1.7086378734417916E-4</v>
      </c>
      <c r="AI636" s="12">
        <f t="shared" si="338"/>
        <v>0</v>
      </c>
      <c r="AJ636" s="12">
        <f t="shared" si="339"/>
        <v>0</v>
      </c>
      <c r="AK636" s="12">
        <f t="shared" si="340"/>
        <v>0</v>
      </c>
      <c r="AL636" s="12">
        <f t="shared" si="341"/>
        <v>0</v>
      </c>
      <c r="AM636" s="12">
        <f t="shared" si="342"/>
        <v>0</v>
      </c>
      <c r="AN636" s="39">
        <f t="shared" si="343"/>
        <v>0</v>
      </c>
      <c r="AO636" s="8"/>
      <c r="AP636" s="35">
        <f t="shared" si="344"/>
        <v>-3.4874045279995415E-2</v>
      </c>
      <c r="AQ636" s="12">
        <f t="shared" si="345"/>
        <v>2.4920458285698647E-4</v>
      </c>
      <c r="AR636" s="12">
        <f t="shared" si="346"/>
        <v>1.3423008502203412E-5</v>
      </c>
      <c r="AS636" s="12">
        <f t="shared" si="347"/>
        <v>1.7086378734417916E-4</v>
      </c>
      <c r="AT636" s="12">
        <f t="shared" si="348"/>
        <v>1.3423008502203412E-5</v>
      </c>
      <c r="AU636" s="12">
        <f t="shared" si="349"/>
        <v>1.7086378734417916E-4</v>
      </c>
      <c r="AV636" s="12">
        <f t="shared" si="350"/>
        <v>-3.4874045279995415E-2</v>
      </c>
      <c r="AW636" s="12">
        <f t="shared" si="351"/>
        <v>2.4920458285698647E-4</v>
      </c>
      <c r="AX636" s="12">
        <f t="shared" si="352"/>
        <v>-3.487404527999538E-2</v>
      </c>
      <c r="AY636" s="39">
        <f t="shared" si="353"/>
        <v>2.4920458285698647E-4</v>
      </c>
      <c r="AZ636" s="8"/>
      <c r="BA636" s="35"/>
      <c r="BB636" s="12">
        <f t="shared" si="354"/>
        <v>1.0000134230085023</v>
      </c>
      <c r="BC636" s="12">
        <f t="shared" si="355"/>
        <v>0.965113</v>
      </c>
      <c r="BD636" s="12">
        <f t="shared" si="356"/>
        <v>0</v>
      </c>
      <c r="BE636" s="39">
        <f t="shared" si="357"/>
        <v>0</v>
      </c>
    </row>
    <row r="637" spans="1:57">
      <c r="A637" s="168" t="s">
        <v>334</v>
      </c>
      <c r="B637" s="3" t="s">
        <v>399</v>
      </c>
      <c r="C637" s="3">
        <v>-32.118666666666662</v>
      </c>
      <c r="D637" s="3">
        <v>0.37367918280816953</v>
      </c>
      <c r="E637" s="3">
        <v>3</v>
      </c>
      <c r="F637" s="3">
        <v>1.3423008502203413E-2</v>
      </c>
      <c r="G637" s="3">
        <v>0.17086378734417915</v>
      </c>
      <c r="L637" s="3">
        <v>1</v>
      </c>
      <c r="Q637" s="44">
        <f t="shared" si="323"/>
        <v>-32.105674787300202</v>
      </c>
      <c r="R637" s="45">
        <f t="shared" si="324"/>
        <v>0.2718378289892211</v>
      </c>
      <c r="S637" s="45" t="str">
        <f t="shared" si="325"/>
        <v>n/a</v>
      </c>
      <c r="T637" s="45" t="str">
        <f t="shared" si="326"/>
        <v>n/a</v>
      </c>
      <c r="U637" s="45" t="str">
        <f t="shared" si="327"/>
        <v>n/a</v>
      </c>
      <c r="V637" s="45" t="str">
        <f t="shared" si="328"/>
        <v>n/a</v>
      </c>
      <c r="W637" s="41">
        <f t="shared" si="329"/>
        <v>-32.105674787300202</v>
      </c>
      <c r="X637" s="42">
        <f t="shared" si="330"/>
        <v>0.2718378289892211</v>
      </c>
      <c r="Y637" s="3">
        <v>3</v>
      </c>
      <c r="Z637" s="166">
        <v>-18.5</v>
      </c>
      <c r="AA637" s="43">
        <f t="shared" si="331"/>
        <v>-32.105674787300195</v>
      </c>
      <c r="AB637" s="42">
        <f t="shared" si="332"/>
        <v>0.2718378289892211</v>
      </c>
      <c r="AC637" s="8"/>
      <c r="AD637" s="35">
        <f t="shared" si="333"/>
        <v>-3.2118666666666663E-2</v>
      </c>
      <c r="AE637" s="12">
        <f t="shared" si="334"/>
        <v>3.7367918280816951E-4</v>
      </c>
      <c r="AF637" s="12">
        <f t="shared" si="335"/>
        <v>4.2165180505801406E-4</v>
      </c>
      <c r="AG637" s="12">
        <f t="shared" si="336"/>
        <v>1.3423008502203412E-5</v>
      </c>
      <c r="AH637" s="12">
        <f t="shared" si="337"/>
        <v>1.7086378734417916E-4</v>
      </c>
      <c r="AI637" s="12">
        <f t="shared" si="338"/>
        <v>0</v>
      </c>
      <c r="AJ637" s="12">
        <f t="shared" si="339"/>
        <v>0</v>
      </c>
      <c r="AK637" s="12">
        <f t="shared" si="340"/>
        <v>0</v>
      </c>
      <c r="AL637" s="12">
        <f t="shared" si="341"/>
        <v>0</v>
      </c>
      <c r="AM637" s="12">
        <f t="shared" si="342"/>
        <v>0</v>
      </c>
      <c r="AN637" s="39">
        <f t="shared" si="343"/>
        <v>0</v>
      </c>
      <c r="AO637" s="8"/>
      <c r="AP637" s="35">
        <f t="shared" si="344"/>
        <v>-3.2105674787300205E-2</v>
      </c>
      <c r="AQ637" s="12">
        <f t="shared" si="345"/>
        <v>2.7183782898922111E-4</v>
      </c>
      <c r="AR637" s="12">
        <f t="shared" si="346"/>
        <v>1.3423008502203412E-5</v>
      </c>
      <c r="AS637" s="12">
        <f t="shared" si="347"/>
        <v>1.7086378734417916E-4</v>
      </c>
      <c r="AT637" s="12">
        <f t="shared" si="348"/>
        <v>1.3423008502203412E-5</v>
      </c>
      <c r="AU637" s="12">
        <f t="shared" si="349"/>
        <v>1.7086378734417916E-4</v>
      </c>
      <c r="AV637" s="12">
        <f t="shared" si="350"/>
        <v>-3.2105674787300205E-2</v>
      </c>
      <c r="AW637" s="12">
        <f t="shared" si="351"/>
        <v>2.7183782898922111E-4</v>
      </c>
      <c r="AX637" s="12">
        <f t="shared" si="352"/>
        <v>-3.2105674787300198E-2</v>
      </c>
      <c r="AY637" s="39">
        <f t="shared" si="353"/>
        <v>2.7183782898922111E-4</v>
      </c>
      <c r="AZ637" s="8"/>
      <c r="BA637" s="35"/>
      <c r="BB637" s="12">
        <f t="shared" si="354"/>
        <v>1.0000134230085023</v>
      </c>
      <c r="BC637" s="12">
        <f t="shared" si="355"/>
        <v>0.96788133333333337</v>
      </c>
      <c r="BD637" s="12">
        <f t="shared" si="356"/>
        <v>0</v>
      </c>
      <c r="BE637" s="39">
        <f t="shared" si="357"/>
        <v>0</v>
      </c>
    </row>
    <row r="638" spans="1:57">
      <c r="A638" s="168" t="s">
        <v>334</v>
      </c>
      <c r="B638" s="3" t="s">
        <v>400</v>
      </c>
      <c r="C638" s="3">
        <v>-31.987666666666666</v>
      </c>
      <c r="D638" s="3">
        <v>0.37367918280816953</v>
      </c>
      <c r="E638" s="3">
        <v>3</v>
      </c>
      <c r="F638" s="3">
        <v>1.3423008502203413E-2</v>
      </c>
      <c r="G638" s="3">
        <v>0.17086378734417915</v>
      </c>
      <c r="L638" s="3">
        <v>1</v>
      </c>
      <c r="Q638" s="44">
        <f t="shared" si="323"/>
        <v>-31.974673028886091</v>
      </c>
      <c r="R638" s="45">
        <f t="shared" si="324"/>
        <v>0.27185144663663902</v>
      </c>
      <c r="S638" s="45" t="str">
        <f t="shared" si="325"/>
        <v>n/a</v>
      </c>
      <c r="T638" s="45" t="str">
        <f t="shared" si="326"/>
        <v>n/a</v>
      </c>
      <c r="U638" s="45" t="str">
        <f t="shared" si="327"/>
        <v>n/a</v>
      </c>
      <c r="V638" s="45" t="str">
        <f t="shared" si="328"/>
        <v>n/a</v>
      </c>
      <c r="W638" s="41">
        <f t="shared" si="329"/>
        <v>-31.974673028886091</v>
      </c>
      <c r="X638" s="42">
        <f t="shared" si="330"/>
        <v>0.27185144663663902</v>
      </c>
      <c r="Y638" s="3">
        <v>3</v>
      </c>
      <c r="Z638" s="166">
        <v>-18.5</v>
      </c>
      <c r="AA638" s="43">
        <f t="shared" si="331"/>
        <v>-31.974673028886123</v>
      </c>
      <c r="AB638" s="42">
        <f t="shared" si="332"/>
        <v>0.27185144663663902</v>
      </c>
      <c r="AC638" s="8"/>
      <c r="AD638" s="35">
        <f t="shared" si="333"/>
        <v>-3.1987666666666664E-2</v>
      </c>
      <c r="AE638" s="12">
        <f t="shared" si="334"/>
        <v>3.7367918280816951E-4</v>
      </c>
      <c r="AF638" s="12">
        <f t="shared" si="335"/>
        <v>4.2165180505801406E-4</v>
      </c>
      <c r="AG638" s="12">
        <f t="shared" si="336"/>
        <v>1.3423008502203412E-5</v>
      </c>
      <c r="AH638" s="12">
        <f t="shared" si="337"/>
        <v>1.7086378734417916E-4</v>
      </c>
      <c r="AI638" s="12">
        <f t="shared" si="338"/>
        <v>0</v>
      </c>
      <c r="AJ638" s="12">
        <f t="shared" si="339"/>
        <v>0</v>
      </c>
      <c r="AK638" s="12">
        <f t="shared" si="340"/>
        <v>0</v>
      </c>
      <c r="AL638" s="12">
        <f t="shared" si="341"/>
        <v>0</v>
      </c>
      <c r="AM638" s="12">
        <f t="shared" si="342"/>
        <v>0</v>
      </c>
      <c r="AN638" s="39">
        <f t="shared" si="343"/>
        <v>0</v>
      </c>
      <c r="AO638" s="8"/>
      <c r="AP638" s="35">
        <f t="shared" si="344"/>
        <v>-3.197467302888609E-2</v>
      </c>
      <c r="AQ638" s="12">
        <f t="shared" si="345"/>
        <v>2.7185144663663901E-4</v>
      </c>
      <c r="AR638" s="12">
        <f t="shared" si="346"/>
        <v>1.3423008502203412E-5</v>
      </c>
      <c r="AS638" s="12">
        <f t="shared" si="347"/>
        <v>1.7086378734417916E-4</v>
      </c>
      <c r="AT638" s="12">
        <f t="shared" si="348"/>
        <v>1.3423008502203412E-5</v>
      </c>
      <c r="AU638" s="12">
        <f t="shared" si="349"/>
        <v>1.7086378734417916E-4</v>
      </c>
      <c r="AV638" s="12">
        <f t="shared" si="350"/>
        <v>-3.197467302888609E-2</v>
      </c>
      <c r="AW638" s="12">
        <f t="shared" si="351"/>
        <v>2.7185144663663901E-4</v>
      </c>
      <c r="AX638" s="12">
        <f t="shared" si="352"/>
        <v>-3.1974673028886125E-2</v>
      </c>
      <c r="AY638" s="39">
        <f t="shared" si="353"/>
        <v>2.7185144663663901E-4</v>
      </c>
      <c r="AZ638" s="8"/>
      <c r="BA638" s="35"/>
      <c r="BB638" s="12">
        <f t="shared" si="354"/>
        <v>1.0000134230085023</v>
      </c>
      <c r="BC638" s="12">
        <f t="shared" si="355"/>
        <v>0.96801233333333336</v>
      </c>
      <c r="BD638" s="12">
        <f t="shared" si="356"/>
        <v>0</v>
      </c>
      <c r="BE638" s="39">
        <f t="shared" si="357"/>
        <v>0</v>
      </c>
    </row>
    <row r="639" spans="1:57">
      <c r="A639" s="168" t="s">
        <v>334</v>
      </c>
      <c r="B639" s="3" t="s">
        <v>215</v>
      </c>
      <c r="C639" s="3">
        <v>-33.654333333333334</v>
      </c>
      <c r="D639" s="3">
        <v>0.37367918280816953</v>
      </c>
      <c r="E639" s="3">
        <v>3</v>
      </c>
      <c r="F639" s="3">
        <v>1.3423008502203413E-2</v>
      </c>
      <c r="G639" s="3">
        <v>0.17086378734417915</v>
      </c>
      <c r="L639" s="3">
        <v>1</v>
      </c>
      <c r="Q639" s="44">
        <f t="shared" si="323"/>
        <v>-33.641362067233601</v>
      </c>
      <c r="R639" s="45">
        <f t="shared" si="324"/>
        <v>0.27167828074284861</v>
      </c>
      <c r="S639" s="45" t="str">
        <f t="shared" si="325"/>
        <v>n/a</v>
      </c>
      <c r="T639" s="45" t="str">
        <f t="shared" si="326"/>
        <v>n/a</v>
      </c>
      <c r="U639" s="45" t="str">
        <f t="shared" si="327"/>
        <v>n/a</v>
      </c>
      <c r="V639" s="45" t="str">
        <f t="shared" si="328"/>
        <v>n/a</v>
      </c>
      <c r="W639" s="41">
        <f t="shared" si="329"/>
        <v>-33.641362067233601</v>
      </c>
      <c r="X639" s="42">
        <f t="shared" si="330"/>
        <v>0.27167828074284861</v>
      </c>
      <c r="Y639" s="3">
        <v>3</v>
      </c>
      <c r="Z639" s="166">
        <v>-18.5</v>
      </c>
      <c r="AA639" s="43">
        <f t="shared" si="331"/>
        <v>-33.641362067233558</v>
      </c>
      <c r="AB639" s="42">
        <f t="shared" si="332"/>
        <v>0.27167828074284861</v>
      </c>
      <c r="AC639" s="8"/>
      <c r="AD639" s="35">
        <f t="shared" si="333"/>
        <v>-3.3654333333333335E-2</v>
      </c>
      <c r="AE639" s="12">
        <f t="shared" si="334"/>
        <v>3.7367918280816951E-4</v>
      </c>
      <c r="AF639" s="12">
        <f t="shared" si="335"/>
        <v>4.2165180505801406E-4</v>
      </c>
      <c r="AG639" s="12">
        <f t="shared" si="336"/>
        <v>1.3423008502203412E-5</v>
      </c>
      <c r="AH639" s="12">
        <f t="shared" si="337"/>
        <v>1.7086378734417916E-4</v>
      </c>
      <c r="AI639" s="12">
        <f t="shared" si="338"/>
        <v>0</v>
      </c>
      <c r="AJ639" s="12">
        <f t="shared" si="339"/>
        <v>0</v>
      </c>
      <c r="AK639" s="12">
        <f t="shared" si="340"/>
        <v>0</v>
      </c>
      <c r="AL639" s="12">
        <f t="shared" si="341"/>
        <v>0</v>
      </c>
      <c r="AM639" s="12">
        <f t="shared" si="342"/>
        <v>0</v>
      </c>
      <c r="AN639" s="39">
        <f t="shared" si="343"/>
        <v>0</v>
      </c>
      <c r="AO639" s="8"/>
      <c r="AP639" s="35">
        <f t="shared" si="344"/>
        <v>-3.3641362067233602E-2</v>
      </c>
      <c r="AQ639" s="12">
        <f t="shared" si="345"/>
        <v>2.7167828074284859E-4</v>
      </c>
      <c r="AR639" s="12">
        <f t="shared" si="346"/>
        <v>1.3423008502203412E-5</v>
      </c>
      <c r="AS639" s="12">
        <f t="shared" si="347"/>
        <v>1.7086378734417916E-4</v>
      </c>
      <c r="AT639" s="12">
        <f t="shared" si="348"/>
        <v>1.3423008502203412E-5</v>
      </c>
      <c r="AU639" s="12">
        <f t="shared" si="349"/>
        <v>1.7086378734417916E-4</v>
      </c>
      <c r="AV639" s="12">
        <f t="shared" si="350"/>
        <v>-3.3641362067233602E-2</v>
      </c>
      <c r="AW639" s="12">
        <f t="shared" si="351"/>
        <v>2.7167828074284859E-4</v>
      </c>
      <c r="AX639" s="12">
        <f t="shared" si="352"/>
        <v>-3.364136206723356E-2</v>
      </c>
      <c r="AY639" s="39">
        <f t="shared" si="353"/>
        <v>2.7167828074284859E-4</v>
      </c>
      <c r="AZ639" s="8"/>
      <c r="BA639" s="35"/>
      <c r="BB639" s="12">
        <f t="shared" si="354"/>
        <v>1.0000134230085023</v>
      </c>
      <c r="BC639" s="12">
        <f t="shared" si="355"/>
        <v>0.96634566666666666</v>
      </c>
      <c r="BD639" s="12">
        <f t="shared" si="356"/>
        <v>0</v>
      </c>
      <c r="BE639" s="39">
        <f t="shared" si="357"/>
        <v>0</v>
      </c>
    </row>
    <row r="640" spans="1:57">
      <c r="A640" s="168" t="s">
        <v>334</v>
      </c>
      <c r="B640" s="3" t="s">
        <v>216</v>
      </c>
      <c r="C640" s="3">
        <v>-33.351666666666667</v>
      </c>
      <c r="D640" s="3">
        <v>0.37367918280816953</v>
      </c>
      <c r="E640" s="3">
        <v>3</v>
      </c>
      <c r="F640" s="3">
        <v>1.3423008502203413E-2</v>
      </c>
      <c r="G640" s="3">
        <v>0.17086378734417915</v>
      </c>
      <c r="L640" s="3">
        <v>1</v>
      </c>
      <c r="Q640" s="44">
        <f t="shared" si="323"/>
        <v>-33.338691337869697</v>
      </c>
      <c r="R640" s="45">
        <f t="shared" si="324"/>
        <v>0.27170971369114377</v>
      </c>
      <c r="S640" s="45" t="str">
        <f t="shared" si="325"/>
        <v>n/a</v>
      </c>
      <c r="T640" s="45" t="str">
        <f t="shared" si="326"/>
        <v>n/a</v>
      </c>
      <c r="U640" s="45" t="str">
        <f t="shared" si="327"/>
        <v>n/a</v>
      </c>
      <c r="V640" s="45" t="str">
        <f t="shared" si="328"/>
        <v>n/a</v>
      </c>
      <c r="W640" s="41">
        <f t="shared" si="329"/>
        <v>-33.338691337869697</v>
      </c>
      <c r="X640" s="42">
        <f t="shared" si="330"/>
        <v>0.27170971369114377</v>
      </c>
      <c r="Y640" s="3">
        <v>3</v>
      </c>
      <c r="Z640" s="166">
        <v>-18.5</v>
      </c>
      <c r="AA640" s="43">
        <f t="shared" si="331"/>
        <v>-33.338691337869705</v>
      </c>
      <c r="AB640" s="42">
        <f t="shared" si="332"/>
        <v>0.27170971369114377</v>
      </c>
      <c r="AC640" s="8"/>
      <c r="AD640" s="35">
        <f t="shared" si="333"/>
        <v>-3.3351666666666668E-2</v>
      </c>
      <c r="AE640" s="12">
        <f t="shared" si="334"/>
        <v>3.7367918280816951E-4</v>
      </c>
      <c r="AF640" s="12">
        <f t="shared" si="335"/>
        <v>4.2165180505801406E-4</v>
      </c>
      <c r="AG640" s="12">
        <f t="shared" si="336"/>
        <v>1.3423008502203412E-5</v>
      </c>
      <c r="AH640" s="12">
        <f t="shared" si="337"/>
        <v>1.7086378734417916E-4</v>
      </c>
      <c r="AI640" s="12">
        <f t="shared" si="338"/>
        <v>0</v>
      </c>
      <c r="AJ640" s="12">
        <f t="shared" si="339"/>
        <v>0</v>
      </c>
      <c r="AK640" s="12">
        <f t="shared" si="340"/>
        <v>0</v>
      </c>
      <c r="AL640" s="12">
        <f t="shared" si="341"/>
        <v>0</v>
      </c>
      <c r="AM640" s="12">
        <f t="shared" si="342"/>
        <v>0</v>
      </c>
      <c r="AN640" s="39">
        <f t="shared" si="343"/>
        <v>0</v>
      </c>
      <c r="AO640" s="8"/>
      <c r="AP640" s="35">
        <f t="shared" si="344"/>
        <v>-3.3338691337869694E-2</v>
      </c>
      <c r="AQ640" s="12">
        <f t="shared" si="345"/>
        <v>2.7170971369114375E-4</v>
      </c>
      <c r="AR640" s="12">
        <f t="shared" si="346"/>
        <v>1.3423008502203412E-5</v>
      </c>
      <c r="AS640" s="12">
        <f t="shared" si="347"/>
        <v>1.7086378734417916E-4</v>
      </c>
      <c r="AT640" s="12">
        <f t="shared" si="348"/>
        <v>1.3423008502203412E-5</v>
      </c>
      <c r="AU640" s="12">
        <f t="shared" si="349"/>
        <v>1.7086378734417916E-4</v>
      </c>
      <c r="AV640" s="12">
        <f t="shared" si="350"/>
        <v>-3.3338691337869694E-2</v>
      </c>
      <c r="AW640" s="12">
        <f t="shared" si="351"/>
        <v>2.7170971369114375E-4</v>
      </c>
      <c r="AX640" s="12">
        <f t="shared" si="352"/>
        <v>-3.3338691337869708E-2</v>
      </c>
      <c r="AY640" s="39">
        <f t="shared" si="353"/>
        <v>2.7170971369114375E-4</v>
      </c>
      <c r="AZ640" s="8"/>
      <c r="BA640" s="35"/>
      <c r="BB640" s="12">
        <f t="shared" si="354"/>
        <v>1.0000134230085023</v>
      </c>
      <c r="BC640" s="12">
        <f t="shared" si="355"/>
        <v>0.96664833333333333</v>
      </c>
      <c r="BD640" s="12">
        <f t="shared" si="356"/>
        <v>0</v>
      </c>
      <c r="BE640" s="39">
        <f t="shared" si="357"/>
        <v>0</v>
      </c>
    </row>
    <row r="641" spans="1:57">
      <c r="A641" s="168" t="s">
        <v>269</v>
      </c>
      <c r="B641" s="3" t="s">
        <v>399</v>
      </c>
      <c r="C641" s="3">
        <v>-30.811666666666667</v>
      </c>
      <c r="D641" s="3">
        <v>0.37367918280816953</v>
      </c>
      <c r="E641" s="3">
        <v>3</v>
      </c>
      <c r="F641" s="3">
        <v>1.3423008502203413E-2</v>
      </c>
      <c r="G641" s="3">
        <v>0.17086378734417915</v>
      </c>
      <c r="L641" s="3">
        <v>1</v>
      </c>
      <c r="Q641" s="44">
        <f t="shared" si="323"/>
        <v>-30.798657243428096</v>
      </c>
      <c r="R641" s="45">
        <f t="shared" si="324"/>
        <v>0.27197374556930526</v>
      </c>
      <c r="S641" s="45" t="str">
        <f t="shared" si="325"/>
        <v>n/a</v>
      </c>
      <c r="T641" s="45" t="str">
        <f t="shared" si="326"/>
        <v>n/a</v>
      </c>
      <c r="U641" s="45" t="str">
        <f t="shared" si="327"/>
        <v>n/a</v>
      </c>
      <c r="V641" s="45" t="str">
        <f t="shared" si="328"/>
        <v>n/a</v>
      </c>
      <c r="W641" s="41">
        <f t="shared" si="329"/>
        <v>-30.798657243428096</v>
      </c>
      <c r="X641" s="42">
        <f t="shared" si="330"/>
        <v>0.27197374556930526</v>
      </c>
      <c r="Y641" s="3">
        <v>3</v>
      </c>
      <c r="Z641" s="166">
        <v>-18.5</v>
      </c>
      <c r="AA641" s="43">
        <f t="shared" si="331"/>
        <v>-30.798657243428117</v>
      </c>
      <c r="AB641" s="42">
        <f t="shared" si="332"/>
        <v>0.27197374556930526</v>
      </c>
      <c r="AC641" s="8"/>
      <c r="AD641" s="35">
        <f t="shared" si="333"/>
        <v>-3.0811666666666668E-2</v>
      </c>
      <c r="AE641" s="12">
        <f t="shared" si="334"/>
        <v>3.7367918280816951E-4</v>
      </c>
      <c r="AF641" s="12">
        <f t="shared" si="335"/>
        <v>4.2165180505801406E-4</v>
      </c>
      <c r="AG641" s="12">
        <f t="shared" si="336"/>
        <v>1.3423008502203412E-5</v>
      </c>
      <c r="AH641" s="12">
        <f t="shared" si="337"/>
        <v>1.7086378734417916E-4</v>
      </c>
      <c r="AI641" s="12">
        <f t="shared" si="338"/>
        <v>0</v>
      </c>
      <c r="AJ641" s="12">
        <f t="shared" si="339"/>
        <v>0</v>
      </c>
      <c r="AK641" s="12">
        <f t="shared" si="340"/>
        <v>0</v>
      </c>
      <c r="AL641" s="12">
        <f t="shared" si="341"/>
        <v>0</v>
      </c>
      <c r="AM641" s="12">
        <f t="shared" si="342"/>
        <v>0</v>
      </c>
      <c r="AN641" s="39">
        <f t="shared" si="343"/>
        <v>0</v>
      </c>
      <c r="AO641" s="8"/>
      <c r="AP641" s="35">
        <f t="shared" si="344"/>
        <v>-3.0798657243428097E-2</v>
      </c>
      <c r="AQ641" s="12">
        <f t="shared" si="345"/>
        <v>2.7197374556930525E-4</v>
      </c>
      <c r="AR641" s="12">
        <f t="shared" si="346"/>
        <v>1.3423008502203412E-5</v>
      </c>
      <c r="AS641" s="12">
        <f t="shared" si="347"/>
        <v>1.7086378734417916E-4</v>
      </c>
      <c r="AT641" s="12">
        <f t="shared" si="348"/>
        <v>1.3423008502203412E-5</v>
      </c>
      <c r="AU641" s="12">
        <f t="shared" si="349"/>
        <v>1.7086378734417916E-4</v>
      </c>
      <c r="AV641" s="12">
        <f t="shared" si="350"/>
        <v>-3.0798657243428097E-2</v>
      </c>
      <c r="AW641" s="12">
        <f t="shared" si="351"/>
        <v>2.7197374556930525E-4</v>
      </c>
      <c r="AX641" s="12">
        <f t="shared" si="352"/>
        <v>-3.0798657243428118E-2</v>
      </c>
      <c r="AY641" s="39">
        <f t="shared" si="353"/>
        <v>2.7197374556930525E-4</v>
      </c>
      <c r="AZ641" s="8"/>
      <c r="BA641" s="35"/>
      <c r="BB641" s="12">
        <f t="shared" si="354"/>
        <v>1.0000134230085023</v>
      </c>
      <c r="BC641" s="12">
        <f t="shared" si="355"/>
        <v>0.96918833333333332</v>
      </c>
      <c r="BD641" s="12">
        <f t="shared" si="356"/>
        <v>0</v>
      </c>
      <c r="BE641" s="39">
        <f t="shared" si="357"/>
        <v>0</v>
      </c>
    </row>
    <row r="642" spans="1:57">
      <c r="A642" s="168" t="s">
        <v>269</v>
      </c>
      <c r="B642" s="3" t="s">
        <v>400</v>
      </c>
      <c r="C642" s="3">
        <v>-31.581666666666667</v>
      </c>
      <c r="D642" s="3">
        <v>0.37367918280816953</v>
      </c>
      <c r="E642" s="3">
        <v>3</v>
      </c>
      <c r="F642" s="3">
        <v>1.3423008502203413E-2</v>
      </c>
      <c r="G642" s="3">
        <v>0.17086378734417915</v>
      </c>
      <c r="L642" s="3">
        <v>1</v>
      </c>
      <c r="Q642" s="44">
        <f t="shared" si="323"/>
        <v>-31.568667579144645</v>
      </c>
      <c r="R642" s="45">
        <f t="shared" si="324"/>
        <v>0.27189365832103823</v>
      </c>
      <c r="S642" s="45" t="str">
        <f t="shared" si="325"/>
        <v>n/a</v>
      </c>
      <c r="T642" s="45" t="str">
        <f t="shared" si="326"/>
        <v>n/a</v>
      </c>
      <c r="U642" s="45" t="str">
        <f t="shared" si="327"/>
        <v>n/a</v>
      </c>
      <c r="V642" s="45" t="str">
        <f t="shared" si="328"/>
        <v>n/a</v>
      </c>
      <c r="W642" s="41">
        <f t="shared" si="329"/>
        <v>-31.568667579144645</v>
      </c>
      <c r="X642" s="42">
        <f t="shared" si="330"/>
        <v>0.27189365832103823</v>
      </c>
      <c r="Y642" s="3">
        <v>3</v>
      </c>
      <c r="Z642" s="166">
        <v>-18.5</v>
      </c>
      <c r="AA642" s="43">
        <f t="shared" si="331"/>
        <v>-31.568667579144673</v>
      </c>
      <c r="AB642" s="42">
        <f t="shared" si="332"/>
        <v>0.27189365832103823</v>
      </c>
      <c r="AC642" s="8"/>
      <c r="AD642" s="35">
        <f t="shared" si="333"/>
        <v>-3.1581666666666668E-2</v>
      </c>
      <c r="AE642" s="12">
        <f t="shared" si="334"/>
        <v>3.7367918280816951E-4</v>
      </c>
      <c r="AF642" s="12">
        <f t="shared" si="335"/>
        <v>4.2165180505801406E-4</v>
      </c>
      <c r="AG642" s="12">
        <f t="shared" si="336"/>
        <v>1.3423008502203412E-5</v>
      </c>
      <c r="AH642" s="12">
        <f t="shared" si="337"/>
        <v>1.7086378734417916E-4</v>
      </c>
      <c r="AI642" s="12">
        <f t="shared" si="338"/>
        <v>0</v>
      </c>
      <c r="AJ642" s="12">
        <f t="shared" si="339"/>
        <v>0</v>
      </c>
      <c r="AK642" s="12">
        <f t="shared" si="340"/>
        <v>0</v>
      </c>
      <c r="AL642" s="12">
        <f t="shared" si="341"/>
        <v>0</v>
      </c>
      <c r="AM642" s="12">
        <f t="shared" si="342"/>
        <v>0</v>
      </c>
      <c r="AN642" s="39">
        <f t="shared" si="343"/>
        <v>0</v>
      </c>
      <c r="AO642" s="8"/>
      <c r="AP642" s="35">
        <f t="shared" si="344"/>
        <v>-3.1568667579144644E-2</v>
      </c>
      <c r="AQ642" s="12">
        <f t="shared" si="345"/>
        <v>2.7189365832103825E-4</v>
      </c>
      <c r="AR642" s="12">
        <f t="shared" si="346"/>
        <v>1.3423008502203412E-5</v>
      </c>
      <c r="AS642" s="12">
        <f t="shared" si="347"/>
        <v>1.7086378734417916E-4</v>
      </c>
      <c r="AT642" s="12">
        <f t="shared" si="348"/>
        <v>1.3423008502203412E-5</v>
      </c>
      <c r="AU642" s="12">
        <f t="shared" si="349"/>
        <v>1.7086378734417916E-4</v>
      </c>
      <c r="AV642" s="12">
        <f t="shared" si="350"/>
        <v>-3.1568667579144644E-2</v>
      </c>
      <c r="AW642" s="12">
        <f t="shared" si="351"/>
        <v>2.7189365832103825E-4</v>
      </c>
      <c r="AX642" s="12">
        <f t="shared" si="352"/>
        <v>-3.1568667579144671E-2</v>
      </c>
      <c r="AY642" s="39">
        <f t="shared" si="353"/>
        <v>2.7189365832103825E-4</v>
      </c>
      <c r="AZ642" s="8"/>
      <c r="BA642" s="35"/>
      <c r="BB642" s="12">
        <f t="shared" si="354"/>
        <v>1.0000134230085023</v>
      </c>
      <c r="BC642" s="12">
        <f t="shared" si="355"/>
        <v>0.96841833333333338</v>
      </c>
      <c r="BD642" s="12">
        <f t="shared" si="356"/>
        <v>0</v>
      </c>
      <c r="BE642" s="39">
        <f t="shared" si="357"/>
        <v>0</v>
      </c>
    </row>
    <row r="643" spans="1:57">
      <c r="A643" s="168" t="s">
        <v>269</v>
      </c>
      <c r="B643" s="3" t="s">
        <v>215</v>
      </c>
      <c r="C643" s="3">
        <v>-32.106333333333332</v>
      </c>
      <c r="D643" s="3">
        <v>0.37367918280816953</v>
      </c>
      <c r="E643" s="3">
        <v>3</v>
      </c>
      <c r="F643" s="3">
        <v>1.3423008502203413E-2</v>
      </c>
      <c r="G643" s="3">
        <v>0.17086378734417915</v>
      </c>
      <c r="L643" s="3">
        <v>1</v>
      </c>
      <c r="Q643" s="44">
        <f t="shared" si="323"/>
        <v>-32.093341288416433</v>
      </c>
      <c r="R643" s="45">
        <f t="shared" si="324"/>
        <v>0.27183911100830649</v>
      </c>
      <c r="S643" s="45" t="str">
        <f t="shared" si="325"/>
        <v>n/a</v>
      </c>
      <c r="T643" s="45" t="str">
        <f t="shared" si="326"/>
        <v>n/a</v>
      </c>
      <c r="U643" s="45" t="str">
        <f t="shared" si="327"/>
        <v>n/a</v>
      </c>
      <c r="V643" s="45" t="str">
        <f t="shared" si="328"/>
        <v>n/a</v>
      </c>
      <c r="W643" s="41">
        <f t="shared" si="329"/>
        <v>-32.093341288416433</v>
      </c>
      <c r="X643" s="42">
        <f t="shared" si="330"/>
        <v>0.27183911100830649</v>
      </c>
      <c r="Y643" s="3">
        <v>3</v>
      </c>
      <c r="Z643" s="166">
        <v>-18.5</v>
      </c>
      <c r="AA643" s="43">
        <f t="shared" si="331"/>
        <v>-32.093341288416454</v>
      </c>
      <c r="AB643" s="42">
        <f t="shared" si="332"/>
        <v>0.27183911100830649</v>
      </c>
      <c r="AC643" s="8"/>
      <c r="AD643" s="35">
        <f t="shared" si="333"/>
        <v>-3.2106333333333334E-2</v>
      </c>
      <c r="AE643" s="12">
        <f t="shared" si="334"/>
        <v>3.7367918280816951E-4</v>
      </c>
      <c r="AF643" s="12">
        <f t="shared" si="335"/>
        <v>4.2165180505801406E-4</v>
      </c>
      <c r="AG643" s="12">
        <f t="shared" si="336"/>
        <v>1.3423008502203412E-5</v>
      </c>
      <c r="AH643" s="12">
        <f t="shared" si="337"/>
        <v>1.7086378734417916E-4</v>
      </c>
      <c r="AI643" s="12">
        <f t="shared" si="338"/>
        <v>0</v>
      </c>
      <c r="AJ643" s="12">
        <f t="shared" si="339"/>
        <v>0</v>
      </c>
      <c r="AK643" s="12">
        <f t="shared" si="340"/>
        <v>0</v>
      </c>
      <c r="AL643" s="12">
        <f t="shared" si="341"/>
        <v>0</v>
      </c>
      <c r="AM643" s="12">
        <f t="shared" si="342"/>
        <v>0</v>
      </c>
      <c r="AN643" s="39">
        <f t="shared" si="343"/>
        <v>0</v>
      </c>
      <c r="AO643" s="8"/>
      <c r="AP643" s="35">
        <f t="shared" si="344"/>
        <v>-3.2093341288416434E-2</v>
      </c>
      <c r="AQ643" s="12">
        <f t="shared" si="345"/>
        <v>2.7183911100830651E-4</v>
      </c>
      <c r="AR643" s="12">
        <f t="shared" si="346"/>
        <v>1.3423008502203412E-5</v>
      </c>
      <c r="AS643" s="12">
        <f t="shared" si="347"/>
        <v>1.7086378734417916E-4</v>
      </c>
      <c r="AT643" s="12">
        <f t="shared" si="348"/>
        <v>1.3423008502203412E-5</v>
      </c>
      <c r="AU643" s="12">
        <f t="shared" si="349"/>
        <v>1.7086378734417916E-4</v>
      </c>
      <c r="AV643" s="12">
        <f t="shared" si="350"/>
        <v>-3.2093341288416434E-2</v>
      </c>
      <c r="AW643" s="12">
        <f t="shared" si="351"/>
        <v>2.7183911100830651E-4</v>
      </c>
      <c r="AX643" s="12">
        <f t="shared" si="352"/>
        <v>-3.2093341288416455E-2</v>
      </c>
      <c r="AY643" s="39">
        <f t="shared" si="353"/>
        <v>2.7183911100830651E-4</v>
      </c>
      <c r="AZ643" s="8"/>
      <c r="BA643" s="35"/>
      <c r="BB643" s="12">
        <f t="shared" si="354"/>
        <v>1.0000134230085023</v>
      </c>
      <c r="BC643" s="12">
        <f t="shared" si="355"/>
        <v>0.96789366666666665</v>
      </c>
      <c r="BD643" s="12">
        <f t="shared" si="356"/>
        <v>0</v>
      </c>
      <c r="BE643" s="39">
        <f t="shared" si="357"/>
        <v>0</v>
      </c>
    </row>
    <row r="644" spans="1:57">
      <c r="A644" s="168" t="s">
        <v>269</v>
      </c>
      <c r="B644" s="3" t="s">
        <v>216</v>
      </c>
      <c r="C644" s="3">
        <v>-31.957333333333334</v>
      </c>
      <c r="D644" s="3">
        <v>0.37367918280816953</v>
      </c>
      <c r="E644" s="3">
        <v>3</v>
      </c>
      <c r="F644" s="3">
        <v>1.3423008502203413E-2</v>
      </c>
      <c r="G644" s="3">
        <v>0.17086378734417915</v>
      </c>
      <c r="L644" s="3">
        <v>1</v>
      </c>
      <c r="Q644" s="44">
        <f t="shared" si="323"/>
        <v>-31.944339288388175</v>
      </c>
      <c r="R644" s="45">
        <f t="shared" si="324"/>
        <v>0.2718545999978616</v>
      </c>
      <c r="S644" s="45" t="str">
        <f t="shared" si="325"/>
        <v>n/a</v>
      </c>
      <c r="T644" s="45" t="str">
        <f t="shared" si="326"/>
        <v>n/a</v>
      </c>
      <c r="U644" s="45" t="str">
        <f t="shared" si="327"/>
        <v>n/a</v>
      </c>
      <c r="V644" s="45" t="str">
        <f t="shared" si="328"/>
        <v>n/a</v>
      </c>
      <c r="W644" s="41">
        <f t="shared" si="329"/>
        <v>-31.944339288388175</v>
      </c>
      <c r="X644" s="42">
        <f t="shared" si="330"/>
        <v>0.2718545999978616</v>
      </c>
      <c r="Y644" s="3">
        <v>3</v>
      </c>
      <c r="Z644" s="166">
        <v>-18.5</v>
      </c>
      <c r="AA644" s="43">
        <f t="shared" si="331"/>
        <v>-31.944339288388136</v>
      </c>
      <c r="AB644" s="42">
        <f t="shared" si="332"/>
        <v>0.2718545999978616</v>
      </c>
      <c r="AC644" s="8"/>
      <c r="AD644" s="35">
        <f t="shared" si="333"/>
        <v>-3.1957333333333338E-2</v>
      </c>
      <c r="AE644" s="12">
        <f t="shared" si="334"/>
        <v>3.7367918280816951E-4</v>
      </c>
      <c r="AF644" s="12">
        <f t="shared" si="335"/>
        <v>4.2165180505801406E-4</v>
      </c>
      <c r="AG644" s="12">
        <f t="shared" si="336"/>
        <v>1.3423008502203412E-5</v>
      </c>
      <c r="AH644" s="12">
        <f t="shared" si="337"/>
        <v>1.7086378734417916E-4</v>
      </c>
      <c r="AI644" s="12">
        <f t="shared" si="338"/>
        <v>0</v>
      </c>
      <c r="AJ644" s="12">
        <f t="shared" si="339"/>
        <v>0</v>
      </c>
      <c r="AK644" s="12">
        <f t="shared" si="340"/>
        <v>0</v>
      </c>
      <c r="AL644" s="12">
        <f t="shared" si="341"/>
        <v>0</v>
      </c>
      <c r="AM644" s="12">
        <f t="shared" si="342"/>
        <v>0</v>
      </c>
      <c r="AN644" s="39">
        <f t="shared" si="343"/>
        <v>0</v>
      </c>
      <c r="AO644" s="8"/>
      <c r="AP644" s="35">
        <f t="shared" si="344"/>
        <v>-3.1944339288388177E-2</v>
      </c>
      <c r="AQ644" s="12">
        <f t="shared" si="345"/>
        <v>2.7185459999786159E-4</v>
      </c>
      <c r="AR644" s="12">
        <f t="shared" si="346"/>
        <v>1.3423008502203412E-5</v>
      </c>
      <c r="AS644" s="12">
        <f t="shared" si="347"/>
        <v>1.7086378734417916E-4</v>
      </c>
      <c r="AT644" s="12">
        <f t="shared" si="348"/>
        <v>1.3423008502203412E-5</v>
      </c>
      <c r="AU644" s="12">
        <f t="shared" si="349"/>
        <v>1.7086378734417916E-4</v>
      </c>
      <c r="AV644" s="12">
        <f t="shared" si="350"/>
        <v>-3.1944339288388177E-2</v>
      </c>
      <c r="AW644" s="12">
        <f t="shared" si="351"/>
        <v>2.7185459999786159E-4</v>
      </c>
      <c r="AX644" s="12">
        <f t="shared" si="352"/>
        <v>-3.1944339288388135E-2</v>
      </c>
      <c r="AY644" s="39">
        <f t="shared" si="353"/>
        <v>2.7185459999786159E-4</v>
      </c>
      <c r="AZ644" s="8"/>
      <c r="BA644" s="35"/>
      <c r="BB644" s="12">
        <f t="shared" si="354"/>
        <v>1.0000134230085023</v>
      </c>
      <c r="BC644" s="12">
        <f t="shared" si="355"/>
        <v>0.96804266666666661</v>
      </c>
      <c r="BD644" s="12">
        <f t="shared" si="356"/>
        <v>0</v>
      </c>
      <c r="BE644" s="39">
        <f t="shared" si="357"/>
        <v>0</v>
      </c>
    </row>
    <row r="645" spans="1:57">
      <c r="A645" s="168" t="s">
        <v>387</v>
      </c>
      <c r="B645" s="3" t="s">
        <v>399</v>
      </c>
      <c r="C645" s="3">
        <v>-32.984333333333332</v>
      </c>
      <c r="D645" s="3">
        <v>0.37367918280816953</v>
      </c>
      <c r="E645" s="3">
        <v>3</v>
      </c>
      <c r="F645" s="3">
        <v>1.3423008502203413E-2</v>
      </c>
      <c r="G645" s="3">
        <v>0.17086378734417915</v>
      </c>
      <c r="L645" s="3">
        <v>1</v>
      </c>
      <c r="Q645" s="44">
        <f t="shared" ref="Q645:Q708" si="358">IF($C645="","n/a",AP645*1000)</f>
        <v>-32.971353073817895</v>
      </c>
      <c r="R645" s="45">
        <f t="shared" ref="R645:R708" si="359">IF($C645="","n/a",AQ645*1000)</f>
        <v>0.27174787082580737</v>
      </c>
      <c r="S645" s="45" t="str">
        <f t="shared" ref="S645:S708" si="360">IF($L645=1,"n/a",AR645*1000)</f>
        <v>n/a</v>
      </c>
      <c r="T645" s="45" t="str">
        <f t="shared" ref="T645:T708" si="361">IF($L645=1,"n/a",AS645*1000)</f>
        <v>n/a</v>
      </c>
      <c r="U645" s="45" t="str">
        <f t="shared" ref="U645:U708" si="362">IF($L645=1,"n/a",AT645*1000)</f>
        <v>n/a</v>
      </c>
      <c r="V645" s="45" t="str">
        <f t="shared" ref="V645:V708" si="363">IF($L645=1,"n/a",AU645*1000)</f>
        <v>n/a</v>
      </c>
      <c r="W645" s="41">
        <f t="shared" ref="W645:W708" si="364">IF($C645="","n/a",AV645*1000)</f>
        <v>-32.971353073817895</v>
      </c>
      <c r="X645" s="42">
        <f t="shared" ref="X645:X708" si="365">IF($C645="","n/a",AW645*1000)</f>
        <v>0.27174787082580737</v>
      </c>
      <c r="Y645" s="3">
        <v>3</v>
      </c>
      <c r="Z645" s="166">
        <v>-18.5</v>
      </c>
      <c r="AA645" s="43">
        <f t="shared" ref="AA645:AA708" si="366">IF($C645="","n/a",AX645*1000)</f>
        <v>-32.97135307381793</v>
      </c>
      <c r="AB645" s="42">
        <f t="shared" ref="AB645:AB708" si="367">IF($C645="","n/a",AY645*1000)</f>
        <v>0.27174787082580737</v>
      </c>
      <c r="AC645" s="8"/>
      <c r="AD645" s="35">
        <f t="shared" ref="AD645:AD708" si="368">C645/1000</f>
        <v>-3.2984333333333331E-2</v>
      </c>
      <c r="AE645" s="12">
        <f t="shared" ref="AE645:AE708" si="369">D645/1000</f>
        <v>3.7367918280816951E-4</v>
      </c>
      <c r="AF645" s="12">
        <f t="shared" ref="AF645:AF708" si="370">AE645/IF(E645&lt;200,IF(E645&gt;1,SQRT(2/(E645-1))*EXP(_xlfn.GAMMALN.PRECISE(E645/2))/EXP(_xlfn.GAMMALN.PRECISE((E645-1)/2)),1),1)</f>
        <v>4.2165180505801406E-4</v>
      </c>
      <c r="AG645" s="12">
        <f t="shared" ref="AG645:AG708" si="371">F645/1000</f>
        <v>1.3423008502203412E-5</v>
      </c>
      <c r="AH645" s="12">
        <f t="shared" ref="AH645:AH708" si="372">G645/1000</f>
        <v>1.7086378734417916E-4</v>
      </c>
      <c r="AI645" s="12">
        <f t="shared" ref="AI645:AI708" si="373">H645/1000</f>
        <v>0</v>
      </c>
      <c r="AJ645" s="12">
        <f t="shared" ref="AJ645:AJ708" si="374">I645/1000</f>
        <v>0</v>
      </c>
      <c r="AK645" s="12">
        <f t="shared" ref="AK645:AK708" si="375">J645/1000</f>
        <v>0</v>
      </c>
      <c r="AL645" s="12">
        <f t="shared" ref="AL645:AL708" si="376">K645/1000</f>
        <v>0</v>
      </c>
      <c r="AM645" s="12">
        <f t="shared" ref="AM645:AM708" si="377">N645/1000</f>
        <v>0</v>
      </c>
      <c r="AN645" s="39">
        <f t="shared" ref="AN645:AN708" si="378">O645/1000</f>
        <v>0</v>
      </c>
      <c r="AO645" s="8"/>
      <c r="AP645" s="35">
        <f t="shared" ref="AP645:AP708" si="379">(AD645+AG645+AD645*AG645)</f>
        <v>-3.2971353073817898E-2</v>
      </c>
      <c r="AQ645" s="12">
        <f t="shared" ref="AQ645:AQ708" si="380">SQRT(((1+AG645)*AE645/SQRT(E645))^2+((1+AD645)*AH645)^2)</f>
        <v>2.7174787082580738E-4</v>
      </c>
      <c r="AR645" s="12">
        <f t="shared" ref="AR645:AR708" si="381">(AI645+AG645+AI645*AG645)</f>
        <v>1.3423008502203412E-5</v>
      </c>
      <c r="AS645" s="12">
        <f t="shared" ref="AS645:AS708" si="382">SQRT((AJ645*(1+AG645))^2 + (AH645*(1+AI645))^2)</f>
        <v>1.7086378734417916E-4</v>
      </c>
      <c r="AT645" s="12">
        <f t="shared" ref="AT645:AT708" si="383">(1/(1-M645))*(AI645+AG645+AI645*AG645)-(M645/(1-M645))*(AK645)</f>
        <v>1.3423008502203412E-5</v>
      </c>
      <c r="AU645" s="12">
        <f t="shared" ref="AU645:AU708" si="384">SQRT((AS645*(1/(1-M645)))^2 + (AL645*(-M645/(1-M645)))^2)</f>
        <v>1.7086378734417916E-4</v>
      </c>
      <c r="AV645" s="12">
        <f t="shared" ref="AV645:AV708" si="385">(1/L645)*(AD645+AG645+AD645*AG645) - ((1-L645)/L645)*((1/(1-M645))*(AI645+AG645+AI645*AG645)-(M645/(1-M645))*(AK645))</f>
        <v>-3.2971353073817898E-2</v>
      </c>
      <c r="AW645" s="12">
        <f t="shared" ref="AW645:AW708" si="386">SQRT((BB645*AE645/SQRT(E645))^2 + (BC645*AH645)^2 + (BD645*AJ645)^2 + (BE645*AL645)^2)</f>
        <v>2.7174787082580738E-4</v>
      </c>
      <c r="AX645" s="12">
        <f t="shared" ref="AX645:AX708" si="387">(AV645+1)/(AM645+1)-1</f>
        <v>-3.2971353073817933E-2</v>
      </c>
      <c r="AY645" s="39">
        <f t="shared" ref="AY645:AY708" si="388">SQRT((1/(AM645+1))^2*AW645^2+((-(AV645+1))/(AM645+1)^2)^2*AN645^2)</f>
        <v>2.7174787082580738E-4</v>
      </c>
      <c r="AZ645" s="8"/>
      <c r="BA645" s="35"/>
      <c r="BB645" s="12">
        <f t="shared" ref="BB645:BB708" si="389">(1/L645)*(1+AG645)</f>
        <v>1.0000134230085023</v>
      </c>
      <c r="BC645" s="12">
        <f t="shared" ref="BC645:BC708" si="390">(1/L645)*(1+AD645) - ((1-L645)/(L645*(1-M645)))*(1+AI645)</f>
        <v>0.96701566666666672</v>
      </c>
      <c r="BD645" s="12">
        <f t="shared" ref="BD645:BD708" si="391">-((1-L645)/(L645*(1-M645))) * (1+AG645)</f>
        <v>0</v>
      </c>
      <c r="BE645" s="39">
        <f t="shared" ref="BE645:BE708" si="392">((1-L645)*M645)/(L645*(1-M645))</f>
        <v>0</v>
      </c>
    </row>
    <row r="646" spans="1:57">
      <c r="A646" s="168" t="s">
        <v>387</v>
      </c>
      <c r="B646" s="3" t="s">
        <v>400</v>
      </c>
      <c r="C646" s="3">
        <v>-32.187000000000005</v>
      </c>
      <c r="D646" s="3">
        <v>0.37367918280816953</v>
      </c>
      <c r="E646" s="3">
        <v>3</v>
      </c>
      <c r="F646" s="3">
        <v>1.3423008502203413E-2</v>
      </c>
      <c r="G646" s="3">
        <v>0.17086378734417915</v>
      </c>
      <c r="L646" s="3">
        <v>1</v>
      </c>
      <c r="Q646" s="44">
        <f t="shared" si="358"/>
        <v>-32.174009037872466</v>
      </c>
      <c r="R646" s="45">
        <f t="shared" si="359"/>
        <v>0.27183072609695552</v>
      </c>
      <c r="S646" s="45" t="str">
        <f t="shared" si="360"/>
        <v>n/a</v>
      </c>
      <c r="T646" s="45" t="str">
        <f t="shared" si="361"/>
        <v>n/a</v>
      </c>
      <c r="U646" s="45" t="str">
        <f t="shared" si="362"/>
        <v>n/a</v>
      </c>
      <c r="V646" s="45" t="str">
        <f t="shared" si="363"/>
        <v>n/a</v>
      </c>
      <c r="W646" s="41">
        <f t="shared" si="364"/>
        <v>-32.174009037872466</v>
      </c>
      <c r="X646" s="42">
        <f t="shared" si="365"/>
        <v>0.27183072609695552</v>
      </c>
      <c r="Y646" s="3">
        <v>3</v>
      </c>
      <c r="Z646" s="166">
        <v>-18.5</v>
      </c>
      <c r="AA646" s="43">
        <f t="shared" si="366"/>
        <v>-32.174009037872487</v>
      </c>
      <c r="AB646" s="42">
        <f t="shared" si="367"/>
        <v>0.27183072609695552</v>
      </c>
      <c r="AC646" s="8"/>
      <c r="AD646" s="35">
        <f t="shared" si="368"/>
        <v>-3.2187000000000007E-2</v>
      </c>
      <c r="AE646" s="12">
        <f t="shared" si="369"/>
        <v>3.7367918280816951E-4</v>
      </c>
      <c r="AF646" s="12">
        <f t="shared" si="370"/>
        <v>4.2165180505801406E-4</v>
      </c>
      <c r="AG646" s="12">
        <f t="shared" si="371"/>
        <v>1.3423008502203412E-5</v>
      </c>
      <c r="AH646" s="12">
        <f t="shared" si="372"/>
        <v>1.7086378734417916E-4</v>
      </c>
      <c r="AI646" s="12">
        <f t="shared" si="373"/>
        <v>0</v>
      </c>
      <c r="AJ646" s="12">
        <f t="shared" si="374"/>
        <v>0</v>
      </c>
      <c r="AK646" s="12">
        <f t="shared" si="375"/>
        <v>0</v>
      </c>
      <c r="AL646" s="12">
        <f t="shared" si="376"/>
        <v>0</v>
      </c>
      <c r="AM646" s="12">
        <f t="shared" si="377"/>
        <v>0</v>
      </c>
      <c r="AN646" s="39">
        <f t="shared" si="378"/>
        <v>0</v>
      </c>
      <c r="AO646" s="8"/>
      <c r="AP646" s="35">
        <f t="shared" si="379"/>
        <v>-3.2174009037872466E-2</v>
      </c>
      <c r="AQ646" s="12">
        <f t="shared" si="380"/>
        <v>2.7183072609695554E-4</v>
      </c>
      <c r="AR646" s="12">
        <f t="shared" si="381"/>
        <v>1.3423008502203412E-5</v>
      </c>
      <c r="AS646" s="12">
        <f t="shared" si="382"/>
        <v>1.7086378734417916E-4</v>
      </c>
      <c r="AT646" s="12">
        <f t="shared" si="383"/>
        <v>1.3423008502203412E-5</v>
      </c>
      <c r="AU646" s="12">
        <f t="shared" si="384"/>
        <v>1.7086378734417916E-4</v>
      </c>
      <c r="AV646" s="12">
        <f t="shared" si="385"/>
        <v>-3.2174009037872466E-2</v>
      </c>
      <c r="AW646" s="12">
        <f t="shared" si="386"/>
        <v>2.7183072609695554E-4</v>
      </c>
      <c r="AX646" s="12">
        <f t="shared" si="387"/>
        <v>-3.2174009037872486E-2</v>
      </c>
      <c r="AY646" s="39">
        <f t="shared" si="388"/>
        <v>2.7183072609695554E-4</v>
      </c>
      <c r="AZ646" s="8"/>
      <c r="BA646" s="35"/>
      <c r="BB646" s="12">
        <f t="shared" si="389"/>
        <v>1.0000134230085023</v>
      </c>
      <c r="BC646" s="12">
        <f t="shared" si="390"/>
        <v>0.96781300000000003</v>
      </c>
      <c r="BD646" s="12">
        <f t="shared" si="391"/>
        <v>0</v>
      </c>
      <c r="BE646" s="39">
        <f t="shared" si="392"/>
        <v>0</v>
      </c>
    </row>
    <row r="647" spans="1:57">
      <c r="A647" s="168" t="s">
        <v>387</v>
      </c>
      <c r="B647" s="3" t="s">
        <v>215</v>
      </c>
      <c r="C647" s="3">
        <v>-34.722999999999999</v>
      </c>
      <c r="D647" s="3">
        <v>0.37367918280816953</v>
      </c>
      <c r="E647" s="3">
        <v>3</v>
      </c>
      <c r="F647" s="3">
        <v>1.3423008502203413E-2</v>
      </c>
      <c r="G647" s="3">
        <v>0.17086378734417915</v>
      </c>
      <c r="L647" s="3">
        <v>1</v>
      </c>
      <c r="Q647" s="44">
        <f t="shared" si="358"/>
        <v>-34.710043078622014</v>
      </c>
      <c r="R647" s="45">
        <f t="shared" si="359"/>
        <v>0.27156734579720232</v>
      </c>
      <c r="S647" s="45" t="str">
        <f t="shared" si="360"/>
        <v>n/a</v>
      </c>
      <c r="T647" s="45" t="str">
        <f t="shared" si="361"/>
        <v>n/a</v>
      </c>
      <c r="U647" s="45" t="str">
        <f t="shared" si="362"/>
        <v>n/a</v>
      </c>
      <c r="V647" s="45" t="str">
        <f t="shared" si="363"/>
        <v>n/a</v>
      </c>
      <c r="W647" s="41">
        <f t="shared" si="364"/>
        <v>-34.710043078622014</v>
      </c>
      <c r="X647" s="42">
        <f t="shared" si="365"/>
        <v>0.27156734579720232</v>
      </c>
      <c r="Y647" s="3">
        <v>3</v>
      </c>
      <c r="Z647" s="166">
        <v>-18.5</v>
      </c>
      <c r="AA647" s="43">
        <f t="shared" si="366"/>
        <v>-34.710043078622022</v>
      </c>
      <c r="AB647" s="42">
        <f t="shared" si="367"/>
        <v>0.27156734579720232</v>
      </c>
      <c r="AC647" s="8"/>
      <c r="AD647" s="35">
        <f t="shared" si="368"/>
        <v>-3.4722999999999997E-2</v>
      </c>
      <c r="AE647" s="12">
        <f t="shared" si="369"/>
        <v>3.7367918280816951E-4</v>
      </c>
      <c r="AF647" s="12">
        <f t="shared" si="370"/>
        <v>4.2165180505801406E-4</v>
      </c>
      <c r="AG647" s="12">
        <f t="shared" si="371"/>
        <v>1.3423008502203412E-5</v>
      </c>
      <c r="AH647" s="12">
        <f t="shared" si="372"/>
        <v>1.7086378734417916E-4</v>
      </c>
      <c r="AI647" s="12">
        <f t="shared" si="373"/>
        <v>0</v>
      </c>
      <c r="AJ647" s="12">
        <f t="shared" si="374"/>
        <v>0</v>
      </c>
      <c r="AK647" s="12">
        <f t="shared" si="375"/>
        <v>0</v>
      </c>
      <c r="AL647" s="12">
        <f t="shared" si="376"/>
        <v>0</v>
      </c>
      <c r="AM647" s="12">
        <f t="shared" si="377"/>
        <v>0</v>
      </c>
      <c r="AN647" s="39">
        <f t="shared" si="378"/>
        <v>0</v>
      </c>
      <c r="AO647" s="8"/>
      <c r="AP647" s="35">
        <f t="shared" si="379"/>
        <v>-3.4710043078622015E-2</v>
      </c>
      <c r="AQ647" s="12">
        <f t="shared" si="380"/>
        <v>2.715673457972023E-4</v>
      </c>
      <c r="AR647" s="12">
        <f t="shared" si="381"/>
        <v>1.3423008502203412E-5</v>
      </c>
      <c r="AS647" s="12">
        <f t="shared" si="382"/>
        <v>1.7086378734417916E-4</v>
      </c>
      <c r="AT647" s="12">
        <f t="shared" si="383"/>
        <v>1.3423008502203412E-5</v>
      </c>
      <c r="AU647" s="12">
        <f t="shared" si="384"/>
        <v>1.7086378734417916E-4</v>
      </c>
      <c r="AV647" s="12">
        <f t="shared" si="385"/>
        <v>-3.4710043078622015E-2</v>
      </c>
      <c r="AW647" s="12">
        <f t="shared" si="386"/>
        <v>2.715673457972023E-4</v>
      </c>
      <c r="AX647" s="12">
        <f t="shared" si="387"/>
        <v>-3.4710043078622022E-2</v>
      </c>
      <c r="AY647" s="39">
        <f t="shared" si="388"/>
        <v>2.715673457972023E-4</v>
      </c>
      <c r="AZ647" s="8"/>
      <c r="BA647" s="35"/>
      <c r="BB647" s="12">
        <f t="shared" si="389"/>
        <v>1.0000134230085023</v>
      </c>
      <c r="BC647" s="12">
        <f t="shared" si="390"/>
        <v>0.96527700000000005</v>
      </c>
      <c r="BD647" s="12">
        <f t="shared" si="391"/>
        <v>0</v>
      </c>
      <c r="BE647" s="39">
        <f t="shared" si="392"/>
        <v>0</v>
      </c>
    </row>
    <row r="648" spans="1:57">
      <c r="A648" s="168" t="s">
        <v>387</v>
      </c>
      <c r="B648" s="3" t="s">
        <v>216</v>
      </c>
      <c r="C648" s="3">
        <v>-33.621333333333332</v>
      </c>
      <c r="D648" s="3">
        <v>0.37367918280816953</v>
      </c>
      <c r="E648" s="3">
        <v>3</v>
      </c>
      <c r="F648" s="3">
        <v>1.3423008502203413E-2</v>
      </c>
      <c r="G648" s="3">
        <v>0.17086378734417915</v>
      </c>
      <c r="L648" s="3">
        <v>1</v>
      </c>
      <c r="Q648" s="44">
        <f t="shared" si="358"/>
        <v>-33.608361624274316</v>
      </c>
      <c r="R648" s="45">
        <f t="shared" si="359"/>
        <v>0.27168170760201649</v>
      </c>
      <c r="S648" s="45" t="str">
        <f t="shared" si="360"/>
        <v>n/a</v>
      </c>
      <c r="T648" s="45" t="str">
        <f t="shared" si="361"/>
        <v>n/a</v>
      </c>
      <c r="U648" s="45" t="str">
        <f t="shared" si="362"/>
        <v>n/a</v>
      </c>
      <c r="V648" s="45" t="str">
        <f t="shared" si="363"/>
        <v>n/a</v>
      </c>
      <c r="W648" s="41">
        <f t="shared" si="364"/>
        <v>-33.608361624274316</v>
      </c>
      <c r="X648" s="42">
        <f t="shared" si="365"/>
        <v>0.27168170760201649</v>
      </c>
      <c r="Y648" s="3">
        <v>3</v>
      </c>
      <c r="Z648" s="166">
        <v>-18.5</v>
      </c>
      <c r="AA648" s="43">
        <f t="shared" si="366"/>
        <v>-33.608361624274274</v>
      </c>
      <c r="AB648" s="42">
        <f t="shared" si="367"/>
        <v>0.27168170760201649</v>
      </c>
      <c r="AC648" s="8"/>
      <c r="AD648" s="35">
        <f t="shared" si="368"/>
        <v>-3.3621333333333329E-2</v>
      </c>
      <c r="AE648" s="12">
        <f t="shared" si="369"/>
        <v>3.7367918280816951E-4</v>
      </c>
      <c r="AF648" s="12">
        <f t="shared" si="370"/>
        <v>4.2165180505801406E-4</v>
      </c>
      <c r="AG648" s="12">
        <f t="shared" si="371"/>
        <v>1.3423008502203412E-5</v>
      </c>
      <c r="AH648" s="12">
        <f t="shared" si="372"/>
        <v>1.7086378734417916E-4</v>
      </c>
      <c r="AI648" s="12">
        <f t="shared" si="373"/>
        <v>0</v>
      </c>
      <c r="AJ648" s="12">
        <f t="shared" si="374"/>
        <v>0</v>
      </c>
      <c r="AK648" s="12">
        <f t="shared" si="375"/>
        <v>0</v>
      </c>
      <c r="AL648" s="12">
        <f t="shared" si="376"/>
        <v>0</v>
      </c>
      <c r="AM648" s="12">
        <f t="shared" si="377"/>
        <v>0</v>
      </c>
      <c r="AN648" s="39">
        <f t="shared" si="378"/>
        <v>0</v>
      </c>
      <c r="AO648" s="8"/>
      <c r="AP648" s="35">
        <f t="shared" si="379"/>
        <v>-3.3608361624274316E-2</v>
      </c>
      <c r="AQ648" s="12">
        <f t="shared" si="380"/>
        <v>2.7168170760201649E-4</v>
      </c>
      <c r="AR648" s="12">
        <f t="shared" si="381"/>
        <v>1.3423008502203412E-5</v>
      </c>
      <c r="AS648" s="12">
        <f t="shared" si="382"/>
        <v>1.7086378734417916E-4</v>
      </c>
      <c r="AT648" s="12">
        <f t="shared" si="383"/>
        <v>1.3423008502203412E-5</v>
      </c>
      <c r="AU648" s="12">
        <f t="shared" si="384"/>
        <v>1.7086378734417916E-4</v>
      </c>
      <c r="AV648" s="12">
        <f t="shared" si="385"/>
        <v>-3.3608361624274316E-2</v>
      </c>
      <c r="AW648" s="12">
        <f t="shared" si="386"/>
        <v>2.7168170760201649E-4</v>
      </c>
      <c r="AX648" s="12">
        <f t="shared" si="387"/>
        <v>-3.3608361624274274E-2</v>
      </c>
      <c r="AY648" s="39">
        <f t="shared" si="388"/>
        <v>2.7168170760201649E-4</v>
      </c>
      <c r="AZ648" s="8"/>
      <c r="BA648" s="35"/>
      <c r="BB648" s="12">
        <f t="shared" si="389"/>
        <v>1.0000134230085023</v>
      </c>
      <c r="BC648" s="12">
        <f t="shared" si="390"/>
        <v>0.96637866666666672</v>
      </c>
      <c r="BD648" s="12">
        <f t="shared" si="391"/>
        <v>0</v>
      </c>
      <c r="BE648" s="39">
        <f t="shared" si="392"/>
        <v>0</v>
      </c>
    </row>
    <row r="649" spans="1:57">
      <c r="A649" s="168" t="s">
        <v>335</v>
      </c>
      <c r="B649" s="3" t="s">
        <v>399</v>
      </c>
      <c r="C649" s="3">
        <v>-31.034000000000002</v>
      </c>
      <c r="D649" s="3">
        <v>0.37367918280816953</v>
      </c>
      <c r="E649" s="3">
        <v>3</v>
      </c>
      <c r="F649" s="3">
        <v>1.3423008502203413E-2</v>
      </c>
      <c r="G649" s="3">
        <v>0.17086378734417915</v>
      </c>
      <c r="L649" s="3">
        <v>1</v>
      </c>
      <c r="Q649" s="44">
        <f t="shared" si="358"/>
        <v>-31.020993561143655</v>
      </c>
      <c r="R649" s="45">
        <f t="shared" si="359"/>
        <v>0.27195061669575227</v>
      </c>
      <c r="S649" s="45" t="str">
        <f t="shared" si="360"/>
        <v>n/a</v>
      </c>
      <c r="T649" s="45" t="str">
        <f t="shared" si="361"/>
        <v>n/a</v>
      </c>
      <c r="U649" s="45" t="str">
        <f t="shared" si="362"/>
        <v>n/a</v>
      </c>
      <c r="V649" s="45" t="str">
        <f t="shared" si="363"/>
        <v>n/a</v>
      </c>
      <c r="W649" s="41">
        <f t="shared" si="364"/>
        <v>-31.020993561143655</v>
      </c>
      <c r="X649" s="42">
        <f t="shared" si="365"/>
        <v>0.27195061669575227</v>
      </c>
      <c r="Y649" s="3">
        <v>3</v>
      </c>
      <c r="Z649" s="166">
        <v>-18.5</v>
      </c>
      <c r="AA649" s="43">
        <f t="shared" si="366"/>
        <v>-31.020993561143626</v>
      </c>
      <c r="AB649" s="42">
        <f t="shared" si="367"/>
        <v>0.27195061669575227</v>
      </c>
      <c r="AC649" s="8"/>
      <c r="AD649" s="35">
        <f t="shared" si="368"/>
        <v>-3.1034000000000003E-2</v>
      </c>
      <c r="AE649" s="12">
        <f t="shared" si="369"/>
        <v>3.7367918280816951E-4</v>
      </c>
      <c r="AF649" s="12">
        <f t="shared" si="370"/>
        <v>4.2165180505801406E-4</v>
      </c>
      <c r="AG649" s="12">
        <f t="shared" si="371"/>
        <v>1.3423008502203412E-5</v>
      </c>
      <c r="AH649" s="12">
        <f t="shared" si="372"/>
        <v>1.7086378734417916E-4</v>
      </c>
      <c r="AI649" s="12">
        <f t="shared" si="373"/>
        <v>0</v>
      </c>
      <c r="AJ649" s="12">
        <f t="shared" si="374"/>
        <v>0</v>
      </c>
      <c r="AK649" s="12">
        <f t="shared" si="375"/>
        <v>0</v>
      </c>
      <c r="AL649" s="12">
        <f t="shared" si="376"/>
        <v>0</v>
      </c>
      <c r="AM649" s="12">
        <f t="shared" si="377"/>
        <v>0</v>
      </c>
      <c r="AN649" s="39">
        <f t="shared" si="378"/>
        <v>0</v>
      </c>
      <c r="AO649" s="8"/>
      <c r="AP649" s="35">
        <f t="shared" si="379"/>
        <v>-3.1020993561143656E-2</v>
      </c>
      <c r="AQ649" s="12">
        <f t="shared" si="380"/>
        <v>2.7195061669575227E-4</v>
      </c>
      <c r="AR649" s="12">
        <f t="shared" si="381"/>
        <v>1.3423008502203412E-5</v>
      </c>
      <c r="AS649" s="12">
        <f t="shared" si="382"/>
        <v>1.7086378734417916E-4</v>
      </c>
      <c r="AT649" s="12">
        <f t="shared" si="383"/>
        <v>1.3423008502203412E-5</v>
      </c>
      <c r="AU649" s="12">
        <f t="shared" si="384"/>
        <v>1.7086378734417916E-4</v>
      </c>
      <c r="AV649" s="12">
        <f t="shared" si="385"/>
        <v>-3.1020993561143656E-2</v>
      </c>
      <c r="AW649" s="12">
        <f t="shared" si="386"/>
        <v>2.7195061669575227E-4</v>
      </c>
      <c r="AX649" s="12">
        <f t="shared" si="387"/>
        <v>-3.1020993561143628E-2</v>
      </c>
      <c r="AY649" s="39">
        <f t="shared" si="388"/>
        <v>2.7195061669575227E-4</v>
      </c>
      <c r="AZ649" s="8"/>
      <c r="BA649" s="35"/>
      <c r="BB649" s="12">
        <f t="shared" si="389"/>
        <v>1.0000134230085023</v>
      </c>
      <c r="BC649" s="12">
        <f t="shared" si="390"/>
        <v>0.96896599999999999</v>
      </c>
      <c r="BD649" s="12">
        <f t="shared" si="391"/>
        <v>0</v>
      </c>
      <c r="BE649" s="39">
        <f t="shared" si="392"/>
        <v>0</v>
      </c>
    </row>
    <row r="650" spans="1:57">
      <c r="A650" s="168" t="s">
        <v>335</v>
      </c>
      <c r="B650" s="3" t="s">
        <v>400</v>
      </c>
      <c r="C650" s="3">
        <v>-30.696999999999999</v>
      </c>
      <c r="D650" s="3">
        <v>0.37367918280816953</v>
      </c>
      <c r="E650" s="3">
        <v>3</v>
      </c>
      <c r="F650" s="3">
        <v>1.3423008502203413E-2</v>
      </c>
      <c r="G650" s="3">
        <v>0.17086378734417915</v>
      </c>
      <c r="L650" s="3">
        <v>1</v>
      </c>
      <c r="Q650" s="44">
        <f t="shared" si="358"/>
        <v>-30.683989037589786</v>
      </c>
      <c r="R650" s="45">
        <f t="shared" si="359"/>
        <v>0.27198567540894703</v>
      </c>
      <c r="S650" s="45" t="str">
        <f t="shared" si="360"/>
        <v>n/a</v>
      </c>
      <c r="T650" s="45" t="str">
        <f t="shared" si="361"/>
        <v>n/a</v>
      </c>
      <c r="U650" s="45" t="str">
        <f t="shared" si="362"/>
        <v>n/a</v>
      </c>
      <c r="V650" s="45" t="str">
        <f t="shared" si="363"/>
        <v>n/a</v>
      </c>
      <c r="W650" s="41">
        <f t="shared" si="364"/>
        <v>-30.683989037589786</v>
      </c>
      <c r="X650" s="42">
        <f t="shared" si="365"/>
        <v>0.27198567540894703</v>
      </c>
      <c r="Y650" s="3">
        <v>3</v>
      </c>
      <c r="Z650" s="166">
        <v>-18.5</v>
      </c>
      <c r="AA650" s="43">
        <f t="shared" si="366"/>
        <v>-30.683989037589843</v>
      </c>
      <c r="AB650" s="42">
        <f t="shared" si="367"/>
        <v>0.27198567540894703</v>
      </c>
      <c r="AC650" s="8"/>
      <c r="AD650" s="35">
        <f t="shared" si="368"/>
        <v>-3.0696999999999999E-2</v>
      </c>
      <c r="AE650" s="12">
        <f t="shared" si="369"/>
        <v>3.7367918280816951E-4</v>
      </c>
      <c r="AF650" s="12">
        <f t="shared" si="370"/>
        <v>4.2165180505801406E-4</v>
      </c>
      <c r="AG650" s="12">
        <f t="shared" si="371"/>
        <v>1.3423008502203412E-5</v>
      </c>
      <c r="AH650" s="12">
        <f t="shared" si="372"/>
        <v>1.7086378734417916E-4</v>
      </c>
      <c r="AI650" s="12">
        <f t="shared" si="373"/>
        <v>0</v>
      </c>
      <c r="AJ650" s="12">
        <f t="shared" si="374"/>
        <v>0</v>
      </c>
      <c r="AK650" s="12">
        <f t="shared" si="375"/>
        <v>0</v>
      </c>
      <c r="AL650" s="12">
        <f t="shared" si="376"/>
        <v>0</v>
      </c>
      <c r="AM650" s="12">
        <f t="shared" si="377"/>
        <v>0</v>
      </c>
      <c r="AN650" s="39">
        <f t="shared" si="378"/>
        <v>0</v>
      </c>
      <c r="AO650" s="8"/>
      <c r="AP650" s="35">
        <f t="shared" si="379"/>
        <v>-3.0683989037589787E-2</v>
      </c>
      <c r="AQ650" s="12">
        <f t="shared" si="380"/>
        <v>2.7198567540894701E-4</v>
      </c>
      <c r="AR650" s="12">
        <f t="shared" si="381"/>
        <v>1.3423008502203412E-5</v>
      </c>
      <c r="AS650" s="12">
        <f t="shared" si="382"/>
        <v>1.7086378734417916E-4</v>
      </c>
      <c r="AT650" s="12">
        <f t="shared" si="383"/>
        <v>1.3423008502203412E-5</v>
      </c>
      <c r="AU650" s="12">
        <f t="shared" si="384"/>
        <v>1.7086378734417916E-4</v>
      </c>
      <c r="AV650" s="12">
        <f t="shared" si="385"/>
        <v>-3.0683989037589787E-2</v>
      </c>
      <c r="AW650" s="12">
        <f t="shared" si="386"/>
        <v>2.7198567540894701E-4</v>
      </c>
      <c r="AX650" s="12">
        <f t="shared" si="387"/>
        <v>-3.0683989037589843E-2</v>
      </c>
      <c r="AY650" s="39">
        <f t="shared" si="388"/>
        <v>2.7198567540894701E-4</v>
      </c>
      <c r="AZ650" s="8"/>
      <c r="BA650" s="35"/>
      <c r="BB650" s="12">
        <f t="shared" si="389"/>
        <v>1.0000134230085023</v>
      </c>
      <c r="BC650" s="12">
        <f t="shared" si="390"/>
        <v>0.96930300000000003</v>
      </c>
      <c r="BD650" s="12">
        <f t="shared" si="391"/>
        <v>0</v>
      </c>
      <c r="BE650" s="39">
        <f t="shared" si="392"/>
        <v>0</v>
      </c>
    </row>
    <row r="651" spans="1:57">
      <c r="A651" s="168" t="s">
        <v>335</v>
      </c>
      <c r="B651" s="3" t="s">
        <v>215</v>
      </c>
      <c r="C651" s="3">
        <v>-32.455333333333336</v>
      </c>
      <c r="D651" s="3">
        <v>0.37367918280816953</v>
      </c>
      <c r="E651" s="3">
        <v>3</v>
      </c>
      <c r="F651" s="3">
        <v>1.3423008502203413E-2</v>
      </c>
      <c r="G651" s="3">
        <v>0.17086378734417915</v>
      </c>
      <c r="L651" s="3">
        <v>1</v>
      </c>
      <c r="Q651" s="44">
        <f t="shared" si="358"/>
        <v>-32.442345973046407</v>
      </c>
      <c r="R651" s="45">
        <f t="shared" si="359"/>
        <v>0.27180283730783905</v>
      </c>
      <c r="S651" s="45" t="str">
        <f t="shared" si="360"/>
        <v>n/a</v>
      </c>
      <c r="T651" s="45" t="str">
        <f t="shared" si="361"/>
        <v>n/a</v>
      </c>
      <c r="U651" s="45" t="str">
        <f t="shared" si="362"/>
        <v>n/a</v>
      </c>
      <c r="V651" s="45" t="str">
        <f t="shared" si="363"/>
        <v>n/a</v>
      </c>
      <c r="W651" s="41">
        <f t="shared" si="364"/>
        <v>-32.442345973046407</v>
      </c>
      <c r="X651" s="42">
        <f t="shared" si="365"/>
        <v>0.27180283730783905</v>
      </c>
      <c r="Y651" s="3">
        <v>3</v>
      </c>
      <c r="Z651" s="166">
        <v>-18.5</v>
      </c>
      <c r="AA651" s="43">
        <f t="shared" si="366"/>
        <v>-32.442345973046407</v>
      </c>
      <c r="AB651" s="42">
        <f t="shared" si="367"/>
        <v>0.27180283730783905</v>
      </c>
      <c r="AC651" s="8"/>
      <c r="AD651" s="35">
        <f t="shared" si="368"/>
        <v>-3.2455333333333336E-2</v>
      </c>
      <c r="AE651" s="12">
        <f t="shared" si="369"/>
        <v>3.7367918280816951E-4</v>
      </c>
      <c r="AF651" s="12">
        <f t="shared" si="370"/>
        <v>4.2165180505801406E-4</v>
      </c>
      <c r="AG651" s="12">
        <f t="shared" si="371"/>
        <v>1.3423008502203412E-5</v>
      </c>
      <c r="AH651" s="12">
        <f t="shared" si="372"/>
        <v>1.7086378734417916E-4</v>
      </c>
      <c r="AI651" s="12">
        <f t="shared" si="373"/>
        <v>0</v>
      </c>
      <c r="AJ651" s="12">
        <f t="shared" si="374"/>
        <v>0</v>
      </c>
      <c r="AK651" s="12">
        <f t="shared" si="375"/>
        <v>0</v>
      </c>
      <c r="AL651" s="12">
        <f t="shared" si="376"/>
        <v>0</v>
      </c>
      <c r="AM651" s="12">
        <f t="shared" si="377"/>
        <v>0</v>
      </c>
      <c r="AN651" s="39">
        <f t="shared" si="378"/>
        <v>0</v>
      </c>
      <c r="AO651" s="8"/>
      <c r="AP651" s="35">
        <f t="shared" si="379"/>
        <v>-3.2442345973046405E-2</v>
      </c>
      <c r="AQ651" s="12">
        <f t="shared" si="380"/>
        <v>2.7180283730783903E-4</v>
      </c>
      <c r="AR651" s="12">
        <f t="shared" si="381"/>
        <v>1.3423008502203412E-5</v>
      </c>
      <c r="AS651" s="12">
        <f t="shared" si="382"/>
        <v>1.7086378734417916E-4</v>
      </c>
      <c r="AT651" s="12">
        <f t="shared" si="383"/>
        <v>1.3423008502203412E-5</v>
      </c>
      <c r="AU651" s="12">
        <f t="shared" si="384"/>
        <v>1.7086378734417916E-4</v>
      </c>
      <c r="AV651" s="12">
        <f t="shared" si="385"/>
        <v>-3.2442345973046405E-2</v>
      </c>
      <c r="AW651" s="12">
        <f t="shared" si="386"/>
        <v>2.7180283730783903E-4</v>
      </c>
      <c r="AX651" s="12">
        <f t="shared" si="387"/>
        <v>-3.2442345973046405E-2</v>
      </c>
      <c r="AY651" s="39">
        <f t="shared" si="388"/>
        <v>2.7180283730783903E-4</v>
      </c>
      <c r="AZ651" s="8"/>
      <c r="BA651" s="35"/>
      <c r="BB651" s="12">
        <f t="shared" si="389"/>
        <v>1.0000134230085023</v>
      </c>
      <c r="BC651" s="12">
        <f t="shared" si="390"/>
        <v>0.96754466666666672</v>
      </c>
      <c r="BD651" s="12">
        <f t="shared" si="391"/>
        <v>0</v>
      </c>
      <c r="BE651" s="39">
        <f t="shared" si="392"/>
        <v>0</v>
      </c>
    </row>
    <row r="652" spans="1:57">
      <c r="A652" s="168" t="s">
        <v>335</v>
      </c>
      <c r="B652" s="3" t="s">
        <v>216</v>
      </c>
      <c r="C652" s="3">
        <v>-32.126000000000005</v>
      </c>
      <c r="D652" s="3">
        <v>0.37367918280816953</v>
      </c>
      <c r="E652" s="3">
        <v>3</v>
      </c>
      <c r="F652" s="3">
        <v>1.3423008502203413E-2</v>
      </c>
      <c r="G652" s="3">
        <v>0.17086378734417915</v>
      </c>
      <c r="L652" s="3">
        <v>1</v>
      </c>
      <c r="Q652" s="44">
        <f t="shared" si="358"/>
        <v>-32.113008219068945</v>
      </c>
      <c r="R652" s="45">
        <f t="shared" si="359"/>
        <v>0.27183706671248092</v>
      </c>
      <c r="S652" s="45" t="str">
        <f t="shared" si="360"/>
        <v>n/a</v>
      </c>
      <c r="T652" s="45" t="str">
        <f t="shared" si="361"/>
        <v>n/a</v>
      </c>
      <c r="U652" s="45" t="str">
        <f t="shared" si="362"/>
        <v>n/a</v>
      </c>
      <c r="V652" s="45" t="str">
        <f t="shared" si="363"/>
        <v>n/a</v>
      </c>
      <c r="W652" s="41">
        <f t="shared" si="364"/>
        <v>-32.113008219068945</v>
      </c>
      <c r="X652" s="42">
        <f t="shared" si="365"/>
        <v>0.27183706671248092</v>
      </c>
      <c r="Y652" s="3">
        <v>3</v>
      </c>
      <c r="Z652" s="166">
        <v>-18.5</v>
      </c>
      <c r="AA652" s="43">
        <f t="shared" si="366"/>
        <v>-32.113008219068931</v>
      </c>
      <c r="AB652" s="42">
        <f t="shared" si="367"/>
        <v>0.27183706671248092</v>
      </c>
      <c r="AC652" s="8"/>
      <c r="AD652" s="35">
        <f t="shared" si="368"/>
        <v>-3.2126000000000002E-2</v>
      </c>
      <c r="AE652" s="12">
        <f t="shared" si="369"/>
        <v>3.7367918280816951E-4</v>
      </c>
      <c r="AF652" s="12">
        <f t="shared" si="370"/>
        <v>4.2165180505801406E-4</v>
      </c>
      <c r="AG652" s="12">
        <f t="shared" si="371"/>
        <v>1.3423008502203412E-5</v>
      </c>
      <c r="AH652" s="12">
        <f t="shared" si="372"/>
        <v>1.7086378734417916E-4</v>
      </c>
      <c r="AI652" s="12">
        <f t="shared" si="373"/>
        <v>0</v>
      </c>
      <c r="AJ652" s="12">
        <f t="shared" si="374"/>
        <v>0</v>
      </c>
      <c r="AK652" s="12">
        <f t="shared" si="375"/>
        <v>0</v>
      </c>
      <c r="AL652" s="12">
        <f t="shared" si="376"/>
        <v>0</v>
      </c>
      <c r="AM652" s="12">
        <f t="shared" si="377"/>
        <v>0</v>
      </c>
      <c r="AN652" s="39">
        <f t="shared" si="378"/>
        <v>0</v>
      </c>
      <c r="AO652" s="8"/>
      <c r="AP652" s="35">
        <f t="shared" si="379"/>
        <v>-3.2113008219068942E-2</v>
      </c>
      <c r="AQ652" s="12">
        <f t="shared" si="380"/>
        <v>2.7183706671248095E-4</v>
      </c>
      <c r="AR652" s="12">
        <f t="shared" si="381"/>
        <v>1.3423008502203412E-5</v>
      </c>
      <c r="AS652" s="12">
        <f t="shared" si="382"/>
        <v>1.7086378734417916E-4</v>
      </c>
      <c r="AT652" s="12">
        <f t="shared" si="383"/>
        <v>1.3423008502203412E-5</v>
      </c>
      <c r="AU652" s="12">
        <f t="shared" si="384"/>
        <v>1.7086378734417916E-4</v>
      </c>
      <c r="AV652" s="12">
        <f t="shared" si="385"/>
        <v>-3.2113008219068942E-2</v>
      </c>
      <c r="AW652" s="12">
        <f t="shared" si="386"/>
        <v>2.7183706671248095E-4</v>
      </c>
      <c r="AX652" s="12">
        <f t="shared" si="387"/>
        <v>-3.2113008219068928E-2</v>
      </c>
      <c r="AY652" s="39">
        <f t="shared" si="388"/>
        <v>2.7183706671248095E-4</v>
      </c>
      <c r="AZ652" s="8"/>
      <c r="BA652" s="35"/>
      <c r="BB652" s="12">
        <f t="shared" si="389"/>
        <v>1.0000134230085023</v>
      </c>
      <c r="BC652" s="12">
        <f t="shared" si="390"/>
        <v>0.96787400000000001</v>
      </c>
      <c r="BD652" s="12">
        <f t="shared" si="391"/>
        <v>0</v>
      </c>
      <c r="BE652" s="39">
        <f t="shared" si="392"/>
        <v>0</v>
      </c>
    </row>
    <row r="653" spans="1:57">
      <c r="A653" s="168" t="s">
        <v>270</v>
      </c>
      <c r="B653" s="3" t="s">
        <v>399</v>
      </c>
      <c r="C653" s="3">
        <v>-32.567399999999999</v>
      </c>
      <c r="D653" s="3">
        <v>0.37367918280816953</v>
      </c>
      <c r="E653" s="3">
        <v>5</v>
      </c>
      <c r="F653" s="3">
        <v>1.3423008502203413E-2</v>
      </c>
      <c r="G653" s="3">
        <v>0.17086378734417915</v>
      </c>
      <c r="L653" s="3">
        <v>1</v>
      </c>
      <c r="Q653" s="44">
        <f t="shared" si="358"/>
        <v>-32.554414143984886</v>
      </c>
      <c r="R653" s="45">
        <f t="shared" si="359"/>
        <v>0.23505701636854134</v>
      </c>
      <c r="S653" s="45" t="str">
        <f t="shared" si="360"/>
        <v>n/a</v>
      </c>
      <c r="T653" s="45" t="str">
        <f t="shared" si="361"/>
        <v>n/a</v>
      </c>
      <c r="U653" s="45" t="str">
        <f t="shared" si="362"/>
        <v>n/a</v>
      </c>
      <c r="V653" s="45" t="str">
        <f t="shared" si="363"/>
        <v>n/a</v>
      </c>
      <c r="W653" s="41">
        <f t="shared" si="364"/>
        <v>-32.554414143984886</v>
      </c>
      <c r="X653" s="42">
        <f t="shared" si="365"/>
        <v>0.23505701636854134</v>
      </c>
      <c r="Y653" s="3">
        <v>5</v>
      </c>
      <c r="Z653" s="166">
        <v>-18.5</v>
      </c>
      <c r="AA653" s="43">
        <f t="shared" si="366"/>
        <v>-32.554414143984857</v>
      </c>
      <c r="AB653" s="42">
        <f t="shared" si="367"/>
        <v>0.23505701636854134</v>
      </c>
      <c r="AC653" s="8"/>
      <c r="AD653" s="35">
        <f t="shared" si="368"/>
        <v>-3.2567399999999996E-2</v>
      </c>
      <c r="AE653" s="12">
        <f t="shared" si="369"/>
        <v>3.7367918280816951E-4</v>
      </c>
      <c r="AF653" s="12">
        <f t="shared" si="370"/>
        <v>3.9753713420809326E-4</v>
      </c>
      <c r="AG653" s="12">
        <f t="shared" si="371"/>
        <v>1.3423008502203412E-5</v>
      </c>
      <c r="AH653" s="12">
        <f t="shared" si="372"/>
        <v>1.7086378734417916E-4</v>
      </c>
      <c r="AI653" s="12">
        <f t="shared" si="373"/>
        <v>0</v>
      </c>
      <c r="AJ653" s="12">
        <f t="shared" si="374"/>
        <v>0</v>
      </c>
      <c r="AK653" s="12">
        <f t="shared" si="375"/>
        <v>0</v>
      </c>
      <c r="AL653" s="12">
        <f t="shared" si="376"/>
        <v>0</v>
      </c>
      <c r="AM653" s="12">
        <f t="shared" si="377"/>
        <v>0</v>
      </c>
      <c r="AN653" s="39">
        <f t="shared" si="378"/>
        <v>0</v>
      </c>
      <c r="AO653" s="8"/>
      <c r="AP653" s="35">
        <f t="shared" si="379"/>
        <v>-3.2554414143984883E-2</v>
      </c>
      <c r="AQ653" s="12">
        <f t="shared" si="380"/>
        <v>2.3505701636854134E-4</v>
      </c>
      <c r="AR653" s="12">
        <f t="shared" si="381"/>
        <v>1.3423008502203412E-5</v>
      </c>
      <c r="AS653" s="12">
        <f t="shared" si="382"/>
        <v>1.7086378734417916E-4</v>
      </c>
      <c r="AT653" s="12">
        <f t="shared" si="383"/>
        <v>1.3423008502203412E-5</v>
      </c>
      <c r="AU653" s="12">
        <f t="shared" si="384"/>
        <v>1.7086378734417916E-4</v>
      </c>
      <c r="AV653" s="12">
        <f t="shared" si="385"/>
        <v>-3.2554414143984883E-2</v>
      </c>
      <c r="AW653" s="12">
        <f t="shared" si="386"/>
        <v>2.3505701636854134E-4</v>
      </c>
      <c r="AX653" s="12">
        <f t="shared" si="387"/>
        <v>-3.2554414143984856E-2</v>
      </c>
      <c r="AY653" s="39">
        <f t="shared" si="388"/>
        <v>2.3505701636854134E-4</v>
      </c>
      <c r="AZ653" s="8"/>
      <c r="BA653" s="35"/>
      <c r="BB653" s="12">
        <f t="shared" si="389"/>
        <v>1.0000134230085023</v>
      </c>
      <c r="BC653" s="12">
        <f t="shared" si="390"/>
        <v>0.96743259999999998</v>
      </c>
      <c r="BD653" s="12">
        <f t="shared" si="391"/>
        <v>0</v>
      </c>
      <c r="BE653" s="39">
        <f t="shared" si="392"/>
        <v>0</v>
      </c>
    </row>
    <row r="654" spans="1:57">
      <c r="A654" s="168" t="s">
        <v>270</v>
      </c>
      <c r="B654" s="3" t="s">
        <v>400</v>
      </c>
      <c r="C654" s="3">
        <v>-32.643749999999997</v>
      </c>
      <c r="D654" s="3">
        <v>0.37367918280816953</v>
      </c>
      <c r="E654" s="3">
        <v>4</v>
      </c>
      <c r="F654" s="3">
        <v>1.3423008502203413E-2</v>
      </c>
      <c r="G654" s="3">
        <v>0.17086378734417915</v>
      </c>
      <c r="L654" s="3">
        <v>1</v>
      </c>
      <c r="Q654" s="44">
        <f t="shared" si="358"/>
        <v>-32.630765168831587</v>
      </c>
      <c r="R654" s="45">
        <f t="shared" si="359"/>
        <v>0.2494583779461608</v>
      </c>
      <c r="S654" s="45" t="str">
        <f t="shared" si="360"/>
        <v>n/a</v>
      </c>
      <c r="T654" s="45" t="str">
        <f t="shared" si="361"/>
        <v>n/a</v>
      </c>
      <c r="U654" s="45" t="str">
        <f t="shared" si="362"/>
        <v>n/a</v>
      </c>
      <c r="V654" s="45" t="str">
        <f t="shared" si="363"/>
        <v>n/a</v>
      </c>
      <c r="W654" s="41">
        <f t="shared" si="364"/>
        <v>-32.630765168831587</v>
      </c>
      <c r="X654" s="42">
        <f t="shared" si="365"/>
        <v>0.2494583779461608</v>
      </c>
      <c r="Y654" s="3">
        <v>4</v>
      </c>
      <c r="Z654" s="166">
        <v>-18.5</v>
      </c>
      <c r="AA654" s="43">
        <f t="shared" si="366"/>
        <v>-32.630765168831566</v>
      </c>
      <c r="AB654" s="42">
        <f t="shared" si="367"/>
        <v>0.2494583779461608</v>
      </c>
      <c r="AC654" s="8"/>
      <c r="AD654" s="35">
        <f t="shared" si="368"/>
        <v>-3.2643749999999999E-2</v>
      </c>
      <c r="AE654" s="12">
        <f t="shared" si="369"/>
        <v>3.7367918280816951E-4</v>
      </c>
      <c r="AF654" s="12">
        <f t="shared" si="370"/>
        <v>4.0559208822344957E-4</v>
      </c>
      <c r="AG654" s="12">
        <f t="shared" si="371"/>
        <v>1.3423008502203412E-5</v>
      </c>
      <c r="AH654" s="12">
        <f t="shared" si="372"/>
        <v>1.7086378734417916E-4</v>
      </c>
      <c r="AI654" s="12">
        <f t="shared" si="373"/>
        <v>0</v>
      </c>
      <c r="AJ654" s="12">
        <f t="shared" si="374"/>
        <v>0</v>
      </c>
      <c r="AK654" s="12">
        <f t="shared" si="375"/>
        <v>0</v>
      </c>
      <c r="AL654" s="12">
        <f t="shared" si="376"/>
        <v>0</v>
      </c>
      <c r="AM654" s="12">
        <f t="shared" si="377"/>
        <v>0</v>
      </c>
      <c r="AN654" s="39">
        <f t="shared" si="378"/>
        <v>0</v>
      </c>
      <c r="AO654" s="8"/>
      <c r="AP654" s="35">
        <f t="shared" si="379"/>
        <v>-3.2630765168831587E-2</v>
      </c>
      <c r="AQ654" s="12">
        <f t="shared" si="380"/>
        <v>2.4945837794616079E-4</v>
      </c>
      <c r="AR654" s="12">
        <f t="shared" si="381"/>
        <v>1.3423008502203412E-5</v>
      </c>
      <c r="AS654" s="12">
        <f t="shared" si="382"/>
        <v>1.7086378734417916E-4</v>
      </c>
      <c r="AT654" s="12">
        <f t="shared" si="383"/>
        <v>1.3423008502203412E-5</v>
      </c>
      <c r="AU654" s="12">
        <f t="shared" si="384"/>
        <v>1.7086378734417916E-4</v>
      </c>
      <c r="AV654" s="12">
        <f t="shared" si="385"/>
        <v>-3.2630765168831587E-2</v>
      </c>
      <c r="AW654" s="12">
        <f t="shared" si="386"/>
        <v>2.4945837794616079E-4</v>
      </c>
      <c r="AX654" s="12">
        <f t="shared" si="387"/>
        <v>-3.2630765168831566E-2</v>
      </c>
      <c r="AY654" s="39">
        <f t="shared" si="388"/>
        <v>2.4945837794616079E-4</v>
      </c>
      <c r="AZ654" s="8"/>
      <c r="BA654" s="35"/>
      <c r="BB654" s="12">
        <f t="shared" si="389"/>
        <v>1.0000134230085023</v>
      </c>
      <c r="BC654" s="12">
        <f t="shared" si="390"/>
        <v>0.96735625000000003</v>
      </c>
      <c r="BD654" s="12">
        <f t="shared" si="391"/>
        <v>0</v>
      </c>
      <c r="BE654" s="39">
        <f t="shared" si="392"/>
        <v>0</v>
      </c>
    </row>
    <row r="655" spans="1:57">
      <c r="A655" s="168" t="s">
        <v>270</v>
      </c>
      <c r="B655" s="3" t="s">
        <v>215</v>
      </c>
      <c r="C655" s="3">
        <v>-34.167000000000002</v>
      </c>
      <c r="D655" s="3">
        <v>0.37367918280816953</v>
      </c>
      <c r="E655" s="3">
        <v>5</v>
      </c>
      <c r="F655" s="3">
        <v>1.3423008502203413E-2</v>
      </c>
      <c r="G655" s="3">
        <v>0.17086378734417915</v>
      </c>
      <c r="L655" s="3">
        <v>1</v>
      </c>
      <c r="Q655" s="44">
        <f t="shared" si="358"/>
        <v>-34.154035615429294</v>
      </c>
      <c r="R655" s="45">
        <f t="shared" si="359"/>
        <v>0.23486489428800583</v>
      </c>
      <c r="S655" s="45" t="str">
        <f t="shared" si="360"/>
        <v>n/a</v>
      </c>
      <c r="T655" s="45" t="str">
        <f t="shared" si="361"/>
        <v>n/a</v>
      </c>
      <c r="U655" s="45" t="str">
        <f t="shared" si="362"/>
        <v>n/a</v>
      </c>
      <c r="V655" s="45" t="str">
        <f t="shared" si="363"/>
        <v>n/a</v>
      </c>
      <c r="W655" s="41">
        <f t="shared" si="364"/>
        <v>-34.154035615429294</v>
      </c>
      <c r="X655" s="42">
        <f t="shared" si="365"/>
        <v>0.23486489428800583</v>
      </c>
      <c r="Y655" s="3">
        <v>5</v>
      </c>
      <c r="Z655" s="166">
        <v>-18.5</v>
      </c>
      <c r="AA655" s="43">
        <f t="shared" si="366"/>
        <v>-34.154035615429294</v>
      </c>
      <c r="AB655" s="42">
        <f t="shared" si="367"/>
        <v>0.23486489428800583</v>
      </c>
      <c r="AC655" s="8"/>
      <c r="AD655" s="35">
        <f t="shared" si="368"/>
        <v>-3.4167000000000003E-2</v>
      </c>
      <c r="AE655" s="12">
        <f t="shared" si="369"/>
        <v>3.7367918280816951E-4</v>
      </c>
      <c r="AF655" s="12">
        <f t="shared" si="370"/>
        <v>3.9753713420809326E-4</v>
      </c>
      <c r="AG655" s="12">
        <f t="shared" si="371"/>
        <v>1.3423008502203412E-5</v>
      </c>
      <c r="AH655" s="12">
        <f t="shared" si="372"/>
        <v>1.7086378734417916E-4</v>
      </c>
      <c r="AI655" s="12">
        <f t="shared" si="373"/>
        <v>0</v>
      </c>
      <c r="AJ655" s="12">
        <f t="shared" si="374"/>
        <v>0</v>
      </c>
      <c r="AK655" s="12">
        <f t="shared" si="375"/>
        <v>0</v>
      </c>
      <c r="AL655" s="12">
        <f t="shared" si="376"/>
        <v>0</v>
      </c>
      <c r="AM655" s="12">
        <f t="shared" si="377"/>
        <v>0</v>
      </c>
      <c r="AN655" s="39">
        <f t="shared" si="378"/>
        <v>0</v>
      </c>
      <c r="AO655" s="8"/>
      <c r="AP655" s="35">
        <f t="shared" si="379"/>
        <v>-3.415403561542929E-2</v>
      </c>
      <c r="AQ655" s="12">
        <f t="shared" si="380"/>
        <v>2.3486489428800584E-4</v>
      </c>
      <c r="AR655" s="12">
        <f t="shared" si="381"/>
        <v>1.3423008502203412E-5</v>
      </c>
      <c r="AS655" s="12">
        <f t="shared" si="382"/>
        <v>1.7086378734417916E-4</v>
      </c>
      <c r="AT655" s="12">
        <f t="shared" si="383"/>
        <v>1.3423008502203412E-5</v>
      </c>
      <c r="AU655" s="12">
        <f t="shared" si="384"/>
        <v>1.7086378734417916E-4</v>
      </c>
      <c r="AV655" s="12">
        <f t="shared" si="385"/>
        <v>-3.415403561542929E-2</v>
      </c>
      <c r="AW655" s="12">
        <f t="shared" si="386"/>
        <v>2.3486489428800584E-4</v>
      </c>
      <c r="AX655" s="12">
        <f t="shared" si="387"/>
        <v>-3.415403561542929E-2</v>
      </c>
      <c r="AY655" s="39">
        <f t="shared" si="388"/>
        <v>2.3486489428800584E-4</v>
      </c>
      <c r="AZ655" s="8"/>
      <c r="BA655" s="35"/>
      <c r="BB655" s="12">
        <f t="shared" si="389"/>
        <v>1.0000134230085023</v>
      </c>
      <c r="BC655" s="12">
        <f t="shared" si="390"/>
        <v>0.96583299999999994</v>
      </c>
      <c r="BD655" s="12">
        <f t="shared" si="391"/>
        <v>0</v>
      </c>
      <c r="BE655" s="39">
        <f t="shared" si="392"/>
        <v>0</v>
      </c>
    </row>
    <row r="656" spans="1:57">
      <c r="A656" s="168" t="s">
        <v>270</v>
      </c>
      <c r="B656" s="3" t="s">
        <v>216</v>
      </c>
      <c r="C656" s="3">
        <v>-33.848199999999999</v>
      </c>
      <c r="D656" s="3">
        <v>0.37367918280816953</v>
      </c>
      <c r="E656" s="3">
        <v>5</v>
      </c>
      <c r="F656" s="3">
        <v>1.3423008502203413E-2</v>
      </c>
      <c r="G656" s="3">
        <v>0.17086378734417915</v>
      </c>
      <c r="L656" s="3">
        <v>1</v>
      </c>
      <c r="Q656" s="44">
        <f t="shared" si="358"/>
        <v>-33.835231336174182</v>
      </c>
      <c r="R656" s="45">
        <f t="shared" si="359"/>
        <v>0.23490317134904734</v>
      </c>
      <c r="S656" s="45" t="str">
        <f t="shared" si="360"/>
        <v>n/a</v>
      </c>
      <c r="T656" s="45" t="str">
        <f t="shared" si="361"/>
        <v>n/a</v>
      </c>
      <c r="U656" s="45" t="str">
        <f t="shared" si="362"/>
        <v>n/a</v>
      </c>
      <c r="V656" s="45" t="str">
        <f t="shared" si="363"/>
        <v>n/a</v>
      </c>
      <c r="W656" s="41">
        <f t="shared" si="364"/>
        <v>-33.835231336174182</v>
      </c>
      <c r="X656" s="42">
        <f t="shared" si="365"/>
        <v>0.23490317134904734</v>
      </c>
      <c r="Y656" s="3">
        <v>5</v>
      </c>
      <c r="Z656" s="166">
        <v>-18.5</v>
      </c>
      <c r="AA656" s="43">
        <f t="shared" si="366"/>
        <v>-33.835231336174168</v>
      </c>
      <c r="AB656" s="42">
        <f t="shared" si="367"/>
        <v>0.23490317134904734</v>
      </c>
      <c r="AC656" s="8"/>
      <c r="AD656" s="35">
        <f t="shared" si="368"/>
        <v>-3.3848200000000002E-2</v>
      </c>
      <c r="AE656" s="12">
        <f t="shared" si="369"/>
        <v>3.7367918280816951E-4</v>
      </c>
      <c r="AF656" s="12">
        <f t="shared" si="370"/>
        <v>3.9753713420809326E-4</v>
      </c>
      <c r="AG656" s="12">
        <f t="shared" si="371"/>
        <v>1.3423008502203412E-5</v>
      </c>
      <c r="AH656" s="12">
        <f t="shared" si="372"/>
        <v>1.7086378734417916E-4</v>
      </c>
      <c r="AI656" s="12">
        <f t="shared" si="373"/>
        <v>0</v>
      </c>
      <c r="AJ656" s="12">
        <f t="shared" si="374"/>
        <v>0</v>
      </c>
      <c r="AK656" s="12">
        <f t="shared" si="375"/>
        <v>0</v>
      </c>
      <c r="AL656" s="12">
        <f t="shared" si="376"/>
        <v>0</v>
      </c>
      <c r="AM656" s="12">
        <f t="shared" si="377"/>
        <v>0</v>
      </c>
      <c r="AN656" s="39">
        <f t="shared" si="378"/>
        <v>0</v>
      </c>
      <c r="AO656" s="8"/>
      <c r="AP656" s="35">
        <f t="shared" si="379"/>
        <v>-3.3835231336174179E-2</v>
      </c>
      <c r="AQ656" s="12">
        <f t="shared" si="380"/>
        <v>2.3490317134904735E-4</v>
      </c>
      <c r="AR656" s="12">
        <f t="shared" si="381"/>
        <v>1.3423008502203412E-5</v>
      </c>
      <c r="AS656" s="12">
        <f t="shared" si="382"/>
        <v>1.7086378734417916E-4</v>
      </c>
      <c r="AT656" s="12">
        <f t="shared" si="383"/>
        <v>1.3423008502203412E-5</v>
      </c>
      <c r="AU656" s="12">
        <f t="shared" si="384"/>
        <v>1.7086378734417916E-4</v>
      </c>
      <c r="AV656" s="12">
        <f t="shared" si="385"/>
        <v>-3.3835231336174179E-2</v>
      </c>
      <c r="AW656" s="12">
        <f t="shared" si="386"/>
        <v>2.3490317134904735E-4</v>
      </c>
      <c r="AX656" s="12">
        <f t="shared" si="387"/>
        <v>-3.3835231336174165E-2</v>
      </c>
      <c r="AY656" s="39">
        <f t="shared" si="388"/>
        <v>2.3490317134904735E-4</v>
      </c>
      <c r="AZ656" s="8"/>
      <c r="BA656" s="35"/>
      <c r="BB656" s="12">
        <f t="shared" si="389"/>
        <v>1.0000134230085023</v>
      </c>
      <c r="BC656" s="12">
        <f t="shared" si="390"/>
        <v>0.96615180000000001</v>
      </c>
      <c r="BD656" s="12">
        <f t="shared" si="391"/>
        <v>0</v>
      </c>
      <c r="BE656" s="39">
        <f t="shared" si="392"/>
        <v>0</v>
      </c>
    </row>
    <row r="657" spans="1:57">
      <c r="A657" s="168" t="s">
        <v>388</v>
      </c>
      <c r="B657" s="3" t="s">
        <v>399</v>
      </c>
      <c r="C657" s="3">
        <v>-33.382333333333335</v>
      </c>
      <c r="D657" s="3">
        <v>0.37367918280816953</v>
      </c>
      <c r="E657" s="3">
        <v>3</v>
      </c>
      <c r="F657" s="3">
        <v>1.3423008502203413E-2</v>
      </c>
      <c r="G657" s="3">
        <v>0.17086378734417915</v>
      </c>
      <c r="L657" s="3">
        <v>1</v>
      </c>
      <c r="Q657" s="44">
        <f t="shared" si="358"/>
        <v>-33.369358416175281</v>
      </c>
      <c r="R657" s="45">
        <f t="shared" si="359"/>
        <v>0.27170652857239797</v>
      </c>
      <c r="S657" s="45" t="str">
        <f t="shared" si="360"/>
        <v>n/a</v>
      </c>
      <c r="T657" s="45" t="str">
        <f t="shared" si="361"/>
        <v>n/a</v>
      </c>
      <c r="U657" s="45" t="str">
        <f t="shared" si="362"/>
        <v>n/a</v>
      </c>
      <c r="V657" s="45" t="str">
        <f t="shared" si="363"/>
        <v>n/a</v>
      </c>
      <c r="W657" s="41">
        <f t="shared" si="364"/>
        <v>-33.369358416175281</v>
      </c>
      <c r="X657" s="42">
        <f t="shared" si="365"/>
        <v>0.27170652857239797</v>
      </c>
      <c r="Y657" s="3">
        <v>3</v>
      </c>
      <c r="Z657" s="166">
        <v>-18.5</v>
      </c>
      <c r="AA657" s="43">
        <f t="shared" si="366"/>
        <v>-33.369358416175274</v>
      </c>
      <c r="AB657" s="42">
        <f t="shared" si="367"/>
        <v>0.27170652857239797</v>
      </c>
      <c r="AC657" s="8"/>
      <c r="AD657" s="35">
        <f t="shared" si="368"/>
        <v>-3.3382333333333333E-2</v>
      </c>
      <c r="AE657" s="12">
        <f t="shared" si="369"/>
        <v>3.7367918280816951E-4</v>
      </c>
      <c r="AF657" s="12">
        <f t="shared" si="370"/>
        <v>4.2165180505801406E-4</v>
      </c>
      <c r="AG657" s="12">
        <f t="shared" si="371"/>
        <v>1.3423008502203412E-5</v>
      </c>
      <c r="AH657" s="12">
        <f t="shared" si="372"/>
        <v>1.7086378734417916E-4</v>
      </c>
      <c r="AI657" s="12">
        <f t="shared" si="373"/>
        <v>0</v>
      </c>
      <c r="AJ657" s="12">
        <f t="shared" si="374"/>
        <v>0</v>
      </c>
      <c r="AK657" s="12">
        <f t="shared" si="375"/>
        <v>0</v>
      </c>
      <c r="AL657" s="12">
        <f t="shared" si="376"/>
        <v>0</v>
      </c>
      <c r="AM657" s="12">
        <f t="shared" si="377"/>
        <v>0</v>
      </c>
      <c r="AN657" s="39">
        <f t="shared" si="378"/>
        <v>0</v>
      </c>
      <c r="AO657" s="8"/>
      <c r="AP657" s="35">
        <f t="shared" si="379"/>
        <v>-3.3369358416175283E-2</v>
      </c>
      <c r="AQ657" s="12">
        <f t="shared" si="380"/>
        <v>2.7170652857239796E-4</v>
      </c>
      <c r="AR657" s="12">
        <f t="shared" si="381"/>
        <v>1.3423008502203412E-5</v>
      </c>
      <c r="AS657" s="12">
        <f t="shared" si="382"/>
        <v>1.7086378734417916E-4</v>
      </c>
      <c r="AT657" s="12">
        <f t="shared" si="383"/>
        <v>1.3423008502203412E-5</v>
      </c>
      <c r="AU657" s="12">
        <f t="shared" si="384"/>
        <v>1.7086378734417916E-4</v>
      </c>
      <c r="AV657" s="12">
        <f t="shared" si="385"/>
        <v>-3.3369358416175283E-2</v>
      </c>
      <c r="AW657" s="12">
        <f t="shared" si="386"/>
        <v>2.7170652857239796E-4</v>
      </c>
      <c r="AX657" s="12">
        <f t="shared" si="387"/>
        <v>-3.3369358416175277E-2</v>
      </c>
      <c r="AY657" s="39">
        <f t="shared" si="388"/>
        <v>2.7170652857239796E-4</v>
      </c>
      <c r="AZ657" s="8"/>
      <c r="BA657" s="35"/>
      <c r="BB657" s="12">
        <f t="shared" si="389"/>
        <v>1.0000134230085023</v>
      </c>
      <c r="BC657" s="12">
        <f t="shared" si="390"/>
        <v>0.96661766666666671</v>
      </c>
      <c r="BD657" s="12">
        <f t="shared" si="391"/>
        <v>0</v>
      </c>
      <c r="BE657" s="39">
        <f t="shared" si="392"/>
        <v>0</v>
      </c>
    </row>
    <row r="658" spans="1:57">
      <c r="A658" s="168" t="s">
        <v>388</v>
      </c>
      <c r="B658" s="3" t="s">
        <v>400</v>
      </c>
      <c r="C658" s="3">
        <v>-32.903999999999996</v>
      </c>
      <c r="D658" s="3">
        <v>0.37367918280816953</v>
      </c>
      <c r="E658" s="3">
        <v>3</v>
      </c>
      <c r="F658" s="3">
        <v>1.3423008502203413E-2</v>
      </c>
      <c r="G658" s="3">
        <v>0.17086378734417915</v>
      </c>
      <c r="L658" s="3">
        <v>1</v>
      </c>
      <c r="Q658" s="44">
        <f t="shared" si="358"/>
        <v>-32.89101866216955</v>
      </c>
      <c r="R658" s="45">
        <f t="shared" si="359"/>
        <v>0.27175621675268041</v>
      </c>
      <c r="S658" s="45" t="str">
        <f t="shared" si="360"/>
        <v>n/a</v>
      </c>
      <c r="T658" s="45" t="str">
        <f t="shared" si="361"/>
        <v>n/a</v>
      </c>
      <c r="U658" s="45" t="str">
        <f t="shared" si="362"/>
        <v>n/a</v>
      </c>
      <c r="V658" s="45" t="str">
        <f t="shared" si="363"/>
        <v>n/a</v>
      </c>
      <c r="W658" s="41">
        <f t="shared" si="364"/>
        <v>-32.89101866216955</v>
      </c>
      <c r="X658" s="42">
        <f t="shared" si="365"/>
        <v>0.27175621675268041</v>
      </c>
      <c r="Y658" s="3">
        <v>3</v>
      </c>
      <c r="Z658" s="166">
        <v>-18.5</v>
      </c>
      <c r="AA658" s="43">
        <f t="shared" si="366"/>
        <v>-32.891018662169593</v>
      </c>
      <c r="AB658" s="42">
        <f t="shared" si="367"/>
        <v>0.27175621675268041</v>
      </c>
      <c r="AC658" s="8"/>
      <c r="AD658" s="35">
        <f t="shared" si="368"/>
        <v>-3.2903999999999996E-2</v>
      </c>
      <c r="AE658" s="12">
        <f t="shared" si="369"/>
        <v>3.7367918280816951E-4</v>
      </c>
      <c r="AF658" s="12">
        <f t="shared" si="370"/>
        <v>4.2165180505801406E-4</v>
      </c>
      <c r="AG658" s="12">
        <f t="shared" si="371"/>
        <v>1.3423008502203412E-5</v>
      </c>
      <c r="AH658" s="12">
        <f t="shared" si="372"/>
        <v>1.7086378734417916E-4</v>
      </c>
      <c r="AI658" s="12">
        <f t="shared" si="373"/>
        <v>0</v>
      </c>
      <c r="AJ658" s="12">
        <f t="shared" si="374"/>
        <v>0</v>
      </c>
      <c r="AK658" s="12">
        <f t="shared" si="375"/>
        <v>0</v>
      </c>
      <c r="AL658" s="12">
        <f t="shared" si="376"/>
        <v>0</v>
      </c>
      <c r="AM658" s="12">
        <f t="shared" si="377"/>
        <v>0</v>
      </c>
      <c r="AN658" s="39">
        <f t="shared" si="378"/>
        <v>0</v>
      </c>
      <c r="AO658" s="8"/>
      <c r="AP658" s="35">
        <f t="shared" si="379"/>
        <v>-3.2891018662169549E-2</v>
      </c>
      <c r="AQ658" s="12">
        <f t="shared" si="380"/>
        <v>2.7175621675268043E-4</v>
      </c>
      <c r="AR658" s="12">
        <f t="shared" si="381"/>
        <v>1.3423008502203412E-5</v>
      </c>
      <c r="AS658" s="12">
        <f t="shared" si="382"/>
        <v>1.7086378734417916E-4</v>
      </c>
      <c r="AT658" s="12">
        <f t="shared" si="383"/>
        <v>1.3423008502203412E-5</v>
      </c>
      <c r="AU658" s="12">
        <f t="shared" si="384"/>
        <v>1.7086378734417916E-4</v>
      </c>
      <c r="AV658" s="12">
        <f t="shared" si="385"/>
        <v>-3.2891018662169549E-2</v>
      </c>
      <c r="AW658" s="12">
        <f t="shared" si="386"/>
        <v>2.7175621675268043E-4</v>
      </c>
      <c r="AX658" s="12">
        <f t="shared" si="387"/>
        <v>-3.2891018662169591E-2</v>
      </c>
      <c r="AY658" s="39">
        <f t="shared" si="388"/>
        <v>2.7175621675268043E-4</v>
      </c>
      <c r="AZ658" s="8"/>
      <c r="BA658" s="35"/>
      <c r="BB658" s="12">
        <f t="shared" si="389"/>
        <v>1.0000134230085023</v>
      </c>
      <c r="BC658" s="12">
        <f t="shared" si="390"/>
        <v>0.96709599999999996</v>
      </c>
      <c r="BD658" s="12">
        <f t="shared" si="391"/>
        <v>0</v>
      </c>
      <c r="BE658" s="39">
        <f t="shared" si="392"/>
        <v>0</v>
      </c>
    </row>
    <row r="659" spans="1:57">
      <c r="A659" s="168" t="s">
        <v>388</v>
      </c>
      <c r="B659" s="3" t="s">
        <v>215</v>
      </c>
      <c r="C659" s="3">
        <v>-35.039666666666669</v>
      </c>
      <c r="D659" s="3">
        <v>0.37367918280816953</v>
      </c>
      <c r="E659" s="3">
        <v>3</v>
      </c>
      <c r="F659" s="3">
        <v>1.3423008502203413E-2</v>
      </c>
      <c r="G659" s="3">
        <v>0.17086378734417915</v>
      </c>
      <c r="L659" s="3">
        <v>1</v>
      </c>
      <c r="Q659" s="44">
        <f t="shared" si="358"/>
        <v>-35.026713995908047</v>
      </c>
      <c r="R659" s="45">
        <f t="shared" si="359"/>
        <v>0.27153448849898781</v>
      </c>
      <c r="S659" s="45" t="str">
        <f t="shared" si="360"/>
        <v>n/a</v>
      </c>
      <c r="T659" s="45" t="str">
        <f t="shared" si="361"/>
        <v>n/a</v>
      </c>
      <c r="U659" s="45" t="str">
        <f t="shared" si="362"/>
        <v>n/a</v>
      </c>
      <c r="V659" s="45" t="str">
        <f t="shared" si="363"/>
        <v>n/a</v>
      </c>
      <c r="W659" s="41">
        <f t="shared" si="364"/>
        <v>-35.026713995908047</v>
      </c>
      <c r="X659" s="42">
        <f t="shared" si="365"/>
        <v>0.27153448849898781</v>
      </c>
      <c r="Y659" s="3">
        <v>3</v>
      </c>
      <c r="Z659" s="166">
        <v>-18.5</v>
      </c>
      <c r="AA659" s="43">
        <f t="shared" si="366"/>
        <v>-35.026713995908068</v>
      </c>
      <c r="AB659" s="42">
        <f t="shared" si="367"/>
        <v>0.27153448849898781</v>
      </c>
      <c r="AC659" s="8"/>
      <c r="AD659" s="35">
        <f t="shared" si="368"/>
        <v>-3.503966666666667E-2</v>
      </c>
      <c r="AE659" s="12">
        <f t="shared" si="369"/>
        <v>3.7367918280816951E-4</v>
      </c>
      <c r="AF659" s="12">
        <f t="shared" si="370"/>
        <v>4.2165180505801406E-4</v>
      </c>
      <c r="AG659" s="12">
        <f t="shared" si="371"/>
        <v>1.3423008502203412E-5</v>
      </c>
      <c r="AH659" s="12">
        <f t="shared" si="372"/>
        <v>1.7086378734417916E-4</v>
      </c>
      <c r="AI659" s="12">
        <f t="shared" si="373"/>
        <v>0</v>
      </c>
      <c r="AJ659" s="12">
        <f t="shared" si="374"/>
        <v>0</v>
      </c>
      <c r="AK659" s="12">
        <f t="shared" si="375"/>
        <v>0</v>
      </c>
      <c r="AL659" s="12">
        <f t="shared" si="376"/>
        <v>0</v>
      </c>
      <c r="AM659" s="12">
        <f t="shared" si="377"/>
        <v>0</v>
      </c>
      <c r="AN659" s="39">
        <f t="shared" si="378"/>
        <v>0</v>
      </c>
      <c r="AO659" s="8"/>
      <c r="AP659" s="35">
        <f t="shared" si="379"/>
        <v>-3.5026713995908045E-2</v>
      </c>
      <c r="AQ659" s="12">
        <f t="shared" si="380"/>
        <v>2.7153448849898782E-4</v>
      </c>
      <c r="AR659" s="12">
        <f t="shared" si="381"/>
        <v>1.3423008502203412E-5</v>
      </c>
      <c r="AS659" s="12">
        <f t="shared" si="382"/>
        <v>1.7086378734417916E-4</v>
      </c>
      <c r="AT659" s="12">
        <f t="shared" si="383"/>
        <v>1.3423008502203412E-5</v>
      </c>
      <c r="AU659" s="12">
        <f t="shared" si="384"/>
        <v>1.7086378734417916E-4</v>
      </c>
      <c r="AV659" s="12">
        <f t="shared" si="385"/>
        <v>-3.5026713995908045E-2</v>
      </c>
      <c r="AW659" s="12">
        <f t="shared" si="386"/>
        <v>2.7153448849898782E-4</v>
      </c>
      <c r="AX659" s="12">
        <f t="shared" si="387"/>
        <v>-3.5026713995908065E-2</v>
      </c>
      <c r="AY659" s="39">
        <f t="shared" si="388"/>
        <v>2.7153448849898782E-4</v>
      </c>
      <c r="AZ659" s="8"/>
      <c r="BA659" s="35"/>
      <c r="BB659" s="12">
        <f t="shared" si="389"/>
        <v>1.0000134230085023</v>
      </c>
      <c r="BC659" s="12">
        <f t="shared" si="390"/>
        <v>0.96496033333333331</v>
      </c>
      <c r="BD659" s="12">
        <f t="shared" si="391"/>
        <v>0</v>
      </c>
      <c r="BE659" s="39">
        <f t="shared" si="392"/>
        <v>0</v>
      </c>
    </row>
    <row r="660" spans="1:57">
      <c r="A660" s="168" t="s">
        <v>388</v>
      </c>
      <c r="B660" s="3" t="s">
        <v>216</v>
      </c>
      <c r="C660" s="3">
        <v>-34.135666666666673</v>
      </c>
      <c r="D660" s="3">
        <v>0.37367918280816953</v>
      </c>
      <c r="E660" s="3">
        <v>3</v>
      </c>
      <c r="F660" s="3">
        <v>1.3423008502203413E-2</v>
      </c>
      <c r="G660" s="3">
        <v>0.17086378734417915</v>
      </c>
      <c r="L660" s="3">
        <v>1</v>
      </c>
      <c r="Q660" s="44">
        <f t="shared" si="358"/>
        <v>-34.122701861508361</v>
      </c>
      <c r="R660" s="45">
        <f t="shared" si="359"/>
        <v>0.27162830544956579</v>
      </c>
      <c r="S660" s="45" t="str">
        <f t="shared" si="360"/>
        <v>n/a</v>
      </c>
      <c r="T660" s="45" t="str">
        <f t="shared" si="361"/>
        <v>n/a</v>
      </c>
      <c r="U660" s="45" t="str">
        <f t="shared" si="362"/>
        <v>n/a</v>
      </c>
      <c r="V660" s="45" t="str">
        <f t="shared" si="363"/>
        <v>n/a</v>
      </c>
      <c r="W660" s="41">
        <f t="shared" si="364"/>
        <v>-34.122701861508361</v>
      </c>
      <c r="X660" s="42">
        <f t="shared" si="365"/>
        <v>0.27162830544956579</v>
      </c>
      <c r="Y660" s="3">
        <v>3</v>
      </c>
      <c r="Z660" s="166">
        <v>-18.5</v>
      </c>
      <c r="AA660" s="43">
        <f t="shared" si="366"/>
        <v>-34.12270186150834</v>
      </c>
      <c r="AB660" s="42">
        <f t="shared" si="367"/>
        <v>0.27162830544956579</v>
      </c>
      <c r="AC660" s="8"/>
      <c r="AD660" s="35">
        <f t="shared" si="368"/>
        <v>-3.4135666666666675E-2</v>
      </c>
      <c r="AE660" s="12">
        <f t="shared" si="369"/>
        <v>3.7367918280816951E-4</v>
      </c>
      <c r="AF660" s="12">
        <f t="shared" si="370"/>
        <v>4.2165180505801406E-4</v>
      </c>
      <c r="AG660" s="12">
        <f t="shared" si="371"/>
        <v>1.3423008502203412E-5</v>
      </c>
      <c r="AH660" s="12">
        <f t="shared" si="372"/>
        <v>1.7086378734417916E-4</v>
      </c>
      <c r="AI660" s="12">
        <f t="shared" si="373"/>
        <v>0</v>
      </c>
      <c r="AJ660" s="12">
        <f t="shared" si="374"/>
        <v>0</v>
      </c>
      <c r="AK660" s="12">
        <f t="shared" si="375"/>
        <v>0</v>
      </c>
      <c r="AL660" s="12">
        <f t="shared" si="376"/>
        <v>0</v>
      </c>
      <c r="AM660" s="12">
        <f t="shared" si="377"/>
        <v>0</v>
      </c>
      <c r="AN660" s="39">
        <f t="shared" si="378"/>
        <v>0</v>
      </c>
      <c r="AO660" s="8"/>
      <c r="AP660" s="35">
        <f t="shared" si="379"/>
        <v>-3.4122701861508363E-2</v>
      </c>
      <c r="AQ660" s="12">
        <f t="shared" si="380"/>
        <v>2.7162830544956581E-4</v>
      </c>
      <c r="AR660" s="12">
        <f t="shared" si="381"/>
        <v>1.3423008502203412E-5</v>
      </c>
      <c r="AS660" s="12">
        <f t="shared" si="382"/>
        <v>1.7086378734417916E-4</v>
      </c>
      <c r="AT660" s="12">
        <f t="shared" si="383"/>
        <v>1.3423008502203412E-5</v>
      </c>
      <c r="AU660" s="12">
        <f t="shared" si="384"/>
        <v>1.7086378734417916E-4</v>
      </c>
      <c r="AV660" s="12">
        <f t="shared" si="385"/>
        <v>-3.4122701861508363E-2</v>
      </c>
      <c r="AW660" s="12">
        <f t="shared" si="386"/>
        <v>2.7162830544956581E-4</v>
      </c>
      <c r="AX660" s="12">
        <f t="shared" si="387"/>
        <v>-3.4122701861508342E-2</v>
      </c>
      <c r="AY660" s="39">
        <f t="shared" si="388"/>
        <v>2.7162830544956581E-4</v>
      </c>
      <c r="AZ660" s="8"/>
      <c r="BA660" s="35"/>
      <c r="BB660" s="12">
        <f t="shared" si="389"/>
        <v>1.0000134230085023</v>
      </c>
      <c r="BC660" s="12">
        <f t="shared" si="390"/>
        <v>0.96586433333333332</v>
      </c>
      <c r="BD660" s="12">
        <f t="shared" si="391"/>
        <v>0</v>
      </c>
      <c r="BE660" s="39">
        <f t="shared" si="392"/>
        <v>0</v>
      </c>
    </row>
    <row r="661" spans="1:57">
      <c r="A661" s="168" t="s">
        <v>336</v>
      </c>
      <c r="B661" s="3" t="s">
        <v>399</v>
      </c>
      <c r="C661" s="3">
        <v>-35.875999999999998</v>
      </c>
      <c r="D661" s="3">
        <v>0.37367918280816953</v>
      </c>
      <c r="E661" s="3">
        <v>3</v>
      </c>
      <c r="F661" s="3">
        <v>1.3423008502203413E-2</v>
      </c>
      <c r="G661" s="3">
        <v>0.17086378734417915</v>
      </c>
      <c r="L661" s="3">
        <v>1</v>
      </c>
      <c r="Q661" s="44">
        <f t="shared" si="358"/>
        <v>-35.863058555350818</v>
      </c>
      <c r="R661" s="45">
        <f t="shared" si="359"/>
        <v>0.27144774337750094</v>
      </c>
      <c r="S661" s="45" t="str">
        <f t="shared" si="360"/>
        <v>n/a</v>
      </c>
      <c r="T661" s="45" t="str">
        <f t="shared" si="361"/>
        <v>n/a</v>
      </c>
      <c r="U661" s="45" t="str">
        <f t="shared" si="362"/>
        <v>n/a</v>
      </c>
      <c r="V661" s="45" t="str">
        <f t="shared" si="363"/>
        <v>n/a</v>
      </c>
      <c r="W661" s="41">
        <f t="shared" si="364"/>
        <v>-35.863058555350818</v>
      </c>
      <c r="X661" s="42">
        <f t="shared" si="365"/>
        <v>0.27144774337750094</v>
      </c>
      <c r="Y661" s="3">
        <v>3</v>
      </c>
      <c r="Z661" s="166">
        <v>-18.5</v>
      </c>
      <c r="AA661" s="43">
        <f t="shared" si="366"/>
        <v>-35.863058555350769</v>
      </c>
      <c r="AB661" s="42">
        <f t="shared" si="367"/>
        <v>0.27144774337750094</v>
      </c>
      <c r="AC661" s="8"/>
      <c r="AD661" s="35">
        <f t="shared" si="368"/>
        <v>-3.5875999999999998E-2</v>
      </c>
      <c r="AE661" s="12">
        <f t="shared" si="369"/>
        <v>3.7367918280816951E-4</v>
      </c>
      <c r="AF661" s="12">
        <f t="shared" si="370"/>
        <v>4.2165180505801406E-4</v>
      </c>
      <c r="AG661" s="12">
        <f t="shared" si="371"/>
        <v>1.3423008502203412E-5</v>
      </c>
      <c r="AH661" s="12">
        <f t="shared" si="372"/>
        <v>1.7086378734417916E-4</v>
      </c>
      <c r="AI661" s="12">
        <f t="shared" si="373"/>
        <v>0</v>
      </c>
      <c r="AJ661" s="12">
        <f t="shared" si="374"/>
        <v>0</v>
      </c>
      <c r="AK661" s="12">
        <f t="shared" si="375"/>
        <v>0</v>
      </c>
      <c r="AL661" s="12">
        <f t="shared" si="376"/>
        <v>0</v>
      </c>
      <c r="AM661" s="12">
        <f t="shared" si="377"/>
        <v>0</v>
      </c>
      <c r="AN661" s="39">
        <f t="shared" si="378"/>
        <v>0</v>
      </c>
      <c r="AO661" s="8"/>
      <c r="AP661" s="35">
        <f t="shared" si="379"/>
        <v>-3.5863058555350817E-2</v>
      </c>
      <c r="AQ661" s="12">
        <f t="shared" si="380"/>
        <v>2.7144774337750096E-4</v>
      </c>
      <c r="AR661" s="12">
        <f t="shared" si="381"/>
        <v>1.3423008502203412E-5</v>
      </c>
      <c r="AS661" s="12">
        <f t="shared" si="382"/>
        <v>1.7086378734417916E-4</v>
      </c>
      <c r="AT661" s="12">
        <f t="shared" si="383"/>
        <v>1.3423008502203412E-5</v>
      </c>
      <c r="AU661" s="12">
        <f t="shared" si="384"/>
        <v>1.7086378734417916E-4</v>
      </c>
      <c r="AV661" s="12">
        <f t="shared" si="385"/>
        <v>-3.5863058555350817E-2</v>
      </c>
      <c r="AW661" s="12">
        <f t="shared" si="386"/>
        <v>2.7144774337750096E-4</v>
      </c>
      <c r="AX661" s="12">
        <f t="shared" si="387"/>
        <v>-3.5863058555350769E-2</v>
      </c>
      <c r="AY661" s="39">
        <f t="shared" si="388"/>
        <v>2.7144774337750096E-4</v>
      </c>
      <c r="AZ661" s="8"/>
      <c r="BA661" s="35"/>
      <c r="BB661" s="12">
        <f t="shared" si="389"/>
        <v>1.0000134230085023</v>
      </c>
      <c r="BC661" s="12">
        <f t="shared" si="390"/>
        <v>0.96412399999999998</v>
      </c>
      <c r="BD661" s="12">
        <f t="shared" si="391"/>
        <v>0</v>
      </c>
      <c r="BE661" s="39">
        <f t="shared" si="392"/>
        <v>0</v>
      </c>
    </row>
    <row r="662" spans="1:57">
      <c r="A662" s="168" t="s">
        <v>336</v>
      </c>
      <c r="B662" s="3" t="s">
        <v>400</v>
      </c>
      <c r="C662" s="3">
        <v>-35.726666666666667</v>
      </c>
      <c r="D662" s="3">
        <v>0.37367918280816953</v>
      </c>
      <c r="E662" s="3">
        <v>3</v>
      </c>
      <c r="F662" s="3">
        <v>1.3423008502203413E-2</v>
      </c>
      <c r="G662" s="3">
        <v>0.17086378734417915</v>
      </c>
      <c r="L662" s="3">
        <v>1</v>
      </c>
      <c r="Q662" s="44">
        <f t="shared" si="358"/>
        <v>-35.713723217514882</v>
      </c>
      <c r="R662" s="45">
        <f t="shared" si="359"/>
        <v>0.27146322885922508</v>
      </c>
      <c r="S662" s="45" t="str">
        <f t="shared" si="360"/>
        <v>n/a</v>
      </c>
      <c r="T662" s="45" t="str">
        <f t="shared" si="361"/>
        <v>n/a</v>
      </c>
      <c r="U662" s="45" t="str">
        <f t="shared" si="362"/>
        <v>n/a</v>
      </c>
      <c r="V662" s="45" t="str">
        <f t="shared" si="363"/>
        <v>n/a</v>
      </c>
      <c r="W662" s="41">
        <f t="shared" si="364"/>
        <v>-35.713723217514882</v>
      </c>
      <c r="X662" s="42">
        <f t="shared" si="365"/>
        <v>0.27146322885922508</v>
      </c>
      <c r="Y662" s="3">
        <v>3</v>
      </c>
      <c r="Z662" s="166">
        <v>-18.5</v>
      </c>
      <c r="AA662" s="43">
        <f t="shared" si="366"/>
        <v>-35.713723217514868</v>
      </c>
      <c r="AB662" s="42">
        <f t="shared" si="367"/>
        <v>0.27146322885922508</v>
      </c>
      <c r="AC662" s="8"/>
      <c r="AD662" s="35">
        <f t="shared" si="368"/>
        <v>-3.5726666666666664E-2</v>
      </c>
      <c r="AE662" s="12">
        <f t="shared" si="369"/>
        <v>3.7367918280816951E-4</v>
      </c>
      <c r="AF662" s="12">
        <f t="shared" si="370"/>
        <v>4.2165180505801406E-4</v>
      </c>
      <c r="AG662" s="12">
        <f t="shared" si="371"/>
        <v>1.3423008502203412E-5</v>
      </c>
      <c r="AH662" s="12">
        <f t="shared" si="372"/>
        <v>1.7086378734417916E-4</v>
      </c>
      <c r="AI662" s="12">
        <f t="shared" si="373"/>
        <v>0</v>
      </c>
      <c r="AJ662" s="12">
        <f t="shared" si="374"/>
        <v>0</v>
      </c>
      <c r="AK662" s="12">
        <f t="shared" si="375"/>
        <v>0</v>
      </c>
      <c r="AL662" s="12">
        <f t="shared" si="376"/>
        <v>0</v>
      </c>
      <c r="AM662" s="12">
        <f t="shared" si="377"/>
        <v>0</v>
      </c>
      <c r="AN662" s="39">
        <f t="shared" si="378"/>
        <v>0</v>
      </c>
      <c r="AO662" s="8"/>
      <c r="AP662" s="35">
        <f t="shared" si="379"/>
        <v>-3.5713723217514884E-2</v>
      </c>
      <c r="AQ662" s="12">
        <f t="shared" si="380"/>
        <v>2.7146322885922508E-4</v>
      </c>
      <c r="AR662" s="12">
        <f t="shared" si="381"/>
        <v>1.3423008502203412E-5</v>
      </c>
      <c r="AS662" s="12">
        <f t="shared" si="382"/>
        <v>1.7086378734417916E-4</v>
      </c>
      <c r="AT662" s="12">
        <f t="shared" si="383"/>
        <v>1.3423008502203412E-5</v>
      </c>
      <c r="AU662" s="12">
        <f t="shared" si="384"/>
        <v>1.7086378734417916E-4</v>
      </c>
      <c r="AV662" s="12">
        <f t="shared" si="385"/>
        <v>-3.5713723217514884E-2</v>
      </c>
      <c r="AW662" s="12">
        <f t="shared" si="386"/>
        <v>2.7146322885922508E-4</v>
      </c>
      <c r="AX662" s="12">
        <f t="shared" si="387"/>
        <v>-3.571372321751487E-2</v>
      </c>
      <c r="AY662" s="39">
        <f t="shared" si="388"/>
        <v>2.7146322885922508E-4</v>
      </c>
      <c r="AZ662" s="8"/>
      <c r="BA662" s="35"/>
      <c r="BB662" s="12">
        <f t="shared" si="389"/>
        <v>1.0000134230085023</v>
      </c>
      <c r="BC662" s="12">
        <f t="shared" si="390"/>
        <v>0.96427333333333332</v>
      </c>
      <c r="BD662" s="12">
        <f t="shared" si="391"/>
        <v>0</v>
      </c>
      <c r="BE662" s="39">
        <f t="shared" si="392"/>
        <v>0</v>
      </c>
    </row>
    <row r="663" spans="1:57">
      <c r="A663" s="168" t="s">
        <v>336</v>
      </c>
      <c r="B663" s="3" t="s">
        <v>215</v>
      </c>
      <c r="C663" s="3">
        <v>-37.773666666666664</v>
      </c>
      <c r="D663" s="3">
        <v>0.37367918280816953</v>
      </c>
      <c r="E663" s="3">
        <v>3</v>
      </c>
      <c r="F663" s="3">
        <v>1.3423008502203413E-2</v>
      </c>
      <c r="G663" s="3">
        <v>0.17086378734417915</v>
      </c>
      <c r="L663" s="3">
        <v>1</v>
      </c>
      <c r="Q663" s="44">
        <f t="shared" si="358"/>
        <v>-37.760750694413289</v>
      </c>
      <c r="R663" s="45">
        <f t="shared" si="359"/>
        <v>0.27125109228251665</v>
      </c>
      <c r="S663" s="45" t="str">
        <f t="shared" si="360"/>
        <v>n/a</v>
      </c>
      <c r="T663" s="45" t="str">
        <f t="shared" si="361"/>
        <v>n/a</v>
      </c>
      <c r="U663" s="45" t="str">
        <f t="shared" si="362"/>
        <v>n/a</v>
      </c>
      <c r="V663" s="45" t="str">
        <f t="shared" si="363"/>
        <v>n/a</v>
      </c>
      <c r="W663" s="41">
        <f t="shared" si="364"/>
        <v>-37.760750694413289</v>
      </c>
      <c r="X663" s="42">
        <f t="shared" si="365"/>
        <v>0.27125109228251665</v>
      </c>
      <c r="Y663" s="3">
        <v>3</v>
      </c>
      <c r="Z663" s="166">
        <v>-18.5</v>
      </c>
      <c r="AA663" s="43">
        <f t="shared" si="366"/>
        <v>-37.760750694413318</v>
      </c>
      <c r="AB663" s="42">
        <f t="shared" si="367"/>
        <v>0.27125109228251665</v>
      </c>
      <c r="AC663" s="8"/>
      <c r="AD663" s="35">
        <f t="shared" si="368"/>
        <v>-3.7773666666666664E-2</v>
      </c>
      <c r="AE663" s="12">
        <f t="shared" si="369"/>
        <v>3.7367918280816951E-4</v>
      </c>
      <c r="AF663" s="12">
        <f t="shared" si="370"/>
        <v>4.2165180505801406E-4</v>
      </c>
      <c r="AG663" s="12">
        <f t="shared" si="371"/>
        <v>1.3423008502203412E-5</v>
      </c>
      <c r="AH663" s="12">
        <f t="shared" si="372"/>
        <v>1.7086378734417916E-4</v>
      </c>
      <c r="AI663" s="12">
        <f t="shared" si="373"/>
        <v>0</v>
      </c>
      <c r="AJ663" s="12">
        <f t="shared" si="374"/>
        <v>0</v>
      </c>
      <c r="AK663" s="12">
        <f t="shared" si="375"/>
        <v>0</v>
      </c>
      <c r="AL663" s="12">
        <f t="shared" si="376"/>
        <v>0</v>
      </c>
      <c r="AM663" s="12">
        <f t="shared" si="377"/>
        <v>0</v>
      </c>
      <c r="AN663" s="39">
        <f t="shared" si="378"/>
        <v>0</v>
      </c>
      <c r="AO663" s="8"/>
      <c r="AP663" s="35">
        <f t="shared" si="379"/>
        <v>-3.7760750694413286E-2</v>
      </c>
      <c r="AQ663" s="12">
        <f t="shared" si="380"/>
        <v>2.7125109228251667E-4</v>
      </c>
      <c r="AR663" s="12">
        <f t="shared" si="381"/>
        <v>1.3423008502203412E-5</v>
      </c>
      <c r="AS663" s="12">
        <f t="shared" si="382"/>
        <v>1.7086378734417916E-4</v>
      </c>
      <c r="AT663" s="12">
        <f t="shared" si="383"/>
        <v>1.3423008502203412E-5</v>
      </c>
      <c r="AU663" s="12">
        <f t="shared" si="384"/>
        <v>1.7086378734417916E-4</v>
      </c>
      <c r="AV663" s="12">
        <f t="shared" si="385"/>
        <v>-3.7760750694413286E-2</v>
      </c>
      <c r="AW663" s="12">
        <f t="shared" si="386"/>
        <v>2.7125109228251667E-4</v>
      </c>
      <c r="AX663" s="12">
        <f t="shared" si="387"/>
        <v>-3.7760750694413314E-2</v>
      </c>
      <c r="AY663" s="39">
        <f t="shared" si="388"/>
        <v>2.7125109228251667E-4</v>
      </c>
      <c r="AZ663" s="8"/>
      <c r="BA663" s="35"/>
      <c r="BB663" s="12">
        <f t="shared" si="389"/>
        <v>1.0000134230085023</v>
      </c>
      <c r="BC663" s="12">
        <f t="shared" si="390"/>
        <v>0.96222633333333329</v>
      </c>
      <c r="BD663" s="12">
        <f t="shared" si="391"/>
        <v>0</v>
      </c>
      <c r="BE663" s="39">
        <f t="shared" si="392"/>
        <v>0</v>
      </c>
    </row>
    <row r="664" spans="1:57">
      <c r="A664" s="168" t="s">
        <v>336</v>
      </c>
      <c r="B664" s="3" t="s">
        <v>216</v>
      </c>
      <c r="C664" s="3">
        <v>-37.229999999999997</v>
      </c>
      <c r="D664" s="3">
        <v>0.37367918280816953</v>
      </c>
      <c r="E664" s="3">
        <v>3</v>
      </c>
      <c r="F664" s="3">
        <v>1.3423008502203413E-2</v>
      </c>
      <c r="G664" s="3">
        <v>0.17086378734417915</v>
      </c>
      <c r="L664" s="3">
        <v>1</v>
      </c>
      <c r="Q664" s="44">
        <f t="shared" si="358"/>
        <v>-37.217076730104331</v>
      </c>
      <c r="R664" s="45">
        <f t="shared" si="359"/>
        <v>0.27130740624661909</v>
      </c>
      <c r="S664" s="45" t="str">
        <f t="shared" si="360"/>
        <v>n/a</v>
      </c>
      <c r="T664" s="45" t="str">
        <f t="shared" si="361"/>
        <v>n/a</v>
      </c>
      <c r="U664" s="45" t="str">
        <f t="shared" si="362"/>
        <v>n/a</v>
      </c>
      <c r="V664" s="45" t="str">
        <f t="shared" si="363"/>
        <v>n/a</v>
      </c>
      <c r="W664" s="41">
        <f t="shared" si="364"/>
        <v>-37.217076730104331</v>
      </c>
      <c r="X664" s="42">
        <f t="shared" si="365"/>
        <v>0.27130740624661909</v>
      </c>
      <c r="Y664" s="3">
        <v>3</v>
      </c>
      <c r="Z664" s="166">
        <v>-18.5</v>
      </c>
      <c r="AA664" s="43">
        <f t="shared" si="366"/>
        <v>-37.217076730104324</v>
      </c>
      <c r="AB664" s="42">
        <f t="shared" si="367"/>
        <v>0.27130740624661909</v>
      </c>
      <c r="AC664" s="8"/>
      <c r="AD664" s="35">
        <f t="shared" si="368"/>
        <v>-3.7229999999999999E-2</v>
      </c>
      <c r="AE664" s="12">
        <f t="shared" si="369"/>
        <v>3.7367918280816951E-4</v>
      </c>
      <c r="AF664" s="12">
        <f t="shared" si="370"/>
        <v>4.2165180505801406E-4</v>
      </c>
      <c r="AG664" s="12">
        <f t="shared" si="371"/>
        <v>1.3423008502203412E-5</v>
      </c>
      <c r="AH664" s="12">
        <f t="shared" si="372"/>
        <v>1.7086378734417916E-4</v>
      </c>
      <c r="AI664" s="12">
        <f t="shared" si="373"/>
        <v>0</v>
      </c>
      <c r="AJ664" s="12">
        <f t="shared" si="374"/>
        <v>0</v>
      </c>
      <c r="AK664" s="12">
        <f t="shared" si="375"/>
        <v>0</v>
      </c>
      <c r="AL664" s="12">
        <f t="shared" si="376"/>
        <v>0</v>
      </c>
      <c r="AM664" s="12">
        <f t="shared" si="377"/>
        <v>0</v>
      </c>
      <c r="AN664" s="39">
        <f t="shared" si="378"/>
        <v>0</v>
      </c>
      <c r="AO664" s="8"/>
      <c r="AP664" s="35">
        <f t="shared" si="379"/>
        <v>-3.7217076730104333E-2</v>
      </c>
      <c r="AQ664" s="12">
        <f t="shared" si="380"/>
        <v>2.7130740624661906E-4</v>
      </c>
      <c r="AR664" s="12">
        <f t="shared" si="381"/>
        <v>1.3423008502203412E-5</v>
      </c>
      <c r="AS664" s="12">
        <f t="shared" si="382"/>
        <v>1.7086378734417916E-4</v>
      </c>
      <c r="AT664" s="12">
        <f t="shared" si="383"/>
        <v>1.3423008502203412E-5</v>
      </c>
      <c r="AU664" s="12">
        <f t="shared" si="384"/>
        <v>1.7086378734417916E-4</v>
      </c>
      <c r="AV664" s="12">
        <f t="shared" si="385"/>
        <v>-3.7217076730104333E-2</v>
      </c>
      <c r="AW664" s="12">
        <f t="shared" si="386"/>
        <v>2.7130740624661906E-4</v>
      </c>
      <c r="AX664" s="12">
        <f t="shared" si="387"/>
        <v>-3.7217076730104326E-2</v>
      </c>
      <c r="AY664" s="39">
        <f t="shared" si="388"/>
        <v>2.7130740624661906E-4</v>
      </c>
      <c r="AZ664" s="8"/>
      <c r="BA664" s="35"/>
      <c r="BB664" s="12">
        <f t="shared" si="389"/>
        <v>1.0000134230085023</v>
      </c>
      <c r="BC664" s="12">
        <f t="shared" si="390"/>
        <v>0.96277000000000001</v>
      </c>
      <c r="BD664" s="12">
        <f t="shared" si="391"/>
        <v>0</v>
      </c>
      <c r="BE664" s="39">
        <f t="shared" si="392"/>
        <v>0</v>
      </c>
    </row>
    <row r="665" spans="1:57">
      <c r="A665" s="168" t="s">
        <v>271</v>
      </c>
      <c r="B665" s="3" t="s">
        <v>399</v>
      </c>
      <c r="C665" s="3">
        <v>-32.490499999999997</v>
      </c>
      <c r="D665" s="3">
        <v>0.37367918280816953</v>
      </c>
      <c r="E665" s="3">
        <v>4</v>
      </c>
      <c r="F665" s="3">
        <v>1.3423008502203413E-2</v>
      </c>
      <c r="G665" s="3">
        <v>0.17086378734417915</v>
      </c>
      <c r="L665" s="3">
        <v>1</v>
      </c>
      <c r="Q665" s="44">
        <f t="shared" si="358"/>
        <v>-32.477513111755535</v>
      </c>
      <c r="R665" s="45">
        <f t="shared" si="359"/>
        <v>0.24947572829396131</v>
      </c>
      <c r="S665" s="45" t="str">
        <f t="shared" si="360"/>
        <v>n/a</v>
      </c>
      <c r="T665" s="45" t="str">
        <f t="shared" si="361"/>
        <v>n/a</v>
      </c>
      <c r="U665" s="45" t="str">
        <f t="shared" si="362"/>
        <v>n/a</v>
      </c>
      <c r="V665" s="45" t="str">
        <f t="shared" si="363"/>
        <v>n/a</v>
      </c>
      <c r="W665" s="41">
        <f t="shared" si="364"/>
        <v>-32.477513111755535</v>
      </c>
      <c r="X665" s="42">
        <f t="shared" si="365"/>
        <v>0.24947572829396131</v>
      </c>
      <c r="Y665" s="3">
        <v>4</v>
      </c>
      <c r="Z665" s="166">
        <v>-18.5</v>
      </c>
      <c r="AA665" s="43">
        <f t="shared" si="366"/>
        <v>-32.477513111755506</v>
      </c>
      <c r="AB665" s="42">
        <f t="shared" si="367"/>
        <v>0.24947572829396131</v>
      </c>
      <c r="AC665" s="8"/>
      <c r="AD665" s="35">
        <f t="shared" si="368"/>
        <v>-3.2490499999999999E-2</v>
      </c>
      <c r="AE665" s="12">
        <f t="shared" si="369"/>
        <v>3.7367918280816951E-4</v>
      </c>
      <c r="AF665" s="12">
        <f t="shared" si="370"/>
        <v>4.0559208822344957E-4</v>
      </c>
      <c r="AG665" s="12">
        <f t="shared" si="371"/>
        <v>1.3423008502203412E-5</v>
      </c>
      <c r="AH665" s="12">
        <f t="shared" si="372"/>
        <v>1.7086378734417916E-4</v>
      </c>
      <c r="AI665" s="12">
        <f t="shared" si="373"/>
        <v>0</v>
      </c>
      <c r="AJ665" s="12">
        <f t="shared" si="374"/>
        <v>0</v>
      </c>
      <c r="AK665" s="12">
        <f t="shared" si="375"/>
        <v>0</v>
      </c>
      <c r="AL665" s="12">
        <f t="shared" si="376"/>
        <v>0</v>
      </c>
      <c r="AM665" s="12">
        <f t="shared" si="377"/>
        <v>0</v>
      </c>
      <c r="AN665" s="39">
        <f t="shared" si="378"/>
        <v>0</v>
      </c>
      <c r="AO665" s="8"/>
      <c r="AP665" s="35">
        <f t="shared" si="379"/>
        <v>-3.2477513111755535E-2</v>
      </c>
      <c r="AQ665" s="12">
        <f t="shared" si="380"/>
        <v>2.494757282939613E-4</v>
      </c>
      <c r="AR665" s="12">
        <f t="shared" si="381"/>
        <v>1.3423008502203412E-5</v>
      </c>
      <c r="AS665" s="12">
        <f t="shared" si="382"/>
        <v>1.7086378734417916E-4</v>
      </c>
      <c r="AT665" s="12">
        <f t="shared" si="383"/>
        <v>1.3423008502203412E-5</v>
      </c>
      <c r="AU665" s="12">
        <f t="shared" si="384"/>
        <v>1.7086378734417916E-4</v>
      </c>
      <c r="AV665" s="12">
        <f t="shared" si="385"/>
        <v>-3.2477513111755535E-2</v>
      </c>
      <c r="AW665" s="12">
        <f t="shared" si="386"/>
        <v>2.494757282939613E-4</v>
      </c>
      <c r="AX665" s="12">
        <f t="shared" si="387"/>
        <v>-3.2477513111755507E-2</v>
      </c>
      <c r="AY665" s="39">
        <f t="shared" si="388"/>
        <v>2.494757282939613E-4</v>
      </c>
      <c r="AZ665" s="8"/>
      <c r="BA665" s="35"/>
      <c r="BB665" s="12">
        <f t="shared" si="389"/>
        <v>1.0000134230085023</v>
      </c>
      <c r="BC665" s="12">
        <f t="shared" si="390"/>
        <v>0.96750950000000002</v>
      </c>
      <c r="BD665" s="12">
        <f t="shared" si="391"/>
        <v>0</v>
      </c>
      <c r="BE665" s="39">
        <f t="shared" si="392"/>
        <v>0</v>
      </c>
    </row>
    <row r="666" spans="1:57">
      <c r="A666" s="168" t="s">
        <v>271</v>
      </c>
      <c r="B666" s="3" t="s">
        <v>400</v>
      </c>
      <c r="C666" s="3">
        <v>-32.508499999999998</v>
      </c>
      <c r="D666" s="3">
        <v>0.37367918280816953</v>
      </c>
      <c r="E666" s="3">
        <v>4</v>
      </c>
      <c r="F666" s="3">
        <v>1.3423008502203413E-2</v>
      </c>
      <c r="G666" s="3">
        <v>0.17086378734417915</v>
      </c>
      <c r="L666" s="3">
        <v>1</v>
      </c>
      <c r="Q666" s="44">
        <f t="shared" si="358"/>
        <v>-32.495513353369681</v>
      </c>
      <c r="R666" s="45">
        <f t="shared" si="359"/>
        <v>0.24947369032654876</v>
      </c>
      <c r="S666" s="45" t="str">
        <f t="shared" si="360"/>
        <v>n/a</v>
      </c>
      <c r="T666" s="45" t="str">
        <f t="shared" si="361"/>
        <v>n/a</v>
      </c>
      <c r="U666" s="45" t="str">
        <f t="shared" si="362"/>
        <v>n/a</v>
      </c>
      <c r="V666" s="45" t="str">
        <f t="shared" si="363"/>
        <v>n/a</v>
      </c>
      <c r="W666" s="41">
        <f t="shared" si="364"/>
        <v>-32.495513353369681</v>
      </c>
      <c r="X666" s="42">
        <f t="shared" si="365"/>
        <v>0.24947369032654876</v>
      </c>
      <c r="Y666" s="3">
        <v>4</v>
      </c>
      <c r="Z666" s="166">
        <v>-18.5</v>
      </c>
      <c r="AA666" s="43">
        <f t="shared" si="366"/>
        <v>-32.495513353369645</v>
      </c>
      <c r="AB666" s="42">
        <f t="shared" si="367"/>
        <v>0.24947369032654876</v>
      </c>
      <c r="AC666" s="8"/>
      <c r="AD666" s="35">
        <f t="shared" si="368"/>
        <v>-3.2508499999999996E-2</v>
      </c>
      <c r="AE666" s="12">
        <f t="shared" si="369"/>
        <v>3.7367918280816951E-4</v>
      </c>
      <c r="AF666" s="12">
        <f t="shared" si="370"/>
        <v>4.0559208822344957E-4</v>
      </c>
      <c r="AG666" s="12">
        <f t="shared" si="371"/>
        <v>1.3423008502203412E-5</v>
      </c>
      <c r="AH666" s="12">
        <f t="shared" si="372"/>
        <v>1.7086378734417916E-4</v>
      </c>
      <c r="AI666" s="12">
        <f t="shared" si="373"/>
        <v>0</v>
      </c>
      <c r="AJ666" s="12">
        <f t="shared" si="374"/>
        <v>0</v>
      </c>
      <c r="AK666" s="12">
        <f t="shared" si="375"/>
        <v>0</v>
      </c>
      <c r="AL666" s="12">
        <f t="shared" si="376"/>
        <v>0</v>
      </c>
      <c r="AM666" s="12">
        <f t="shared" si="377"/>
        <v>0</v>
      </c>
      <c r="AN666" s="39">
        <f t="shared" si="378"/>
        <v>0</v>
      </c>
      <c r="AO666" s="8"/>
      <c r="AP666" s="35">
        <f t="shared" si="379"/>
        <v>-3.2495513353369684E-2</v>
      </c>
      <c r="AQ666" s="12">
        <f t="shared" si="380"/>
        <v>2.4947369032654875E-4</v>
      </c>
      <c r="AR666" s="12">
        <f t="shared" si="381"/>
        <v>1.3423008502203412E-5</v>
      </c>
      <c r="AS666" s="12">
        <f t="shared" si="382"/>
        <v>1.7086378734417916E-4</v>
      </c>
      <c r="AT666" s="12">
        <f t="shared" si="383"/>
        <v>1.3423008502203412E-5</v>
      </c>
      <c r="AU666" s="12">
        <f t="shared" si="384"/>
        <v>1.7086378734417916E-4</v>
      </c>
      <c r="AV666" s="12">
        <f t="shared" si="385"/>
        <v>-3.2495513353369684E-2</v>
      </c>
      <c r="AW666" s="12">
        <f t="shared" si="386"/>
        <v>2.4947369032654875E-4</v>
      </c>
      <c r="AX666" s="12">
        <f t="shared" si="387"/>
        <v>-3.2495513353369643E-2</v>
      </c>
      <c r="AY666" s="39">
        <f t="shared" si="388"/>
        <v>2.4947369032654875E-4</v>
      </c>
      <c r="AZ666" s="8"/>
      <c r="BA666" s="35"/>
      <c r="BB666" s="12">
        <f t="shared" si="389"/>
        <v>1.0000134230085023</v>
      </c>
      <c r="BC666" s="12">
        <f t="shared" si="390"/>
        <v>0.96749149999999995</v>
      </c>
      <c r="BD666" s="12">
        <f t="shared" si="391"/>
        <v>0</v>
      </c>
      <c r="BE666" s="39">
        <f t="shared" si="392"/>
        <v>0</v>
      </c>
    </row>
    <row r="667" spans="1:57">
      <c r="A667" s="168" t="s">
        <v>271</v>
      </c>
      <c r="B667" s="3" t="s">
        <v>215</v>
      </c>
      <c r="C667" s="3">
        <v>-34.061500000000002</v>
      </c>
      <c r="D667" s="3">
        <v>0.37367918280816953</v>
      </c>
      <c r="E667" s="3">
        <v>4</v>
      </c>
      <c r="F667" s="3">
        <v>1.3423008502203413E-2</v>
      </c>
      <c r="G667" s="3">
        <v>0.17086378734417915</v>
      </c>
      <c r="L667" s="3">
        <v>1</v>
      </c>
      <c r="Q667" s="44">
        <f t="shared" si="358"/>
        <v>-34.048534199301891</v>
      </c>
      <c r="R667" s="45">
        <f t="shared" si="359"/>
        <v>0.24929793915708059</v>
      </c>
      <c r="S667" s="45" t="str">
        <f t="shared" si="360"/>
        <v>n/a</v>
      </c>
      <c r="T667" s="45" t="str">
        <f t="shared" si="361"/>
        <v>n/a</v>
      </c>
      <c r="U667" s="45" t="str">
        <f t="shared" si="362"/>
        <v>n/a</v>
      </c>
      <c r="V667" s="45" t="str">
        <f t="shared" si="363"/>
        <v>n/a</v>
      </c>
      <c r="W667" s="41">
        <f t="shared" si="364"/>
        <v>-34.048534199301891</v>
      </c>
      <c r="X667" s="42">
        <f t="shared" si="365"/>
        <v>0.24929793915708059</v>
      </c>
      <c r="Y667" s="3">
        <v>4</v>
      </c>
      <c r="Z667" s="166">
        <v>-18.5</v>
      </c>
      <c r="AA667" s="43">
        <f t="shared" si="366"/>
        <v>-34.048534199301869</v>
      </c>
      <c r="AB667" s="42">
        <f t="shared" si="367"/>
        <v>0.24929793915708059</v>
      </c>
      <c r="AC667" s="8"/>
      <c r="AD667" s="35">
        <f t="shared" si="368"/>
        <v>-3.4061500000000001E-2</v>
      </c>
      <c r="AE667" s="12">
        <f t="shared" si="369"/>
        <v>3.7367918280816951E-4</v>
      </c>
      <c r="AF667" s="12">
        <f t="shared" si="370"/>
        <v>4.0559208822344957E-4</v>
      </c>
      <c r="AG667" s="12">
        <f t="shared" si="371"/>
        <v>1.3423008502203412E-5</v>
      </c>
      <c r="AH667" s="12">
        <f t="shared" si="372"/>
        <v>1.7086378734417916E-4</v>
      </c>
      <c r="AI667" s="12">
        <f t="shared" si="373"/>
        <v>0</v>
      </c>
      <c r="AJ667" s="12">
        <f t="shared" si="374"/>
        <v>0</v>
      </c>
      <c r="AK667" s="12">
        <f t="shared" si="375"/>
        <v>0</v>
      </c>
      <c r="AL667" s="12">
        <f t="shared" si="376"/>
        <v>0</v>
      </c>
      <c r="AM667" s="12">
        <f t="shared" si="377"/>
        <v>0</v>
      </c>
      <c r="AN667" s="39">
        <f t="shared" si="378"/>
        <v>0</v>
      </c>
      <c r="AO667" s="8"/>
      <c r="AP667" s="35">
        <f t="shared" si="379"/>
        <v>-3.4048534199301893E-2</v>
      </c>
      <c r="AQ667" s="12">
        <f t="shared" si="380"/>
        <v>2.492979391570806E-4</v>
      </c>
      <c r="AR667" s="12">
        <f t="shared" si="381"/>
        <v>1.3423008502203412E-5</v>
      </c>
      <c r="AS667" s="12">
        <f t="shared" si="382"/>
        <v>1.7086378734417916E-4</v>
      </c>
      <c r="AT667" s="12">
        <f t="shared" si="383"/>
        <v>1.3423008502203412E-5</v>
      </c>
      <c r="AU667" s="12">
        <f t="shared" si="384"/>
        <v>1.7086378734417916E-4</v>
      </c>
      <c r="AV667" s="12">
        <f t="shared" si="385"/>
        <v>-3.4048534199301893E-2</v>
      </c>
      <c r="AW667" s="12">
        <f t="shared" si="386"/>
        <v>2.492979391570806E-4</v>
      </c>
      <c r="AX667" s="12">
        <f t="shared" si="387"/>
        <v>-3.4048534199301872E-2</v>
      </c>
      <c r="AY667" s="39">
        <f t="shared" si="388"/>
        <v>2.492979391570806E-4</v>
      </c>
      <c r="AZ667" s="8"/>
      <c r="BA667" s="35"/>
      <c r="BB667" s="12">
        <f t="shared" si="389"/>
        <v>1.0000134230085023</v>
      </c>
      <c r="BC667" s="12">
        <f t="shared" si="390"/>
        <v>0.96593850000000003</v>
      </c>
      <c r="BD667" s="12">
        <f t="shared" si="391"/>
        <v>0</v>
      </c>
      <c r="BE667" s="39">
        <f t="shared" si="392"/>
        <v>0</v>
      </c>
    </row>
    <row r="668" spans="1:57">
      <c r="A668" s="168" t="s">
        <v>271</v>
      </c>
      <c r="B668" s="3" t="s">
        <v>216</v>
      </c>
      <c r="C668" s="3">
        <v>-33.802000000000007</v>
      </c>
      <c r="D668" s="3">
        <v>0.37367918280816953</v>
      </c>
      <c r="E668" s="3">
        <v>4</v>
      </c>
      <c r="F668" s="3">
        <v>1.3423008502203413E-2</v>
      </c>
      <c r="G668" s="3">
        <v>0.17086378734417915</v>
      </c>
      <c r="L668" s="3">
        <v>1</v>
      </c>
      <c r="Q668" s="44">
        <f t="shared" si="358"/>
        <v>-33.789030716031192</v>
      </c>
      <c r="R668" s="45">
        <f t="shared" si="359"/>
        <v>0.24932729543365603</v>
      </c>
      <c r="S668" s="45" t="str">
        <f t="shared" si="360"/>
        <v>n/a</v>
      </c>
      <c r="T668" s="45" t="str">
        <f t="shared" si="361"/>
        <v>n/a</v>
      </c>
      <c r="U668" s="45" t="str">
        <f t="shared" si="362"/>
        <v>n/a</v>
      </c>
      <c r="V668" s="45" t="str">
        <f t="shared" si="363"/>
        <v>n/a</v>
      </c>
      <c r="W668" s="41">
        <f t="shared" si="364"/>
        <v>-33.789030716031192</v>
      </c>
      <c r="X668" s="42">
        <f t="shared" si="365"/>
        <v>0.24932729543365603</v>
      </c>
      <c r="Y668" s="3">
        <v>4</v>
      </c>
      <c r="Z668" s="166">
        <v>-18.5</v>
      </c>
      <c r="AA668" s="43">
        <f t="shared" si="366"/>
        <v>-33.789030716031235</v>
      </c>
      <c r="AB668" s="42">
        <f t="shared" si="367"/>
        <v>0.24932729543365603</v>
      </c>
      <c r="AC668" s="8"/>
      <c r="AD668" s="35">
        <f t="shared" si="368"/>
        <v>-3.3802000000000006E-2</v>
      </c>
      <c r="AE668" s="12">
        <f t="shared" si="369"/>
        <v>3.7367918280816951E-4</v>
      </c>
      <c r="AF668" s="12">
        <f t="shared" si="370"/>
        <v>4.0559208822344957E-4</v>
      </c>
      <c r="AG668" s="12">
        <f t="shared" si="371"/>
        <v>1.3423008502203412E-5</v>
      </c>
      <c r="AH668" s="12">
        <f t="shared" si="372"/>
        <v>1.7086378734417916E-4</v>
      </c>
      <c r="AI668" s="12">
        <f t="shared" si="373"/>
        <v>0</v>
      </c>
      <c r="AJ668" s="12">
        <f t="shared" si="374"/>
        <v>0</v>
      </c>
      <c r="AK668" s="12">
        <f t="shared" si="375"/>
        <v>0</v>
      </c>
      <c r="AL668" s="12">
        <f t="shared" si="376"/>
        <v>0</v>
      </c>
      <c r="AM668" s="12">
        <f t="shared" si="377"/>
        <v>0</v>
      </c>
      <c r="AN668" s="39">
        <f t="shared" si="378"/>
        <v>0</v>
      </c>
      <c r="AO668" s="8"/>
      <c r="AP668" s="35">
        <f t="shared" si="379"/>
        <v>-3.378903071603119E-2</v>
      </c>
      <c r="AQ668" s="12">
        <f t="shared" si="380"/>
        <v>2.4932729543365603E-4</v>
      </c>
      <c r="AR668" s="12">
        <f t="shared" si="381"/>
        <v>1.3423008502203412E-5</v>
      </c>
      <c r="AS668" s="12">
        <f t="shared" si="382"/>
        <v>1.7086378734417916E-4</v>
      </c>
      <c r="AT668" s="12">
        <f t="shared" si="383"/>
        <v>1.3423008502203412E-5</v>
      </c>
      <c r="AU668" s="12">
        <f t="shared" si="384"/>
        <v>1.7086378734417916E-4</v>
      </c>
      <c r="AV668" s="12">
        <f t="shared" si="385"/>
        <v>-3.378903071603119E-2</v>
      </c>
      <c r="AW668" s="12">
        <f t="shared" si="386"/>
        <v>2.4932729543365603E-4</v>
      </c>
      <c r="AX668" s="12">
        <f t="shared" si="387"/>
        <v>-3.3789030716031232E-2</v>
      </c>
      <c r="AY668" s="39">
        <f t="shared" si="388"/>
        <v>2.4932729543365603E-4</v>
      </c>
      <c r="AZ668" s="8"/>
      <c r="BA668" s="35"/>
      <c r="BB668" s="12">
        <f t="shared" si="389"/>
        <v>1.0000134230085023</v>
      </c>
      <c r="BC668" s="12">
        <f t="shared" si="390"/>
        <v>0.966198</v>
      </c>
      <c r="BD668" s="12">
        <f t="shared" si="391"/>
        <v>0</v>
      </c>
      <c r="BE668" s="39">
        <f t="shared" si="392"/>
        <v>0</v>
      </c>
    </row>
    <row r="669" spans="1:57">
      <c r="A669" s="168" t="s">
        <v>389</v>
      </c>
      <c r="B669" s="3" t="s">
        <v>399</v>
      </c>
      <c r="C669" s="3">
        <v>-33.62116666666666</v>
      </c>
      <c r="D669" s="3">
        <v>0.37367918280816953</v>
      </c>
      <c r="E669" s="3">
        <v>6</v>
      </c>
      <c r="F669" s="3">
        <v>1.3423008502203413E-2</v>
      </c>
      <c r="G669" s="3">
        <v>0.17086378734417915</v>
      </c>
      <c r="L669" s="3">
        <v>1</v>
      </c>
      <c r="Q669" s="44">
        <f t="shared" si="358"/>
        <v>-33.608194955370479</v>
      </c>
      <c r="R669" s="45">
        <f t="shared" si="359"/>
        <v>0.22480579675790563</v>
      </c>
      <c r="S669" s="45" t="str">
        <f t="shared" si="360"/>
        <v>n/a</v>
      </c>
      <c r="T669" s="45" t="str">
        <f t="shared" si="361"/>
        <v>n/a</v>
      </c>
      <c r="U669" s="45" t="str">
        <f t="shared" si="362"/>
        <v>n/a</v>
      </c>
      <c r="V669" s="45" t="str">
        <f t="shared" si="363"/>
        <v>n/a</v>
      </c>
      <c r="W669" s="41">
        <f t="shared" si="364"/>
        <v>-33.608194955370479</v>
      </c>
      <c r="X669" s="42">
        <f t="shared" si="365"/>
        <v>0.22480579675790563</v>
      </c>
      <c r="Y669" s="3">
        <v>6</v>
      </c>
      <c r="Z669" s="166">
        <v>-18.5</v>
      </c>
      <c r="AA669" s="43">
        <f t="shared" si="366"/>
        <v>-33.608194955370486</v>
      </c>
      <c r="AB669" s="42">
        <f t="shared" si="367"/>
        <v>0.22480579675790563</v>
      </c>
      <c r="AC669" s="8"/>
      <c r="AD669" s="35">
        <f t="shared" si="368"/>
        <v>-3.362116666666666E-2</v>
      </c>
      <c r="AE669" s="12">
        <f t="shared" si="369"/>
        <v>3.7367918280816951E-4</v>
      </c>
      <c r="AF669" s="12">
        <f t="shared" si="370"/>
        <v>3.9271285076072736E-4</v>
      </c>
      <c r="AG669" s="12">
        <f t="shared" si="371"/>
        <v>1.3423008502203412E-5</v>
      </c>
      <c r="AH669" s="12">
        <f t="shared" si="372"/>
        <v>1.7086378734417916E-4</v>
      </c>
      <c r="AI669" s="12">
        <f t="shared" si="373"/>
        <v>0</v>
      </c>
      <c r="AJ669" s="12">
        <f t="shared" si="374"/>
        <v>0</v>
      </c>
      <c r="AK669" s="12">
        <f t="shared" si="375"/>
        <v>0</v>
      </c>
      <c r="AL669" s="12">
        <f t="shared" si="376"/>
        <v>0</v>
      </c>
      <c r="AM669" s="12">
        <f t="shared" si="377"/>
        <v>0</v>
      </c>
      <c r="AN669" s="39">
        <f t="shared" si="378"/>
        <v>0</v>
      </c>
      <c r="AO669" s="8"/>
      <c r="AP669" s="35">
        <f t="shared" si="379"/>
        <v>-3.3608194955370478E-2</v>
      </c>
      <c r="AQ669" s="12">
        <f t="shared" si="380"/>
        <v>2.2480579675790562E-4</v>
      </c>
      <c r="AR669" s="12">
        <f t="shared" si="381"/>
        <v>1.3423008502203412E-5</v>
      </c>
      <c r="AS669" s="12">
        <f t="shared" si="382"/>
        <v>1.7086378734417916E-4</v>
      </c>
      <c r="AT669" s="12">
        <f t="shared" si="383"/>
        <v>1.3423008502203412E-5</v>
      </c>
      <c r="AU669" s="12">
        <f t="shared" si="384"/>
        <v>1.7086378734417916E-4</v>
      </c>
      <c r="AV669" s="12">
        <f t="shared" si="385"/>
        <v>-3.3608194955370478E-2</v>
      </c>
      <c r="AW669" s="12">
        <f t="shared" si="386"/>
        <v>2.2480579675790562E-4</v>
      </c>
      <c r="AX669" s="12">
        <f t="shared" si="387"/>
        <v>-3.3608194955370485E-2</v>
      </c>
      <c r="AY669" s="39">
        <f t="shared" si="388"/>
        <v>2.2480579675790562E-4</v>
      </c>
      <c r="AZ669" s="8"/>
      <c r="BA669" s="35"/>
      <c r="BB669" s="12">
        <f t="shared" si="389"/>
        <v>1.0000134230085023</v>
      </c>
      <c r="BC669" s="12">
        <f t="shared" si="390"/>
        <v>0.9663788333333333</v>
      </c>
      <c r="BD669" s="12">
        <f t="shared" si="391"/>
        <v>0</v>
      </c>
      <c r="BE669" s="39">
        <f t="shared" si="392"/>
        <v>0</v>
      </c>
    </row>
    <row r="670" spans="1:57">
      <c r="A670" s="168" t="s">
        <v>389</v>
      </c>
      <c r="B670" s="3" t="s">
        <v>400</v>
      </c>
      <c r="C670" s="3">
        <v>-33.293833333333332</v>
      </c>
      <c r="D670" s="3">
        <v>0.37367918280816953</v>
      </c>
      <c r="E670" s="3">
        <v>6</v>
      </c>
      <c r="F670" s="3">
        <v>1.3423008502203413E-2</v>
      </c>
      <c r="G670" s="3">
        <v>0.17086378734417915</v>
      </c>
      <c r="L670" s="3">
        <v>1</v>
      </c>
      <c r="Q670" s="44">
        <f t="shared" si="358"/>
        <v>-33.280857228239036</v>
      </c>
      <c r="R670" s="45">
        <f t="shared" si="359"/>
        <v>0.22484687993846247</v>
      </c>
      <c r="S670" s="45" t="str">
        <f t="shared" si="360"/>
        <v>n/a</v>
      </c>
      <c r="T670" s="45" t="str">
        <f t="shared" si="361"/>
        <v>n/a</v>
      </c>
      <c r="U670" s="45" t="str">
        <f t="shared" si="362"/>
        <v>n/a</v>
      </c>
      <c r="V670" s="45" t="str">
        <f t="shared" si="363"/>
        <v>n/a</v>
      </c>
      <c r="W670" s="41">
        <f t="shared" si="364"/>
        <v>-33.280857228239036</v>
      </c>
      <c r="X670" s="42">
        <f t="shared" si="365"/>
        <v>0.22484687993846247</v>
      </c>
      <c r="Y670" s="3">
        <v>6</v>
      </c>
      <c r="Z670" s="166">
        <v>-18.5</v>
      </c>
      <c r="AA670" s="43">
        <f t="shared" si="366"/>
        <v>-33.280857228239036</v>
      </c>
      <c r="AB670" s="42">
        <f t="shared" si="367"/>
        <v>0.22484687993846247</v>
      </c>
      <c r="AC670" s="8"/>
      <c r="AD670" s="35">
        <f t="shared" si="368"/>
        <v>-3.3293833333333335E-2</v>
      </c>
      <c r="AE670" s="12">
        <f t="shared" si="369"/>
        <v>3.7367918280816951E-4</v>
      </c>
      <c r="AF670" s="12">
        <f t="shared" si="370"/>
        <v>3.9271285076072736E-4</v>
      </c>
      <c r="AG670" s="12">
        <f t="shared" si="371"/>
        <v>1.3423008502203412E-5</v>
      </c>
      <c r="AH670" s="12">
        <f t="shared" si="372"/>
        <v>1.7086378734417916E-4</v>
      </c>
      <c r="AI670" s="12">
        <f t="shared" si="373"/>
        <v>0</v>
      </c>
      <c r="AJ670" s="12">
        <f t="shared" si="374"/>
        <v>0</v>
      </c>
      <c r="AK670" s="12">
        <f t="shared" si="375"/>
        <v>0</v>
      </c>
      <c r="AL670" s="12">
        <f t="shared" si="376"/>
        <v>0</v>
      </c>
      <c r="AM670" s="12">
        <f t="shared" si="377"/>
        <v>0</v>
      </c>
      <c r="AN670" s="39">
        <f t="shared" si="378"/>
        <v>0</v>
      </c>
      <c r="AO670" s="8"/>
      <c r="AP670" s="35">
        <f t="shared" si="379"/>
        <v>-3.3280857228239036E-2</v>
      </c>
      <c r="AQ670" s="12">
        <f t="shared" si="380"/>
        <v>2.2484687993846246E-4</v>
      </c>
      <c r="AR670" s="12">
        <f t="shared" si="381"/>
        <v>1.3423008502203412E-5</v>
      </c>
      <c r="AS670" s="12">
        <f t="shared" si="382"/>
        <v>1.7086378734417916E-4</v>
      </c>
      <c r="AT670" s="12">
        <f t="shared" si="383"/>
        <v>1.3423008502203412E-5</v>
      </c>
      <c r="AU670" s="12">
        <f t="shared" si="384"/>
        <v>1.7086378734417916E-4</v>
      </c>
      <c r="AV670" s="12">
        <f t="shared" si="385"/>
        <v>-3.3280857228239036E-2</v>
      </c>
      <c r="AW670" s="12">
        <f t="shared" si="386"/>
        <v>2.2484687993846246E-4</v>
      </c>
      <c r="AX670" s="12">
        <f t="shared" si="387"/>
        <v>-3.3280857228239036E-2</v>
      </c>
      <c r="AY670" s="39">
        <f t="shared" si="388"/>
        <v>2.2484687993846246E-4</v>
      </c>
      <c r="AZ670" s="8"/>
      <c r="BA670" s="35"/>
      <c r="BB670" s="12">
        <f t="shared" si="389"/>
        <v>1.0000134230085023</v>
      </c>
      <c r="BC670" s="12">
        <f t="shared" si="390"/>
        <v>0.96670616666666664</v>
      </c>
      <c r="BD670" s="12">
        <f t="shared" si="391"/>
        <v>0</v>
      </c>
      <c r="BE670" s="39">
        <f t="shared" si="392"/>
        <v>0</v>
      </c>
    </row>
    <row r="671" spans="1:57">
      <c r="A671" s="168" t="s">
        <v>389</v>
      </c>
      <c r="B671" s="3" t="s">
        <v>215</v>
      </c>
      <c r="C671" s="3">
        <v>-35.5045</v>
      </c>
      <c r="D671" s="3">
        <v>0.37367918280816953</v>
      </c>
      <c r="E671" s="3">
        <v>6</v>
      </c>
      <c r="F671" s="3">
        <v>1.3423008502203413E-2</v>
      </c>
      <c r="G671" s="3">
        <v>0.17086378734417915</v>
      </c>
      <c r="L671" s="3">
        <v>1</v>
      </c>
      <c r="Q671" s="44">
        <f t="shared" si="358"/>
        <v>-35.491553568703161</v>
      </c>
      <c r="R671" s="45">
        <f t="shared" si="359"/>
        <v>0.22456954664736012</v>
      </c>
      <c r="S671" s="45" t="str">
        <f t="shared" si="360"/>
        <v>n/a</v>
      </c>
      <c r="T671" s="45" t="str">
        <f t="shared" si="361"/>
        <v>n/a</v>
      </c>
      <c r="U671" s="45" t="str">
        <f t="shared" si="362"/>
        <v>n/a</v>
      </c>
      <c r="V671" s="45" t="str">
        <f t="shared" si="363"/>
        <v>n/a</v>
      </c>
      <c r="W671" s="41">
        <f t="shared" si="364"/>
        <v>-35.491553568703161</v>
      </c>
      <c r="X671" s="42">
        <f t="shared" si="365"/>
        <v>0.22456954664736012</v>
      </c>
      <c r="Y671" s="3">
        <v>6</v>
      </c>
      <c r="Z671" s="166">
        <v>-18.5</v>
      </c>
      <c r="AA671" s="43">
        <f t="shared" si="366"/>
        <v>-35.491553568703146</v>
      </c>
      <c r="AB671" s="42">
        <f t="shared" si="367"/>
        <v>0.22456954664736012</v>
      </c>
      <c r="AC671" s="8"/>
      <c r="AD671" s="35">
        <f t="shared" si="368"/>
        <v>-3.5504500000000001E-2</v>
      </c>
      <c r="AE671" s="12">
        <f t="shared" si="369"/>
        <v>3.7367918280816951E-4</v>
      </c>
      <c r="AF671" s="12">
        <f t="shared" si="370"/>
        <v>3.9271285076072736E-4</v>
      </c>
      <c r="AG671" s="12">
        <f t="shared" si="371"/>
        <v>1.3423008502203412E-5</v>
      </c>
      <c r="AH671" s="12">
        <f t="shared" si="372"/>
        <v>1.7086378734417916E-4</v>
      </c>
      <c r="AI671" s="12">
        <f t="shared" si="373"/>
        <v>0</v>
      </c>
      <c r="AJ671" s="12">
        <f t="shared" si="374"/>
        <v>0</v>
      </c>
      <c r="AK671" s="12">
        <f t="shared" si="375"/>
        <v>0</v>
      </c>
      <c r="AL671" s="12">
        <f t="shared" si="376"/>
        <v>0</v>
      </c>
      <c r="AM671" s="12">
        <f t="shared" si="377"/>
        <v>0</v>
      </c>
      <c r="AN671" s="39">
        <f t="shared" si="378"/>
        <v>0</v>
      </c>
      <c r="AO671" s="8"/>
      <c r="AP671" s="35">
        <f t="shared" si="379"/>
        <v>-3.5491553568703163E-2</v>
      </c>
      <c r="AQ671" s="12">
        <f t="shared" si="380"/>
        <v>2.2456954664736012E-4</v>
      </c>
      <c r="AR671" s="12">
        <f t="shared" si="381"/>
        <v>1.3423008502203412E-5</v>
      </c>
      <c r="AS671" s="12">
        <f t="shared" si="382"/>
        <v>1.7086378734417916E-4</v>
      </c>
      <c r="AT671" s="12">
        <f t="shared" si="383"/>
        <v>1.3423008502203412E-5</v>
      </c>
      <c r="AU671" s="12">
        <f t="shared" si="384"/>
        <v>1.7086378734417916E-4</v>
      </c>
      <c r="AV671" s="12">
        <f t="shared" si="385"/>
        <v>-3.5491553568703163E-2</v>
      </c>
      <c r="AW671" s="12">
        <f t="shared" si="386"/>
        <v>2.2456954664736012E-4</v>
      </c>
      <c r="AX671" s="12">
        <f t="shared" si="387"/>
        <v>-3.5491553568703149E-2</v>
      </c>
      <c r="AY671" s="39">
        <f t="shared" si="388"/>
        <v>2.2456954664736012E-4</v>
      </c>
      <c r="AZ671" s="8"/>
      <c r="BA671" s="35"/>
      <c r="BB671" s="12">
        <f t="shared" si="389"/>
        <v>1.0000134230085023</v>
      </c>
      <c r="BC671" s="12">
        <f t="shared" si="390"/>
        <v>0.96449549999999995</v>
      </c>
      <c r="BD671" s="12">
        <f t="shared" si="391"/>
        <v>0</v>
      </c>
      <c r="BE671" s="39">
        <f t="shared" si="392"/>
        <v>0</v>
      </c>
    </row>
    <row r="672" spans="1:57">
      <c r="A672" s="168" t="s">
        <v>389</v>
      </c>
      <c r="B672" s="3" t="s">
        <v>216</v>
      </c>
      <c r="C672" s="3">
        <v>-34.832166666666666</v>
      </c>
      <c r="D672" s="3">
        <v>0.37367918280816953</v>
      </c>
      <c r="E672" s="3">
        <v>6</v>
      </c>
      <c r="F672" s="3">
        <v>1.3423008502203413E-2</v>
      </c>
      <c r="G672" s="3">
        <v>0.17086378734417915</v>
      </c>
      <c r="L672" s="3">
        <v>1</v>
      </c>
      <c r="Q672" s="44">
        <f t="shared" si="358"/>
        <v>-34.819211210633775</v>
      </c>
      <c r="R672" s="45">
        <f t="shared" si="359"/>
        <v>0.22465386145762722</v>
      </c>
      <c r="S672" s="45" t="str">
        <f t="shared" si="360"/>
        <v>n/a</v>
      </c>
      <c r="T672" s="45" t="str">
        <f t="shared" si="361"/>
        <v>n/a</v>
      </c>
      <c r="U672" s="45" t="str">
        <f t="shared" si="362"/>
        <v>n/a</v>
      </c>
      <c r="V672" s="45" t="str">
        <f t="shared" si="363"/>
        <v>n/a</v>
      </c>
      <c r="W672" s="41">
        <f t="shared" si="364"/>
        <v>-34.819211210633775</v>
      </c>
      <c r="X672" s="42">
        <f t="shared" si="365"/>
        <v>0.22465386145762722</v>
      </c>
      <c r="Y672" s="3">
        <v>6</v>
      </c>
      <c r="Z672" s="166">
        <v>-18.5</v>
      </c>
      <c r="AA672" s="43">
        <f t="shared" si="366"/>
        <v>-34.819211210633803</v>
      </c>
      <c r="AB672" s="42">
        <f t="shared" si="367"/>
        <v>0.22465386145762722</v>
      </c>
      <c r="AC672" s="8"/>
      <c r="AD672" s="35">
        <f t="shared" si="368"/>
        <v>-3.4832166666666664E-2</v>
      </c>
      <c r="AE672" s="12">
        <f t="shared" si="369"/>
        <v>3.7367918280816951E-4</v>
      </c>
      <c r="AF672" s="12">
        <f t="shared" si="370"/>
        <v>3.9271285076072736E-4</v>
      </c>
      <c r="AG672" s="12">
        <f t="shared" si="371"/>
        <v>1.3423008502203412E-5</v>
      </c>
      <c r="AH672" s="12">
        <f t="shared" si="372"/>
        <v>1.7086378734417916E-4</v>
      </c>
      <c r="AI672" s="12">
        <f t="shared" si="373"/>
        <v>0</v>
      </c>
      <c r="AJ672" s="12">
        <f t="shared" si="374"/>
        <v>0</v>
      </c>
      <c r="AK672" s="12">
        <f t="shared" si="375"/>
        <v>0</v>
      </c>
      <c r="AL672" s="12">
        <f t="shared" si="376"/>
        <v>0</v>
      </c>
      <c r="AM672" s="12">
        <f t="shared" si="377"/>
        <v>0</v>
      </c>
      <c r="AN672" s="39">
        <f t="shared" si="378"/>
        <v>0</v>
      </c>
      <c r="AO672" s="8"/>
      <c r="AP672" s="35">
        <f t="shared" si="379"/>
        <v>-3.4819211210633777E-2</v>
      </c>
      <c r="AQ672" s="12">
        <f t="shared" si="380"/>
        <v>2.2465386145762722E-4</v>
      </c>
      <c r="AR672" s="12">
        <f t="shared" si="381"/>
        <v>1.3423008502203412E-5</v>
      </c>
      <c r="AS672" s="12">
        <f t="shared" si="382"/>
        <v>1.7086378734417916E-4</v>
      </c>
      <c r="AT672" s="12">
        <f t="shared" si="383"/>
        <v>1.3423008502203412E-5</v>
      </c>
      <c r="AU672" s="12">
        <f t="shared" si="384"/>
        <v>1.7086378734417916E-4</v>
      </c>
      <c r="AV672" s="12">
        <f t="shared" si="385"/>
        <v>-3.4819211210633777E-2</v>
      </c>
      <c r="AW672" s="12">
        <f t="shared" si="386"/>
        <v>2.2465386145762722E-4</v>
      </c>
      <c r="AX672" s="12">
        <f t="shared" si="387"/>
        <v>-3.4819211210633805E-2</v>
      </c>
      <c r="AY672" s="39">
        <f t="shared" si="388"/>
        <v>2.2465386145762722E-4</v>
      </c>
      <c r="AZ672" s="8"/>
      <c r="BA672" s="35"/>
      <c r="BB672" s="12">
        <f t="shared" si="389"/>
        <v>1.0000134230085023</v>
      </c>
      <c r="BC672" s="12">
        <f t="shared" si="390"/>
        <v>0.96516783333333334</v>
      </c>
      <c r="BD672" s="12">
        <f t="shared" si="391"/>
        <v>0</v>
      </c>
      <c r="BE672" s="39">
        <f t="shared" si="392"/>
        <v>0</v>
      </c>
    </row>
    <row r="673" spans="1:57">
      <c r="A673" s="168" t="s">
        <v>412</v>
      </c>
      <c r="B673" s="3" t="s">
        <v>399</v>
      </c>
      <c r="C673" s="3">
        <v>-34.471000000000004</v>
      </c>
      <c r="D673" s="3">
        <v>0.37367918280816953</v>
      </c>
      <c r="E673" s="3">
        <v>3</v>
      </c>
      <c r="F673" s="3">
        <v>1.3423008502203413E-2</v>
      </c>
      <c r="G673" s="3">
        <v>0.17086378734417915</v>
      </c>
      <c r="L673" s="3">
        <v>1</v>
      </c>
      <c r="Q673" s="44">
        <f t="shared" si="358"/>
        <v>-34.458039696023874</v>
      </c>
      <c r="R673" s="45">
        <f t="shared" si="359"/>
        <v>0.27159349815102812</v>
      </c>
      <c r="S673" s="45" t="str">
        <f t="shared" si="360"/>
        <v>n/a</v>
      </c>
      <c r="T673" s="45" t="str">
        <f t="shared" si="361"/>
        <v>n/a</v>
      </c>
      <c r="U673" s="45" t="str">
        <f t="shared" si="362"/>
        <v>n/a</v>
      </c>
      <c r="V673" s="45" t="str">
        <f t="shared" si="363"/>
        <v>n/a</v>
      </c>
      <c r="W673" s="41">
        <f t="shared" si="364"/>
        <v>-34.458039696023874</v>
      </c>
      <c r="X673" s="42">
        <f t="shared" si="365"/>
        <v>0.27159349815102812</v>
      </c>
      <c r="Y673" s="3">
        <v>3</v>
      </c>
      <c r="Z673" s="166">
        <v>-18.5</v>
      </c>
      <c r="AA673" s="43">
        <f t="shared" si="366"/>
        <v>-34.458039696023903</v>
      </c>
      <c r="AB673" s="42">
        <f t="shared" si="367"/>
        <v>0.27159349815102812</v>
      </c>
      <c r="AC673" s="8"/>
      <c r="AD673" s="35">
        <f t="shared" si="368"/>
        <v>-3.4471000000000002E-2</v>
      </c>
      <c r="AE673" s="12">
        <f t="shared" si="369"/>
        <v>3.7367918280816951E-4</v>
      </c>
      <c r="AF673" s="12">
        <f t="shared" si="370"/>
        <v>4.2165180505801406E-4</v>
      </c>
      <c r="AG673" s="12">
        <f t="shared" si="371"/>
        <v>1.3423008502203412E-5</v>
      </c>
      <c r="AH673" s="12">
        <f t="shared" si="372"/>
        <v>1.7086378734417916E-4</v>
      </c>
      <c r="AI673" s="12">
        <f t="shared" si="373"/>
        <v>0</v>
      </c>
      <c r="AJ673" s="12">
        <f t="shared" si="374"/>
        <v>0</v>
      </c>
      <c r="AK673" s="12">
        <f t="shared" si="375"/>
        <v>0</v>
      </c>
      <c r="AL673" s="12">
        <f t="shared" si="376"/>
        <v>0</v>
      </c>
      <c r="AM673" s="12">
        <f t="shared" si="377"/>
        <v>0</v>
      </c>
      <c r="AN673" s="39">
        <f t="shared" si="378"/>
        <v>0</v>
      </c>
      <c r="AO673" s="8"/>
      <c r="AP673" s="35">
        <f t="shared" si="379"/>
        <v>-3.4458039696023873E-2</v>
      </c>
      <c r="AQ673" s="12">
        <f t="shared" si="380"/>
        <v>2.7159349815102812E-4</v>
      </c>
      <c r="AR673" s="12">
        <f t="shared" si="381"/>
        <v>1.3423008502203412E-5</v>
      </c>
      <c r="AS673" s="12">
        <f t="shared" si="382"/>
        <v>1.7086378734417916E-4</v>
      </c>
      <c r="AT673" s="12">
        <f t="shared" si="383"/>
        <v>1.3423008502203412E-5</v>
      </c>
      <c r="AU673" s="12">
        <f t="shared" si="384"/>
        <v>1.7086378734417916E-4</v>
      </c>
      <c r="AV673" s="12">
        <f t="shared" si="385"/>
        <v>-3.4458039696023873E-2</v>
      </c>
      <c r="AW673" s="12">
        <f t="shared" si="386"/>
        <v>2.7159349815102812E-4</v>
      </c>
      <c r="AX673" s="12">
        <f t="shared" si="387"/>
        <v>-3.4458039696023901E-2</v>
      </c>
      <c r="AY673" s="39">
        <f t="shared" si="388"/>
        <v>2.7159349815102812E-4</v>
      </c>
      <c r="AZ673" s="8"/>
      <c r="BA673" s="35"/>
      <c r="BB673" s="12">
        <f t="shared" si="389"/>
        <v>1.0000134230085023</v>
      </c>
      <c r="BC673" s="12">
        <f t="shared" si="390"/>
        <v>0.96552899999999997</v>
      </c>
      <c r="BD673" s="12">
        <f t="shared" si="391"/>
        <v>0</v>
      </c>
      <c r="BE673" s="39">
        <f t="shared" si="392"/>
        <v>0</v>
      </c>
    </row>
    <row r="674" spans="1:57">
      <c r="A674" s="168" t="s">
        <v>412</v>
      </c>
      <c r="B674" s="3" t="s">
        <v>400</v>
      </c>
      <c r="C674" s="3">
        <v>-34.057333333333332</v>
      </c>
      <c r="D674" s="3">
        <v>0.37367918280816953</v>
      </c>
      <c r="E674" s="3">
        <v>3</v>
      </c>
      <c r="F674" s="3">
        <v>1.3423008502203413E-2</v>
      </c>
      <c r="G674" s="3">
        <v>0.17086378734417915</v>
      </c>
      <c r="L674" s="3">
        <v>1</v>
      </c>
      <c r="Q674" s="44">
        <f t="shared" si="358"/>
        <v>-34.044367476706029</v>
      </c>
      <c r="R674" s="45">
        <f t="shared" si="359"/>
        <v>0.27163643747782923</v>
      </c>
      <c r="S674" s="45" t="str">
        <f t="shared" si="360"/>
        <v>n/a</v>
      </c>
      <c r="T674" s="45" t="str">
        <f t="shared" si="361"/>
        <v>n/a</v>
      </c>
      <c r="U674" s="45" t="str">
        <f t="shared" si="362"/>
        <v>n/a</v>
      </c>
      <c r="V674" s="45" t="str">
        <f t="shared" si="363"/>
        <v>n/a</v>
      </c>
      <c r="W674" s="41">
        <f t="shared" si="364"/>
        <v>-34.044367476706029</v>
      </c>
      <c r="X674" s="42">
        <f t="shared" si="365"/>
        <v>0.27163643747782923</v>
      </c>
      <c r="Y674" s="3">
        <v>3</v>
      </c>
      <c r="Z674" s="166">
        <v>-18.5</v>
      </c>
      <c r="AA674" s="43">
        <f t="shared" si="366"/>
        <v>-34.044367476706029</v>
      </c>
      <c r="AB674" s="42">
        <f t="shared" si="367"/>
        <v>0.27163643747782923</v>
      </c>
      <c r="AC674" s="8"/>
      <c r="AD674" s="35">
        <f t="shared" si="368"/>
        <v>-3.4057333333333335E-2</v>
      </c>
      <c r="AE674" s="12">
        <f t="shared" si="369"/>
        <v>3.7367918280816951E-4</v>
      </c>
      <c r="AF674" s="12">
        <f t="shared" si="370"/>
        <v>4.2165180505801406E-4</v>
      </c>
      <c r="AG674" s="12">
        <f t="shared" si="371"/>
        <v>1.3423008502203412E-5</v>
      </c>
      <c r="AH674" s="12">
        <f t="shared" si="372"/>
        <v>1.7086378734417916E-4</v>
      </c>
      <c r="AI674" s="12">
        <f t="shared" si="373"/>
        <v>0</v>
      </c>
      <c r="AJ674" s="12">
        <f t="shared" si="374"/>
        <v>0</v>
      </c>
      <c r="AK674" s="12">
        <f t="shared" si="375"/>
        <v>0</v>
      </c>
      <c r="AL674" s="12">
        <f t="shared" si="376"/>
        <v>0</v>
      </c>
      <c r="AM674" s="12">
        <f t="shared" si="377"/>
        <v>0</v>
      </c>
      <c r="AN674" s="39">
        <f t="shared" si="378"/>
        <v>0</v>
      </c>
      <c r="AO674" s="8"/>
      <c r="AP674" s="35">
        <f t="shared" si="379"/>
        <v>-3.4044367476706028E-2</v>
      </c>
      <c r="AQ674" s="12">
        <f t="shared" si="380"/>
        <v>2.716364374778292E-4</v>
      </c>
      <c r="AR674" s="12">
        <f t="shared" si="381"/>
        <v>1.3423008502203412E-5</v>
      </c>
      <c r="AS674" s="12">
        <f t="shared" si="382"/>
        <v>1.7086378734417916E-4</v>
      </c>
      <c r="AT674" s="12">
        <f t="shared" si="383"/>
        <v>1.3423008502203412E-5</v>
      </c>
      <c r="AU674" s="12">
        <f t="shared" si="384"/>
        <v>1.7086378734417916E-4</v>
      </c>
      <c r="AV674" s="12">
        <f t="shared" si="385"/>
        <v>-3.4044367476706028E-2</v>
      </c>
      <c r="AW674" s="12">
        <f t="shared" si="386"/>
        <v>2.716364374778292E-4</v>
      </c>
      <c r="AX674" s="12">
        <f t="shared" si="387"/>
        <v>-3.4044367476706028E-2</v>
      </c>
      <c r="AY674" s="39">
        <f t="shared" si="388"/>
        <v>2.716364374778292E-4</v>
      </c>
      <c r="AZ674" s="8"/>
      <c r="BA674" s="35"/>
      <c r="BB674" s="12">
        <f t="shared" si="389"/>
        <v>1.0000134230085023</v>
      </c>
      <c r="BC674" s="12">
        <f t="shared" si="390"/>
        <v>0.96594266666666662</v>
      </c>
      <c r="BD674" s="12">
        <f t="shared" si="391"/>
        <v>0</v>
      </c>
      <c r="BE674" s="39">
        <f t="shared" si="392"/>
        <v>0</v>
      </c>
    </row>
    <row r="675" spans="1:57">
      <c r="A675" s="168" t="s">
        <v>412</v>
      </c>
      <c r="B675" s="3" t="s">
        <v>215</v>
      </c>
      <c r="C675" s="3">
        <v>-36.100666666666662</v>
      </c>
      <c r="D675" s="3">
        <v>0.37367918280816953</v>
      </c>
      <c r="E675" s="3">
        <v>3</v>
      </c>
      <c r="F675" s="3">
        <v>1.3423008502203413E-2</v>
      </c>
      <c r="G675" s="3">
        <v>0.17086378734417915</v>
      </c>
      <c r="L675" s="3">
        <v>1</v>
      </c>
      <c r="Q675" s="44">
        <f t="shared" si="358"/>
        <v>-36.087728237720057</v>
      </c>
      <c r="R675" s="45">
        <f t="shared" si="359"/>
        <v>0.27142444887774914</v>
      </c>
      <c r="S675" s="45" t="str">
        <f t="shared" si="360"/>
        <v>n/a</v>
      </c>
      <c r="T675" s="45" t="str">
        <f t="shared" si="361"/>
        <v>n/a</v>
      </c>
      <c r="U675" s="45" t="str">
        <f t="shared" si="362"/>
        <v>n/a</v>
      </c>
      <c r="V675" s="45" t="str">
        <f t="shared" si="363"/>
        <v>n/a</v>
      </c>
      <c r="W675" s="41">
        <f t="shared" si="364"/>
        <v>-36.087728237720057</v>
      </c>
      <c r="X675" s="42">
        <f t="shared" si="365"/>
        <v>0.27142444887774914</v>
      </c>
      <c r="Y675" s="3">
        <v>3</v>
      </c>
      <c r="Z675" s="166">
        <v>-18.5</v>
      </c>
      <c r="AA675" s="43">
        <f t="shared" si="366"/>
        <v>-36.087728237720107</v>
      </c>
      <c r="AB675" s="42">
        <f t="shared" si="367"/>
        <v>0.27142444887774914</v>
      </c>
      <c r="AC675" s="8"/>
      <c r="AD675" s="35">
        <f t="shared" si="368"/>
        <v>-3.6100666666666663E-2</v>
      </c>
      <c r="AE675" s="12">
        <f t="shared" si="369"/>
        <v>3.7367918280816951E-4</v>
      </c>
      <c r="AF675" s="12">
        <f t="shared" si="370"/>
        <v>4.2165180505801406E-4</v>
      </c>
      <c r="AG675" s="12">
        <f t="shared" si="371"/>
        <v>1.3423008502203412E-5</v>
      </c>
      <c r="AH675" s="12">
        <f t="shared" si="372"/>
        <v>1.7086378734417916E-4</v>
      </c>
      <c r="AI675" s="12">
        <f t="shared" si="373"/>
        <v>0</v>
      </c>
      <c r="AJ675" s="12">
        <f t="shared" si="374"/>
        <v>0</v>
      </c>
      <c r="AK675" s="12">
        <f t="shared" si="375"/>
        <v>0</v>
      </c>
      <c r="AL675" s="12">
        <f t="shared" si="376"/>
        <v>0</v>
      </c>
      <c r="AM675" s="12">
        <f t="shared" si="377"/>
        <v>0</v>
      </c>
      <c r="AN675" s="39">
        <f t="shared" si="378"/>
        <v>0</v>
      </c>
      <c r="AO675" s="8"/>
      <c r="AP675" s="35">
        <f t="shared" si="379"/>
        <v>-3.6087728237720058E-2</v>
      </c>
      <c r="AQ675" s="12">
        <f t="shared" si="380"/>
        <v>2.7142444887774913E-4</v>
      </c>
      <c r="AR675" s="12">
        <f t="shared" si="381"/>
        <v>1.3423008502203412E-5</v>
      </c>
      <c r="AS675" s="12">
        <f t="shared" si="382"/>
        <v>1.7086378734417916E-4</v>
      </c>
      <c r="AT675" s="12">
        <f t="shared" si="383"/>
        <v>1.3423008502203412E-5</v>
      </c>
      <c r="AU675" s="12">
        <f t="shared" si="384"/>
        <v>1.7086378734417916E-4</v>
      </c>
      <c r="AV675" s="12">
        <f t="shared" si="385"/>
        <v>-3.6087728237720058E-2</v>
      </c>
      <c r="AW675" s="12">
        <f t="shared" si="386"/>
        <v>2.7142444887774913E-4</v>
      </c>
      <c r="AX675" s="12">
        <f t="shared" si="387"/>
        <v>-3.6087728237720107E-2</v>
      </c>
      <c r="AY675" s="39">
        <f t="shared" si="388"/>
        <v>2.7142444887774913E-4</v>
      </c>
      <c r="AZ675" s="8"/>
      <c r="BA675" s="35"/>
      <c r="BB675" s="12">
        <f t="shared" si="389"/>
        <v>1.0000134230085023</v>
      </c>
      <c r="BC675" s="12">
        <f t="shared" si="390"/>
        <v>0.96389933333333333</v>
      </c>
      <c r="BD675" s="12">
        <f t="shared" si="391"/>
        <v>0</v>
      </c>
      <c r="BE675" s="39">
        <f t="shared" si="392"/>
        <v>0</v>
      </c>
    </row>
    <row r="676" spans="1:57">
      <c r="A676" s="168" t="s">
        <v>412</v>
      </c>
      <c r="B676" s="3" t="s">
        <v>216</v>
      </c>
      <c r="C676" s="3">
        <v>-35.788333333333334</v>
      </c>
      <c r="D676" s="3">
        <v>0.37367918280816953</v>
      </c>
      <c r="E676" s="3">
        <v>3</v>
      </c>
      <c r="F676" s="3">
        <v>1.3423008502203413E-2</v>
      </c>
      <c r="G676" s="3">
        <v>0.17086378734417915</v>
      </c>
      <c r="L676" s="3">
        <v>1</v>
      </c>
      <c r="Q676" s="44">
        <f t="shared" si="358"/>
        <v>-35.775390711933738</v>
      </c>
      <c r="R676" s="45">
        <f t="shared" si="359"/>
        <v>0.27145683400122173</v>
      </c>
      <c r="S676" s="45" t="str">
        <f t="shared" si="360"/>
        <v>n/a</v>
      </c>
      <c r="T676" s="45" t="str">
        <f t="shared" si="361"/>
        <v>n/a</v>
      </c>
      <c r="U676" s="45" t="str">
        <f t="shared" si="362"/>
        <v>n/a</v>
      </c>
      <c r="V676" s="45" t="str">
        <f t="shared" si="363"/>
        <v>n/a</v>
      </c>
      <c r="W676" s="41">
        <f t="shared" si="364"/>
        <v>-35.775390711933738</v>
      </c>
      <c r="X676" s="42">
        <f t="shared" si="365"/>
        <v>0.27145683400122173</v>
      </c>
      <c r="Y676" s="3">
        <v>3</v>
      </c>
      <c r="Z676" s="166">
        <v>-18.5</v>
      </c>
      <c r="AA676" s="43">
        <f t="shared" si="366"/>
        <v>-35.775390711933696</v>
      </c>
      <c r="AB676" s="42">
        <f t="shared" si="367"/>
        <v>0.27145683400122173</v>
      </c>
      <c r="AC676" s="8"/>
      <c r="AD676" s="35">
        <f t="shared" si="368"/>
        <v>-3.5788333333333332E-2</v>
      </c>
      <c r="AE676" s="12">
        <f t="shared" si="369"/>
        <v>3.7367918280816951E-4</v>
      </c>
      <c r="AF676" s="12">
        <f t="shared" si="370"/>
        <v>4.2165180505801406E-4</v>
      </c>
      <c r="AG676" s="12">
        <f t="shared" si="371"/>
        <v>1.3423008502203412E-5</v>
      </c>
      <c r="AH676" s="12">
        <f t="shared" si="372"/>
        <v>1.7086378734417916E-4</v>
      </c>
      <c r="AI676" s="12">
        <f t="shared" si="373"/>
        <v>0</v>
      </c>
      <c r="AJ676" s="12">
        <f t="shared" si="374"/>
        <v>0</v>
      </c>
      <c r="AK676" s="12">
        <f t="shared" si="375"/>
        <v>0</v>
      </c>
      <c r="AL676" s="12">
        <f t="shared" si="376"/>
        <v>0</v>
      </c>
      <c r="AM676" s="12">
        <f t="shared" si="377"/>
        <v>0</v>
      </c>
      <c r="AN676" s="39">
        <f t="shared" si="378"/>
        <v>0</v>
      </c>
      <c r="AO676" s="8"/>
      <c r="AP676" s="35">
        <f t="shared" si="379"/>
        <v>-3.5775390711933738E-2</v>
      </c>
      <c r="AQ676" s="12">
        <f t="shared" si="380"/>
        <v>2.7145683400122171E-4</v>
      </c>
      <c r="AR676" s="12">
        <f t="shared" si="381"/>
        <v>1.3423008502203412E-5</v>
      </c>
      <c r="AS676" s="12">
        <f t="shared" si="382"/>
        <v>1.7086378734417916E-4</v>
      </c>
      <c r="AT676" s="12">
        <f t="shared" si="383"/>
        <v>1.3423008502203412E-5</v>
      </c>
      <c r="AU676" s="12">
        <f t="shared" si="384"/>
        <v>1.7086378734417916E-4</v>
      </c>
      <c r="AV676" s="12">
        <f t="shared" si="385"/>
        <v>-3.5775390711933738E-2</v>
      </c>
      <c r="AW676" s="12">
        <f t="shared" si="386"/>
        <v>2.7145683400122171E-4</v>
      </c>
      <c r="AX676" s="12">
        <f t="shared" si="387"/>
        <v>-3.5775390711933697E-2</v>
      </c>
      <c r="AY676" s="39">
        <f t="shared" si="388"/>
        <v>2.7145683400122171E-4</v>
      </c>
      <c r="AZ676" s="8"/>
      <c r="BA676" s="35"/>
      <c r="BB676" s="12">
        <f t="shared" si="389"/>
        <v>1.0000134230085023</v>
      </c>
      <c r="BC676" s="12">
        <f t="shared" si="390"/>
        <v>0.96421166666666669</v>
      </c>
      <c r="BD676" s="12">
        <f t="shared" si="391"/>
        <v>0</v>
      </c>
      <c r="BE676" s="39">
        <f t="shared" si="392"/>
        <v>0</v>
      </c>
    </row>
    <row r="677" spans="1:57">
      <c r="A677" s="168" t="s">
        <v>272</v>
      </c>
      <c r="B677" s="3" t="s">
        <v>399</v>
      </c>
      <c r="C677" s="3">
        <v>-33.546857142857142</v>
      </c>
      <c r="D677" s="3">
        <v>0.37367918280816953</v>
      </c>
      <c r="E677" s="3">
        <v>7</v>
      </c>
      <c r="F677" s="3">
        <v>1.3423008502203413E-2</v>
      </c>
      <c r="G677" s="3">
        <v>0.17086378734417915</v>
      </c>
      <c r="L677" s="3">
        <v>1</v>
      </c>
      <c r="Q677" s="44">
        <f t="shared" si="358"/>
        <v>-33.533884434103584</v>
      </c>
      <c r="R677" s="45">
        <f t="shared" si="359"/>
        <v>0.21729491557025377</v>
      </c>
      <c r="S677" s="45" t="str">
        <f t="shared" si="360"/>
        <v>n/a</v>
      </c>
      <c r="T677" s="45" t="str">
        <f t="shared" si="361"/>
        <v>n/a</v>
      </c>
      <c r="U677" s="45" t="str">
        <f t="shared" si="362"/>
        <v>n/a</v>
      </c>
      <c r="V677" s="45" t="str">
        <f t="shared" si="363"/>
        <v>n/a</v>
      </c>
      <c r="W677" s="41">
        <f t="shared" si="364"/>
        <v>-33.533884434103584</v>
      </c>
      <c r="X677" s="42">
        <f t="shared" si="365"/>
        <v>0.21729491557025377</v>
      </c>
      <c r="Y677" s="3">
        <v>7</v>
      </c>
      <c r="Z677" s="166">
        <v>-18.5</v>
      </c>
      <c r="AA677" s="43">
        <f t="shared" si="366"/>
        <v>-33.533884434103541</v>
      </c>
      <c r="AB677" s="42">
        <f t="shared" si="367"/>
        <v>0.21729491557025377</v>
      </c>
      <c r="AC677" s="8"/>
      <c r="AD677" s="35">
        <f t="shared" si="368"/>
        <v>-3.3546857142857142E-2</v>
      </c>
      <c r="AE677" s="12">
        <f t="shared" si="369"/>
        <v>3.7367918280816951E-4</v>
      </c>
      <c r="AF677" s="12">
        <f t="shared" si="370"/>
        <v>3.8950525304725769E-4</v>
      </c>
      <c r="AG677" s="12">
        <f t="shared" si="371"/>
        <v>1.3423008502203412E-5</v>
      </c>
      <c r="AH677" s="12">
        <f t="shared" si="372"/>
        <v>1.7086378734417916E-4</v>
      </c>
      <c r="AI677" s="12">
        <f t="shared" si="373"/>
        <v>0</v>
      </c>
      <c r="AJ677" s="12">
        <f t="shared" si="374"/>
        <v>0</v>
      </c>
      <c r="AK677" s="12">
        <f t="shared" si="375"/>
        <v>0</v>
      </c>
      <c r="AL677" s="12">
        <f t="shared" si="376"/>
        <v>0</v>
      </c>
      <c r="AM677" s="12">
        <f t="shared" si="377"/>
        <v>0</v>
      </c>
      <c r="AN677" s="39">
        <f t="shared" si="378"/>
        <v>0</v>
      </c>
      <c r="AO677" s="8"/>
      <c r="AP677" s="35">
        <f t="shared" si="379"/>
        <v>-3.3533884434103586E-2</v>
      </c>
      <c r="AQ677" s="12">
        <f t="shared" si="380"/>
        <v>2.1729491557025376E-4</v>
      </c>
      <c r="AR677" s="12">
        <f t="shared" si="381"/>
        <v>1.3423008502203412E-5</v>
      </c>
      <c r="AS677" s="12">
        <f t="shared" si="382"/>
        <v>1.7086378734417916E-4</v>
      </c>
      <c r="AT677" s="12">
        <f t="shared" si="383"/>
        <v>1.3423008502203412E-5</v>
      </c>
      <c r="AU677" s="12">
        <f t="shared" si="384"/>
        <v>1.7086378734417916E-4</v>
      </c>
      <c r="AV677" s="12">
        <f t="shared" si="385"/>
        <v>-3.3533884434103586E-2</v>
      </c>
      <c r="AW677" s="12">
        <f t="shared" si="386"/>
        <v>2.1729491557025376E-4</v>
      </c>
      <c r="AX677" s="12">
        <f t="shared" si="387"/>
        <v>-3.3533884434103545E-2</v>
      </c>
      <c r="AY677" s="39">
        <f t="shared" si="388"/>
        <v>2.1729491557025376E-4</v>
      </c>
      <c r="AZ677" s="8"/>
      <c r="BA677" s="35"/>
      <c r="BB677" s="12">
        <f t="shared" si="389"/>
        <v>1.0000134230085023</v>
      </c>
      <c r="BC677" s="12">
        <f t="shared" si="390"/>
        <v>0.9664531428571429</v>
      </c>
      <c r="BD677" s="12">
        <f t="shared" si="391"/>
        <v>0</v>
      </c>
      <c r="BE677" s="39">
        <f t="shared" si="392"/>
        <v>0</v>
      </c>
    </row>
    <row r="678" spans="1:57">
      <c r="A678" s="168" t="s">
        <v>272</v>
      </c>
      <c r="B678" s="3" t="s">
        <v>400</v>
      </c>
      <c r="C678" s="3">
        <v>-32.876666666666665</v>
      </c>
      <c r="D678" s="3">
        <v>0.37367918280816953</v>
      </c>
      <c r="E678" s="3">
        <v>3</v>
      </c>
      <c r="F678" s="3">
        <v>1.3423008502203413E-2</v>
      </c>
      <c r="G678" s="3">
        <v>0.17086378734417915</v>
      </c>
      <c r="L678" s="3">
        <v>1</v>
      </c>
      <c r="Q678" s="44">
        <f t="shared" si="358"/>
        <v>-32.863684961940649</v>
      </c>
      <c r="R678" s="45">
        <f t="shared" si="359"/>
        <v>0.27175905654527421</v>
      </c>
      <c r="S678" s="45" t="str">
        <f t="shared" si="360"/>
        <v>n/a</v>
      </c>
      <c r="T678" s="45" t="str">
        <f t="shared" si="361"/>
        <v>n/a</v>
      </c>
      <c r="U678" s="45" t="str">
        <f t="shared" si="362"/>
        <v>n/a</v>
      </c>
      <c r="V678" s="45" t="str">
        <f t="shared" si="363"/>
        <v>n/a</v>
      </c>
      <c r="W678" s="41">
        <f t="shared" si="364"/>
        <v>-32.863684961940649</v>
      </c>
      <c r="X678" s="42">
        <f t="shared" si="365"/>
        <v>0.27175905654527421</v>
      </c>
      <c r="Y678" s="3">
        <v>3</v>
      </c>
      <c r="Z678" s="166">
        <v>-18.5</v>
      </c>
      <c r="AA678" s="43">
        <f t="shared" si="366"/>
        <v>-32.863684961940699</v>
      </c>
      <c r="AB678" s="42">
        <f t="shared" si="367"/>
        <v>0.27175905654527421</v>
      </c>
      <c r="AC678" s="8"/>
      <c r="AD678" s="35">
        <f t="shared" si="368"/>
        <v>-3.2876666666666665E-2</v>
      </c>
      <c r="AE678" s="12">
        <f t="shared" si="369"/>
        <v>3.7367918280816951E-4</v>
      </c>
      <c r="AF678" s="12">
        <f t="shared" si="370"/>
        <v>4.2165180505801406E-4</v>
      </c>
      <c r="AG678" s="12">
        <f t="shared" si="371"/>
        <v>1.3423008502203412E-5</v>
      </c>
      <c r="AH678" s="12">
        <f t="shared" si="372"/>
        <v>1.7086378734417916E-4</v>
      </c>
      <c r="AI678" s="12">
        <f t="shared" si="373"/>
        <v>0</v>
      </c>
      <c r="AJ678" s="12">
        <f t="shared" si="374"/>
        <v>0</v>
      </c>
      <c r="AK678" s="12">
        <f t="shared" si="375"/>
        <v>0</v>
      </c>
      <c r="AL678" s="12">
        <f t="shared" si="376"/>
        <v>0</v>
      </c>
      <c r="AM678" s="12">
        <f t="shared" si="377"/>
        <v>0</v>
      </c>
      <c r="AN678" s="39">
        <f t="shared" si="378"/>
        <v>0</v>
      </c>
      <c r="AO678" s="8"/>
      <c r="AP678" s="35">
        <f t="shared" si="379"/>
        <v>-3.2863684961940649E-2</v>
      </c>
      <c r="AQ678" s="12">
        <f t="shared" si="380"/>
        <v>2.7175905654527421E-4</v>
      </c>
      <c r="AR678" s="12">
        <f t="shared" si="381"/>
        <v>1.3423008502203412E-5</v>
      </c>
      <c r="AS678" s="12">
        <f t="shared" si="382"/>
        <v>1.7086378734417916E-4</v>
      </c>
      <c r="AT678" s="12">
        <f t="shared" si="383"/>
        <v>1.3423008502203412E-5</v>
      </c>
      <c r="AU678" s="12">
        <f t="shared" si="384"/>
        <v>1.7086378734417916E-4</v>
      </c>
      <c r="AV678" s="12">
        <f t="shared" si="385"/>
        <v>-3.2863684961940649E-2</v>
      </c>
      <c r="AW678" s="12">
        <f t="shared" si="386"/>
        <v>2.7175905654527421E-4</v>
      </c>
      <c r="AX678" s="12">
        <f t="shared" si="387"/>
        <v>-3.2863684961940698E-2</v>
      </c>
      <c r="AY678" s="39">
        <f t="shared" si="388"/>
        <v>2.7175905654527421E-4</v>
      </c>
      <c r="AZ678" s="8"/>
      <c r="BA678" s="35"/>
      <c r="BB678" s="12">
        <f t="shared" si="389"/>
        <v>1.0000134230085023</v>
      </c>
      <c r="BC678" s="12">
        <f t="shared" si="390"/>
        <v>0.96712333333333333</v>
      </c>
      <c r="BD678" s="12">
        <f t="shared" si="391"/>
        <v>0</v>
      </c>
      <c r="BE678" s="39">
        <f t="shared" si="392"/>
        <v>0</v>
      </c>
    </row>
    <row r="679" spans="1:57">
      <c r="A679" s="168" t="s">
        <v>272</v>
      </c>
      <c r="B679" s="3" t="s">
        <v>215</v>
      </c>
      <c r="C679" s="3">
        <v>-35.439333333333337</v>
      </c>
      <c r="D679" s="3">
        <v>0.37367918280816953</v>
      </c>
      <c r="E679" s="3">
        <v>9</v>
      </c>
      <c r="F679" s="3">
        <v>1.3423008502203413E-2</v>
      </c>
      <c r="G679" s="3">
        <v>0.17086378734417915</v>
      </c>
      <c r="L679" s="3">
        <v>1</v>
      </c>
      <c r="Q679" s="44">
        <f t="shared" si="358"/>
        <v>-35.426386027303778</v>
      </c>
      <c r="R679" s="45">
        <f t="shared" si="359"/>
        <v>0.20658504347376916</v>
      </c>
      <c r="S679" s="45" t="str">
        <f t="shared" si="360"/>
        <v>n/a</v>
      </c>
      <c r="T679" s="45" t="str">
        <f t="shared" si="361"/>
        <v>n/a</v>
      </c>
      <c r="U679" s="45" t="str">
        <f t="shared" si="362"/>
        <v>n/a</v>
      </c>
      <c r="V679" s="45" t="str">
        <f t="shared" si="363"/>
        <v>n/a</v>
      </c>
      <c r="W679" s="41">
        <f t="shared" si="364"/>
        <v>-35.426386027303778</v>
      </c>
      <c r="X679" s="42">
        <f t="shared" si="365"/>
        <v>0.20658504347376916</v>
      </c>
      <c r="Y679" s="3">
        <v>9</v>
      </c>
      <c r="Z679" s="166">
        <v>-18.5</v>
      </c>
      <c r="AA679" s="43">
        <f t="shared" si="366"/>
        <v>-35.426386027303749</v>
      </c>
      <c r="AB679" s="42">
        <f t="shared" si="367"/>
        <v>0.20658504347376916</v>
      </c>
      <c r="AC679" s="8"/>
      <c r="AD679" s="35">
        <f t="shared" si="368"/>
        <v>-3.5439333333333337E-2</v>
      </c>
      <c r="AE679" s="12">
        <f t="shared" si="369"/>
        <v>3.7367918280816951E-4</v>
      </c>
      <c r="AF679" s="12">
        <f t="shared" si="370"/>
        <v>3.8551022176732715E-4</v>
      </c>
      <c r="AG679" s="12">
        <f t="shared" si="371"/>
        <v>1.3423008502203412E-5</v>
      </c>
      <c r="AH679" s="12">
        <f t="shared" si="372"/>
        <v>1.7086378734417916E-4</v>
      </c>
      <c r="AI679" s="12">
        <f t="shared" si="373"/>
        <v>0</v>
      </c>
      <c r="AJ679" s="12">
        <f t="shared" si="374"/>
        <v>0</v>
      </c>
      <c r="AK679" s="12">
        <f t="shared" si="375"/>
        <v>0</v>
      </c>
      <c r="AL679" s="12">
        <f t="shared" si="376"/>
        <v>0</v>
      </c>
      <c r="AM679" s="12">
        <f t="shared" si="377"/>
        <v>0</v>
      </c>
      <c r="AN679" s="39">
        <f t="shared" si="378"/>
        <v>0</v>
      </c>
      <c r="AO679" s="8"/>
      <c r="AP679" s="35">
        <f t="shared" si="379"/>
        <v>-3.5426386027303775E-2</v>
      </c>
      <c r="AQ679" s="12">
        <f t="shared" si="380"/>
        <v>2.0658504347376917E-4</v>
      </c>
      <c r="AR679" s="12">
        <f t="shared" si="381"/>
        <v>1.3423008502203412E-5</v>
      </c>
      <c r="AS679" s="12">
        <f t="shared" si="382"/>
        <v>1.7086378734417916E-4</v>
      </c>
      <c r="AT679" s="12">
        <f t="shared" si="383"/>
        <v>1.3423008502203412E-5</v>
      </c>
      <c r="AU679" s="12">
        <f t="shared" si="384"/>
        <v>1.7086378734417916E-4</v>
      </c>
      <c r="AV679" s="12">
        <f t="shared" si="385"/>
        <v>-3.5426386027303775E-2</v>
      </c>
      <c r="AW679" s="12">
        <f t="shared" si="386"/>
        <v>2.0658504347376917E-4</v>
      </c>
      <c r="AX679" s="12">
        <f t="shared" si="387"/>
        <v>-3.5426386027303747E-2</v>
      </c>
      <c r="AY679" s="39">
        <f t="shared" si="388"/>
        <v>2.0658504347376917E-4</v>
      </c>
      <c r="AZ679" s="8"/>
      <c r="BA679" s="35"/>
      <c r="BB679" s="12">
        <f t="shared" si="389"/>
        <v>1.0000134230085023</v>
      </c>
      <c r="BC679" s="12">
        <f t="shared" si="390"/>
        <v>0.96456066666666662</v>
      </c>
      <c r="BD679" s="12">
        <f t="shared" si="391"/>
        <v>0</v>
      </c>
      <c r="BE679" s="39">
        <f t="shared" si="392"/>
        <v>0</v>
      </c>
    </row>
    <row r="680" spans="1:57">
      <c r="A680" s="168" t="s">
        <v>272</v>
      </c>
      <c r="B680" s="3" t="s">
        <v>216</v>
      </c>
      <c r="C680" s="3">
        <v>-35.158777777777779</v>
      </c>
      <c r="D680" s="3">
        <v>0.37367918280816953</v>
      </c>
      <c r="E680" s="3">
        <v>9</v>
      </c>
      <c r="F680" s="3">
        <v>1.3423008502203413E-2</v>
      </c>
      <c r="G680" s="3">
        <v>0.17086378734417915</v>
      </c>
      <c r="L680" s="3">
        <v>1</v>
      </c>
      <c r="Q680" s="44">
        <f t="shared" si="358"/>
        <v>-35.145826705848613</v>
      </c>
      <c r="R680" s="45">
        <f t="shared" si="359"/>
        <v>0.20662328828835838</v>
      </c>
      <c r="S680" s="45" t="str">
        <f t="shared" si="360"/>
        <v>n/a</v>
      </c>
      <c r="T680" s="45" t="str">
        <f t="shared" si="361"/>
        <v>n/a</v>
      </c>
      <c r="U680" s="45" t="str">
        <f t="shared" si="362"/>
        <v>n/a</v>
      </c>
      <c r="V680" s="45" t="str">
        <f t="shared" si="363"/>
        <v>n/a</v>
      </c>
      <c r="W680" s="41">
        <f t="shared" si="364"/>
        <v>-35.145826705848613</v>
      </c>
      <c r="X680" s="42">
        <f t="shared" si="365"/>
        <v>0.20662328828835838</v>
      </c>
      <c r="Y680" s="3">
        <v>9</v>
      </c>
      <c r="Z680" s="166">
        <v>-18.5</v>
      </c>
      <c r="AA680" s="43">
        <f t="shared" si="366"/>
        <v>-35.145826705848648</v>
      </c>
      <c r="AB680" s="42">
        <f t="shared" si="367"/>
        <v>0.20662328828835838</v>
      </c>
      <c r="AC680" s="8"/>
      <c r="AD680" s="35">
        <f t="shared" si="368"/>
        <v>-3.5158777777777782E-2</v>
      </c>
      <c r="AE680" s="12">
        <f t="shared" si="369"/>
        <v>3.7367918280816951E-4</v>
      </c>
      <c r="AF680" s="12">
        <f t="shared" si="370"/>
        <v>3.8551022176732715E-4</v>
      </c>
      <c r="AG680" s="12">
        <f t="shared" si="371"/>
        <v>1.3423008502203412E-5</v>
      </c>
      <c r="AH680" s="12">
        <f t="shared" si="372"/>
        <v>1.7086378734417916E-4</v>
      </c>
      <c r="AI680" s="12">
        <f t="shared" si="373"/>
        <v>0</v>
      </c>
      <c r="AJ680" s="12">
        <f t="shared" si="374"/>
        <v>0</v>
      </c>
      <c r="AK680" s="12">
        <f t="shared" si="375"/>
        <v>0</v>
      </c>
      <c r="AL680" s="12">
        <f t="shared" si="376"/>
        <v>0</v>
      </c>
      <c r="AM680" s="12">
        <f t="shared" si="377"/>
        <v>0</v>
      </c>
      <c r="AN680" s="39">
        <f t="shared" si="378"/>
        <v>0</v>
      </c>
      <c r="AO680" s="8"/>
      <c r="AP680" s="35">
        <f t="shared" si="379"/>
        <v>-3.5145826705848614E-2</v>
      </c>
      <c r="AQ680" s="12">
        <f t="shared" si="380"/>
        <v>2.0662328828835837E-4</v>
      </c>
      <c r="AR680" s="12">
        <f t="shared" si="381"/>
        <v>1.3423008502203412E-5</v>
      </c>
      <c r="AS680" s="12">
        <f t="shared" si="382"/>
        <v>1.7086378734417916E-4</v>
      </c>
      <c r="AT680" s="12">
        <f t="shared" si="383"/>
        <v>1.3423008502203412E-5</v>
      </c>
      <c r="AU680" s="12">
        <f t="shared" si="384"/>
        <v>1.7086378734417916E-4</v>
      </c>
      <c r="AV680" s="12">
        <f t="shared" si="385"/>
        <v>-3.5145826705848614E-2</v>
      </c>
      <c r="AW680" s="12">
        <f t="shared" si="386"/>
        <v>2.0662328828835837E-4</v>
      </c>
      <c r="AX680" s="12">
        <f t="shared" si="387"/>
        <v>-3.5145826705848648E-2</v>
      </c>
      <c r="AY680" s="39">
        <f t="shared" si="388"/>
        <v>2.0662328828835837E-4</v>
      </c>
      <c r="AZ680" s="8"/>
      <c r="BA680" s="35"/>
      <c r="BB680" s="12">
        <f t="shared" si="389"/>
        <v>1.0000134230085023</v>
      </c>
      <c r="BC680" s="12">
        <f t="shared" si="390"/>
        <v>0.96484122222222224</v>
      </c>
      <c r="BD680" s="12">
        <f t="shared" si="391"/>
        <v>0</v>
      </c>
      <c r="BE680" s="39">
        <f t="shared" si="392"/>
        <v>0</v>
      </c>
    </row>
    <row r="681" spans="1:57">
      <c r="A681" s="168" t="s">
        <v>390</v>
      </c>
      <c r="B681" s="3" t="s">
        <v>399</v>
      </c>
      <c r="C681" s="3">
        <v>-33.658166666666666</v>
      </c>
      <c r="D681" s="3">
        <v>0.37367918280816953</v>
      </c>
      <c r="E681" s="3">
        <v>6</v>
      </c>
      <c r="F681" s="3">
        <v>1.3423008502203413E-2</v>
      </c>
      <c r="G681" s="3">
        <v>0.17086378734417915</v>
      </c>
      <c r="L681" s="3">
        <v>1</v>
      </c>
      <c r="Q681" s="44">
        <f t="shared" si="358"/>
        <v>-33.645195452021795</v>
      </c>
      <c r="R681" s="45">
        <f t="shared" si="359"/>
        <v>0.22480115333909953</v>
      </c>
      <c r="S681" s="45" t="str">
        <f t="shared" si="360"/>
        <v>n/a</v>
      </c>
      <c r="T681" s="45" t="str">
        <f t="shared" si="361"/>
        <v>n/a</v>
      </c>
      <c r="U681" s="45" t="str">
        <f t="shared" si="362"/>
        <v>n/a</v>
      </c>
      <c r="V681" s="45" t="str">
        <f t="shared" si="363"/>
        <v>n/a</v>
      </c>
      <c r="W681" s="41">
        <f t="shared" si="364"/>
        <v>-33.645195452021795</v>
      </c>
      <c r="X681" s="42">
        <f t="shared" si="365"/>
        <v>0.22480115333909953</v>
      </c>
      <c r="Y681" s="3">
        <v>6</v>
      </c>
      <c r="Z681" s="166">
        <v>-18.5</v>
      </c>
      <c r="AA681" s="43">
        <f t="shared" si="366"/>
        <v>-33.645195452021824</v>
      </c>
      <c r="AB681" s="42">
        <f t="shared" si="367"/>
        <v>0.22480115333909953</v>
      </c>
      <c r="AC681" s="8"/>
      <c r="AD681" s="35">
        <f t="shared" si="368"/>
        <v>-3.365816666666667E-2</v>
      </c>
      <c r="AE681" s="12">
        <f t="shared" si="369"/>
        <v>3.7367918280816951E-4</v>
      </c>
      <c r="AF681" s="12">
        <f t="shared" si="370"/>
        <v>3.9271285076072736E-4</v>
      </c>
      <c r="AG681" s="12">
        <f t="shared" si="371"/>
        <v>1.3423008502203412E-5</v>
      </c>
      <c r="AH681" s="12">
        <f t="shared" si="372"/>
        <v>1.7086378734417916E-4</v>
      </c>
      <c r="AI681" s="12">
        <f t="shared" si="373"/>
        <v>0</v>
      </c>
      <c r="AJ681" s="12">
        <f t="shared" si="374"/>
        <v>0</v>
      </c>
      <c r="AK681" s="12">
        <f t="shared" si="375"/>
        <v>0</v>
      </c>
      <c r="AL681" s="12">
        <f t="shared" si="376"/>
        <v>0</v>
      </c>
      <c r="AM681" s="12">
        <f t="shared" si="377"/>
        <v>0</v>
      </c>
      <c r="AN681" s="39">
        <f t="shared" si="378"/>
        <v>0</v>
      </c>
      <c r="AO681" s="8"/>
      <c r="AP681" s="35">
        <f t="shared" si="379"/>
        <v>-3.3645195452021798E-2</v>
      </c>
      <c r="AQ681" s="12">
        <f t="shared" si="380"/>
        <v>2.2480115333909953E-4</v>
      </c>
      <c r="AR681" s="12">
        <f t="shared" si="381"/>
        <v>1.3423008502203412E-5</v>
      </c>
      <c r="AS681" s="12">
        <f t="shared" si="382"/>
        <v>1.7086378734417916E-4</v>
      </c>
      <c r="AT681" s="12">
        <f t="shared" si="383"/>
        <v>1.3423008502203412E-5</v>
      </c>
      <c r="AU681" s="12">
        <f t="shared" si="384"/>
        <v>1.7086378734417916E-4</v>
      </c>
      <c r="AV681" s="12">
        <f t="shared" si="385"/>
        <v>-3.3645195452021798E-2</v>
      </c>
      <c r="AW681" s="12">
        <f t="shared" si="386"/>
        <v>2.2480115333909953E-4</v>
      </c>
      <c r="AX681" s="12">
        <f t="shared" si="387"/>
        <v>-3.3645195452021825E-2</v>
      </c>
      <c r="AY681" s="39">
        <f t="shared" si="388"/>
        <v>2.2480115333909953E-4</v>
      </c>
      <c r="AZ681" s="8"/>
      <c r="BA681" s="35"/>
      <c r="BB681" s="12">
        <f t="shared" si="389"/>
        <v>1.0000134230085023</v>
      </c>
      <c r="BC681" s="12">
        <f t="shared" si="390"/>
        <v>0.96634183333333334</v>
      </c>
      <c r="BD681" s="12">
        <f t="shared" si="391"/>
        <v>0</v>
      </c>
      <c r="BE681" s="39">
        <f t="shared" si="392"/>
        <v>0</v>
      </c>
    </row>
    <row r="682" spans="1:57">
      <c r="A682" s="168" t="s">
        <v>390</v>
      </c>
      <c r="B682" s="3" t="s">
        <v>400</v>
      </c>
      <c r="C682" s="3">
        <v>-33.512999999999998</v>
      </c>
      <c r="D682" s="3">
        <v>0.37367918280816953</v>
      </c>
      <c r="E682" s="3">
        <v>6</v>
      </c>
      <c r="F682" s="3">
        <v>1.3423008502203413E-2</v>
      </c>
      <c r="G682" s="3">
        <v>0.17086378734417915</v>
      </c>
      <c r="L682" s="3">
        <v>1</v>
      </c>
      <c r="Q682" s="44">
        <f t="shared" si="358"/>
        <v>-33.500026836781728</v>
      </c>
      <c r="R682" s="45">
        <f t="shared" si="359"/>
        <v>0.22481937190672249</v>
      </c>
      <c r="S682" s="45" t="str">
        <f t="shared" si="360"/>
        <v>n/a</v>
      </c>
      <c r="T682" s="45" t="str">
        <f t="shared" si="361"/>
        <v>n/a</v>
      </c>
      <c r="U682" s="45" t="str">
        <f t="shared" si="362"/>
        <v>n/a</v>
      </c>
      <c r="V682" s="45" t="str">
        <f t="shared" si="363"/>
        <v>n/a</v>
      </c>
      <c r="W682" s="41">
        <f t="shared" si="364"/>
        <v>-33.500026836781728</v>
      </c>
      <c r="X682" s="42">
        <f t="shared" si="365"/>
        <v>0.22481937190672249</v>
      </c>
      <c r="Y682" s="3">
        <v>6</v>
      </c>
      <c r="Z682" s="166">
        <v>-18.5</v>
      </c>
      <c r="AA682" s="43">
        <f t="shared" si="366"/>
        <v>-33.500026836781771</v>
      </c>
      <c r="AB682" s="42">
        <f t="shared" si="367"/>
        <v>0.22481937190672249</v>
      </c>
      <c r="AC682" s="8"/>
      <c r="AD682" s="35">
        <f t="shared" si="368"/>
        <v>-3.3513000000000001E-2</v>
      </c>
      <c r="AE682" s="12">
        <f t="shared" si="369"/>
        <v>3.7367918280816951E-4</v>
      </c>
      <c r="AF682" s="12">
        <f t="shared" si="370"/>
        <v>3.9271285076072736E-4</v>
      </c>
      <c r="AG682" s="12">
        <f t="shared" si="371"/>
        <v>1.3423008502203412E-5</v>
      </c>
      <c r="AH682" s="12">
        <f t="shared" si="372"/>
        <v>1.7086378734417916E-4</v>
      </c>
      <c r="AI682" s="12">
        <f t="shared" si="373"/>
        <v>0</v>
      </c>
      <c r="AJ682" s="12">
        <f t="shared" si="374"/>
        <v>0</v>
      </c>
      <c r="AK682" s="12">
        <f t="shared" si="375"/>
        <v>0</v>
      </c>
      <c r="AL682" s="12">
        <f t="shared" si="376"/>
        <v>0</v>
      </c>
      <c r="AM682" s="12">
        <f t="shared" si="377"/>
        <v>0</v>
      </c>
      <c r="AN682" s="39">
        <f t="shared" si="378"/>
        <v>0</v>
      </c>
      <c r="AO682" s="8"/>
      <c r="AP682" s="35">
        <f t="shared" si="379"/>
        <v>-3.3500026836781729E-2</v>
      </c>
      <c r="AQ682" s="12">
        <f t="shared" si="380"/>
        <v>2.248193719067225E-4</v>
      </c>
      <c r="AR682" s="12">
        <f t="shared" si="381"/>
        <v>1.3423008502203412E-5</v>
      </c>
      <c r="AS682" s="12">
        <f t="shared" si="382"/>
        <v>1.7086378734417916E-4</v>
      </c>
      <c r="AT682" s="12">
        <f t="shared" si="383"/>
        <v>1.3423008502203412E-5</v>
      </c>
      <c r="AU682" s="12">
        <f t="shared" si="384"/>
        <v>1.7086378734417916E-4</v>
      </c>
      <c r="AV682" s="12">
        <f t="shared" si="385"/>
        <v>-3.3500026836781729E-2</v>
      </c>
      <c r="AW682" s="12">
        <f t="shared" si="386"/>
        <v>2.248193719067225E-4</v>
      </c>
      <c r="AX682" s="12">
        <f t="shared" si="387"/>
        <v>-3.3500026836781771E-2</v>
      </c>
      <c r="AY682" s="39">
        <f t="shared" si="388"/>
        <v>2.248193719067225E-4</v>
      </c>
      <c r="AZ682" s="8"/>
      <c r="BA682" s="35"/>
      <c r="BB682" s="12">
        <f t="shared" si="389"/>
        <v>1.0000134230085023</v>
      </c>
      <c r="BC682" s="12">
        <f t="shared" si="390"/>
        <v>0.96648699999999999</v>
      </c>
      <c r="BD682" s="12">
        <f t="shared" si="391"/>
        <v>0</v>
      </c>
      <c r="BE682" s="39">
        <f t="shared" si="392"/>
        <v>0</v>
      </c>
    </row>
    <row r="683" spans="1:57">
      <c r="A683" s="168" t="s">
        <v>390</v>
      </c>
      <c r="B683" s="3" t="s">
        <v>215</v>
      </c>
      <c r="C683" s="3">
        <v>-35.437166666666663</v>
      </c>
      <c r="D683" s="3">
        <v>0.37367918280816953</v>
      </c>
      <c r="E683" s="3">
        <v>6</v>
      </c>
      <c r="F683" s="3">
        <v>1.3423008502203413E-2</v>
      </c>
      <c r="G683" s="3">
        <v>0.17086378734417915</v>
      </c>
      <c r="L683" s="3">
        <v>1</v>
      </c>
      <c r="Q683" s="44">
        <f t="shared" si="358"/>
        <v>-35.424219331553921</v>
      </c>
      <c r="R683" s="45">
        <f t="shared" si="359"/>
        <v>0.22457798944754578</v>
      </c>
      <c r="S683" s="45" t="str">
        <f t="shared" si="360"/>
        <v>n/a</v>
      </c>
      <c r="T683" s="45" t="str">
        <f t="shared" si="361"/>
        <v>n/a</v>
      </c>
      <c r="U683" s="45" t="str">
        <f t="shared" si="362"/>
        <v>n/a</v>
      </c>
      <c r="V683" s="45" t="str">
        <f t="shared" si="363"/>
        <v>n/a</v>
      </c>
      <c r="W683" s="41">
        <f t="shared" si="364"/>
        <v>-35.424219331553921</v>
      </c>
      <c r="X683" s="42">
        <f t="shared" si="365"/>
        <v>0.22457798944754578</v>
      </c>
      <c r="Y683" s="3">
        <v>6</v>
      </c>
      <c r="Z683" s="166">
        <v>-18.5</v>
      </c>
      <c r="AA683" s="43">
        <f t="shared" si="366"/>
        <v>-35.424219331553928</v>
      </c>
      <c r="AB683" s="42">
        <f t="shared" si="367"/>
        <v>0.22457798944754578</v>
      </c>
      <c r="AC683" s="8"/>
      <c r="AD683" s="35">
        <f t="shared" si="368"/>
        <v>-3.5437166666666665E-2</v>
      </c>
      <c r="AE683" s="12">
        <f t="shared" si="369"/>
        <v>3.7367918280816951E-4</v>
      </c>
      <c r="AF683" s="12">
        <f t="shared" si="370"/>
        <v>3.9271285076072736E-4</v>
      </c>
      <c r="AG683" s="12">
        <f t="shared" si="371"/>
        <v>1.3423008502203412E-5</v>
      </c>
      <c r="AH683" s="12">
        <f t="shared" si="372"/>
        <v>1.7086378734417916E-4</v>
      </c>
      <c r="AI683" s="12">
        <f t="shared" si="373"/>
        <v>0</v>
      </c>
      <c r="AJ683" s="12">
        <f t="shared" si="374"/>
        <v>0</v>
      </c>
      <c r="AK683" s="12">
        <f t="shared" si="375"/>
        <v>0</v>
      </c>
      <c r="AL683" s="12">
        <f t="shared" si="376"/>
        <v>0</v>
      </c>
      <c r="AM683" s="12">
        <f t="shared" si="377"/>
        <v>0</v>
      </c>
      <c r="AN683" s="39">
        <f t="shared" si="378"/>
        <v>0</v>
      </c>
      <c r="AO683" s="8"/>
      <c r="AP683" s="35">
        <f t="shared" si="379"/>
        <v>-3.5424219331553923E-2</v>
      </c>
      <c r="AQ683" s="12">
        <f t="shared" si="380"/>
        <v>2.2457798944754579E-4</v>
      </c>
      <c r="AR683" s="12">
        <f t="shared" si="381"/>
        <v>1.3423008502203412E-5</v>
      </c>
      <c r="AS683" s="12">
        <f t="shared" si="382"/>
        <v>1.7086378734417916E-4</v>
      </c>
      <c r="AT683" s="12">
        <f t="shared" si="383"/>
        <v>1.3423008502203412E-5</v>
      </c>
      <c r="AU683" s="12">
        <f t="shared" si="384"/>
        <v>1.7086378734417916E-4</v>
      </c>
      <c r="AV683" s="12">
        <f t="shared" si="385"/>
        <v>-3.5424219331553923E-2</v>
      </c>
      <c r="AW683" s="12">
        <f t="shared" si="386"/>
        <v>2.2457798944754579E-4</v>
      </c>
      <c r="AX683" s="12">
        <f t="shared" si="387"/>
        <v>-3.542421933155393E-2</v>
      </c>
      <c r="AY683" s="39">
        <f t="shared" si="388"/>
        <v>2.2457798944754579E-4</v>
      </c>
      <c r="AZ683" s="8"/>
      <c r="BA683" s="35"/>
      <c r="BB683" s="12">
        <f t="shared" si="389"/>
        <v>1.0000134230085023</v>
      </c>
      <c r="BC683" s="12">
        <f t="shared" si="390"/>
        <v>0.96456283333333337</v>
      </c>
      <c r="BD683" s="12">
        <f t="shared" si="391"/>
        <v>0</v>
      </c>
      <c r="BE683" s="39">
        <f t="shared" si="392"/>
        <v>0</v>
      </c>
    </row>
    <row r="684" spans="1:57">
      <c r="A684" s="168" t="s">
        <v>390</v>
      </c>
      <c r="B684" s="3" t="s">
        <v>216</v>
      </c>
      <c r="C684" s="3">
        <v>-34.174500000000002</v>
      </c>
      <c r="D684" s="3">
        <v>0.37367918280816953</v>
      </c>
      <c r="E684" s="3">
        <v>6</v>
      </c>
      <c r="F684" s="3">
        <v>1.3423008502203413E-2</v>
      </c>
      <c r="G684" s="3">
        <v>0.17086378734417915</v>
      </c>
      <c r="L684" s="3">
        <v>1</v>
      </c>
      <c r="Q684" s="44">
        <f t="shared" si="358"/>
        <v>-34.161535716101859</v>
      </c>
      <c r="R684" s="45">
        <f t="shared" si="359"/>
        <v>0.22473636318488252</v>
      </c>
      <c r="S684" s="45" t="str">
        <f t="shared" si="360"/>
        <v>n/a</v>
      </c>
      <c r="T684" s="45" t="str">
        <f t="shared" si="361"/>
        <v>n/a</v>
      </c>
      <c r="U684" s="45" t="str">
        <f t="shared" si="362"/>
        <v>n/a</v>
      </c>
      <c r="V684" s="45" t="str">
        <f t="shared" si="363"/>
        <v>n/a</v>
      </c>
      <c r="W684" s="41">
        <f t="shared" si="364"/>
        <v>-34.161535716101859</v>
      </c>
      <c r="X684" s="42">
        <f t="shared" si="365"/>
        <v>0.22473636318488252</v>
      </c>
      <c r="Y684" s="3">
        <v>6</v>
      </c>
      <c r="Z684" s="166">
        <v>-18.5</v>
      </c>
      <c r="AA684" s="43">
        <f t="shared" si="366"/>
        <v>-34.16153571610181</v>
      </c>
      <c r="AB684" s="42">
        <f t="shared" si="367"/>
        <v>0.22473636318488252</v>
      </c>
      <c r="AC684" s="8"/>
      <c r="AD684" s="35">
        <f t="shared" si="368"/>
        <v>-3.4174500000000003E-2</v>
      </c>
      <c r="AE684" s="12">
        <f t="shared" si="369"/>
        <v>3.7367918280816951E-4</v>
      </c>
      <c r="AF684" s="12">
        <f t="shared" si="370"/>
        <v>3.9271285076072736E-4</v>
      </c>
      <c r="AG684" s="12">
        <f t="shared" si="371"/>
        <v>1.3423008502203412E-5</v>
      </c>
      <c r="AH684" s="12">
        <f t="shared" si="372"/>
        <v>1.7086378734417916E-4</v>
      </c>
      <c r="AI684" s="12">
        <f t="shared" si="373"/>
        <v>0</v>
      </c>
      <c r="AJ684" s="12">
        <f t="shared" si="374"/>
        <v>0</v>
      </c>
      <c r="AK684" s="12">
        <f t="shared" si="375"/>
        <v>0</v>
      </c>
      <c r="AL684" s="12">
        <f t="shared" si="376"/>
        <v>0</v>
      </c>
      <c r="AM684" s="12">
        <f t="shared" si="377"/>
        <v>0</v>
      </c>
      <c r="AN684" s="39">
        <f t="shared" si="378"/>
        <v>0</v>
      </c>
      <c r="AO684" s="8"/>
      <c r="AP684" s="35">
        <f t="shared" si="379"/>
        <v>-3.4161535716101858E-2</v>
      </c>
      <c r="AQ684" s="12">
        <f t="shared" si="380"/>
        <v>2.2473636318488252E-4</v>
      </c>
      <c r="AR684" s="12">
        <f t="shared" si="381"/>
        <v>1.3423008502203412E-5</v>
      </c>
      <c r="AS684" s="12">
        <f t="shared" si="382"/>
        <v>1.7086378734417916E-4</v>
      </c>
      <c r="AT684" s="12">
        <f t="shared" si="383"/>
        <v>1.3423008502203412E-5</v>
      </c>
      <c r="AU684" s="12">
        <f t="shared" si="384"/>
        <v>1.7086378734417916E-4</v>
      </c>
      <c r="AV684" s="12">
        <f t="shared" si="385"/>
        <v>-3.4161535716101858E-2</v>
      </c>
      <c r="AW684" s="12">
        <f t="shared" si="386"/>
        <v>2.2473636318488252E-4</v>
      </c>
      <c r="AX684" s="12">
        <f t="shared" si="387"/>
        <v>-3.416153571610181E-2</v>
      </c>
      <c r="AY684" s="39">
        <f t="shared" si="388"/>
        <v>2.2473636318488252E-4</v>
      </c>
      <c r="AZ684" s="8"/>
      <c r="BA684" s="35"/>
      <c r="BB684" s="12">
        <f t="shared" si="389"/>
        <v>1.0000134230085023</v>
      </c>
      <c r="BC684" s="12">
        <f t="shared" si="390"/>
        <v>0.9658255</v>
      </c>
      <c r="BD684" s="12">
        <f t="shared" si="391"/>
        <v>0</v>
      </c>
      <c r="BE684" s="39">
        <f t="shared" si="392"/>
        <v>0</v>
      </c>
    </row>
    <row r="685" spans="1:57">
      <c r="A685" s="168" t="s">
        <v>337</v>
      </c>
      <c r="B685" s="3" t="s">
        <v>399</v>
      </c>
      <c r="C685" s="3">
        <v>-33.35</v>
      </c>
      <c r="D685" s="3">
        <v>0.37367918280816953</v>
      </c>
      <c r="E685" s="3">
        <v>3</v>
      </c>
      <c r="F685" s="3">
        <v>1.3423008502203413E-2</v>
      </c>
      <c r="G685" s="3">
        <v>0.17086378734417915</v>
      </c>
      <c r="L685" s="3">
        <v>1</v>
      </c>
      <c r="Q685" s="44">
        <f t="shared" si="358"/>
        <v>-33.337024648831353</v>
      </c>
      <c r="R685" s="45">
        <f t="shared" si="359"/>
        <v>0.27170988679724878</v>
      </c>
      <c r="S685" s="45" t="str">
        <f t="shared" si="360"/>
        <v>n/a</v>
      </c>
      <c r="T685" s="45" t="str">
        <f t="shared" si="361"/>
        <v>n/a</v>
      </c>
      <c r="U685" s="45" t="str">
        <f t="shared" si="362"/>
        <v>n/a</v>
      </c>
      <c r="V685" s="45" t="str">
        <f t="shared" si="363"/>
        <v>n/a</v>
      </c>
      <c r="W685" s="41">
        <f t="shared" si="364"/>
        <v>-33.337024648831353</v>
      </c>
      <c r="X685" s="42">
        <f t="shared" si="365"/>
        <v>0.27170988679724878</v>
      </c>
      <c r="Y685" s="3">
        <v>3</v>
      </c>
      <c r="Z685" s="166">
        <v>-18.5</v>
      </c>
      <c r="AA685" s="43">
        <f t="shared" si="366"/>
        <v>-33.337024648831374</v>
      </c>
      <c r="AB685" s="42">
        <f t="shared" si="367"/>
        <v>0.27170988679724878</v>
      </c>
      <c r="AC685" s="8"/>
      <c r="AD685" s="35">
        <f t="shared" si="368"/>
        <v>-3.3350000000000005E-2</v>
      </c>
      <c r="AE685" s="12">
        <f t="shared" si="369"/>
        <v>3.7367918280816951E-4</v>
      </c>
      <c r="AF685" s="12">
        <f t="shared" si="370"/>
        <v>4.2165180505801406E-4</v>
      </c>
      <c r="AG685" s="12">
        <f t="shared" si="371"/>
        <v>1.3423008502203412E-5</v>
      </c>
      <c r="AH685" s="12">
        <f t="shared" si="372"/>
        <v>1.7086378734417916E-4</v>
      </c>
      <c r="AI685" s="12">
        <f t="shared" si="373"/>
        <v>0</v>
      </c>
      <c r="AJ685" s="12">
        <f t="shared" si="374"/>
        <v>0</v>
      </c>
      <c r="AK685" s="12">
        <f t="shared" si="375"/>
        <v>0</v>
      </c>
      <c r="AL685" s="12">
        <f t="shared" si="376"/>
        <v>0</v>
      </c>
      <c r="AM685" s="12">
        <f t="shared" si="377"/>
        <v>0</v>
      </c>
      <c r="AN685" s="39">
        <f t="shared" si="378"/>
        <v>0</v>
      </c>
      <c r="AO685" s="8"/>
      <c r="AP685" s="35">
        <f t="shared" si="379"/>
        <v>-3.333702464883135E-2</v>
      </c>
      <c r="AQ685" s="12">
        <f t="shared" si="380"/>
        <v>2.7170988679724878E-4</v>
      </c>
      <c r="AR685" s="12">
        <f t="shared" si="381"/>
        <v>1.3423008502203412E-5</v>
      </c>
      <c r="AS685" s="12">
        <f t="shared" si="382"/>
        <v>1.7086378734417916E-4</v>
      </c>
      <c r="AT685" s="12">
        <f t="shared" si="383"/>
        <v>1.3423008502203412E-5</v>
      </c>
      <c r="AU685" s="12">
        <f t="shared" si="384"/>
        <v>1.7086378734417916E-4</v>
      </c>
      <c r="AV685" s="12">
        <f t="shared" si="385"/>
        <v>-3.333702464883135E-2</v>
      </c>
      <c r="AW685" s="12">
        <f t="shared" si="386"/>
        <v>2.7170988679724878E-4</v>
      </c>
      <c r="AX685" s="12">
        <f t="shared" si="387"/>
        <v>-3.333702464883137E-2</v>
      </c>
      <c r="AY685" s="39">
        <f t="shared" si="388"/>
        <v>2.7170988679724878E-4</v>
      </c>
      <c r="AZ685" s="8"/>
      <c r="BA685" s="35"/>
      <c r="BB685" s="12">
        <f t="shared" si="389"/>
        <v>1.0000134230085023</v>
      </c>
      <c r="BC685" s="12">
        <f t="shared" si="390"/>
        <v>0.96665000000000001</v>
      </c>
      <c r="BD685" s="12">
        <f t="shared" si="391"/>
        <v>0</v>
      </c>
      <c r="BE685" s="39">
        <f t="shared" si="392"/>
        <v>0</v>
      </c>
    </row>
    <row r="686" spans="1:57">
      <c r="A686" s="168" t="s">
        <v>337</v>
      </c>
      <c r="B686" s="3" t="s">
        <v>400</v>
      </c>
      <c r="C686" s="3">
        <v>-33.169999999999995</v>
      </c>
      <c r="D686" s="3">
        <v>0.37367918280816953</v>
      </c>
      <c r="E686" s="3">
        <v>3</v>
      </c>
      <c r="F686" s="3">
        <v>1.3423008502203413E-2</v>
      </c>
      <c r="G686" s="3">
        <v>0.17086378734417915</v>
      </c>
      <c r="L686" s="3">
        <v>1</v>
      </c>
      <c r="Q686" s="44">
        <f t="shared" si="358"/>
        <v>-33.157022232689805</v>
      </c>
      <c r="R686" s="45">
        <f t="shared" si="359"/>
        <v>0.27172858336413214</v>
      </c>
      <c r="S686" s="45" t="str">
        <f t="shared" si="360"/>
        <v>n/a</v>
      </c>
      <c r="T686" s="45" t="str">
        <f t="shared" si="361"/>
        <v>n/a</v>
      </c>
      <c r="U686" s="45" t="str">
        <f t="shared" si="362"/>
        <v>n/a</v>
      </c>
      <c r="V686" s="45" t="str">
        <f t="shared" si="363"/>
        <v>n/a</v>
      </c>
      <c r="W686" s="41">
        <f t="shared" si="364"/>
        <v>-33.157022232689805</v>
      </c>
      <c r="X686" s="42">
        <f t="shared" si="365"/>
        <v>0.27172858336413214</v>
      </c>
      <c r="Y686" s="3">
        <v>3</v>
      </c>
      <c r="Z686" s="166">
        <v>-18.5</v>
      </c>
      <c r="AA686" s="43">
        <f t="shared" si="366"/>
        <v>-33.157022232689791</v>
      </c>
      <c r="AB686" s="42">
        <f t="shared" si="367"/>
        <v>0.27172858336413214</v>
      </c>
      <c r="AC686" s="8"/>
      <c r="AD686" s="35">
        <f t="shared" si="368"/>
        <v>-3.3169999999999991E-2</v>
      </c>
      <c r="AE686" s="12">
        <f t="shared" si="369"/>
        <v>3.7367918280816951E-4</v>
      </c>
      <c r="AF686" s="12">
        <f t="shared" si="370"/>
        <v>4.2165180505801406E-4</v>
      </c>
      <c r="AG686" s="12">
        <f t="shared" si="371"/>
        <v>1.3423008502203412E-5</v>
      </c>
      <c r="AH686" s="12">
        <f t="shared" si="372"/>
        <v>1.7086378734417916E-4</v>
      </c>
      <c r="AI686" s="12">
        <f t="shared" si="373"/>
        <v>0</v>
      </c>
      <c r="AJ686" s="12">
        <f t="shared" si="374"/>
        <v>0</v>
      </c>
      <c r="AK686" s="12">
        <f t="shared" si="375"/>
        <v>0</v>
      </c>
      <c r="AL686" s="12">
        <f t="shared" si="376"/>
        <v>0</v>
      </c>
      <c r="AM686" s="12">
        <f t="shared" si="377"/>
        <v>0</v>
      </c>
      <c r="AN686" s="39">
        <f t="shared" si="378"/>
        <v>0</v>
      </c>
      <c r="AO686" s="8"/>
      <c r="AP686" s="35">
        <f t="shared" si="379"/>
        <v>-3.3157022232689806E-2</v>
      </c>
      <c r="AQ686" s="12">
        <f t="shared" si="380"/>
        <v>2.7172858336413212E-4</v>
      </c>
      <c r="AR686" s="12">
        <f t="shared" si="381"/>
        <v>1.3423008502203412E-5</v>
      </c>
      <c r="AS686" s="12">
        <f t="shared" si="382"/>
        <v>1.7086378734417916E-4</v>
      </c>
      <c r="AT686" s="12">
        <f t="shared" si="383"/>
        <v>1.3423008502203412E-5</v>
      </c>
      <c r="AU686" s="12">
        <f t="shared" si="384"/>
        <v>1.7086378734417916E-4</v>
      </c>
      <c r="AV686" s="12">
        <f t="shared" si="385"/>
        <v>-3.3157022232689806E-2</v>
      </c>
      <c r="AW686" s="12">
        <f t="shared" si="386"/>
        <v>2.7172858336413212E-4</v>
      </c>
      <c r="AX686" s="12">
        <f t="shared" si="387"/>
        <v>-3.3157022232689792E-2</v>
      </c>
      <c r="AY686" s="39">
        <f t="shared" si="388"/>
        <v>2.7172858336413212E-4</v>
      </c>
      <c r="AZ686" s="8"/>
      <c r="BA686" s="35"/>
      <c r="BB686" s="12">
        <f t="shared" si="389"/>
        <v>1.0000134230085023</v>
      </c>
      <c r="BC686" s="12">
        <f t="shared" si="390"/>
        <v>0.96682999999999997</v>
      </c>
      <c r="BD686" s="12">
        <f t="shared" si="391"/>
        <v>0</v>
      </c>
      <c r="BE686" s="39">
        <f t="shared" si="392"/>
        <v>0</v>
      </c>
    </row>
    <row r="687" spans="1:57">
      <c r="A687" s="168" t="s">
        <v>337</v>
      </c>
      <c r="B687" s="3" t="s">
        <v>215</v>
      </c>
      <c r="C687" s="3">
        <v>-35.161000000000001</v>
      </c>
      <c r="D687" s="3">
        <v>0.37367918280816953</v>
      </c>
      <c r="E687" s="3">
        <v>3</v>
      </c>
      <c r="F687" s="3">
        <v>1.3423008502203413E-2</v>
      </c>
      <c r="G687" s="3">
        <v>0.17086378734417915</v>
      </c>
      <c r="L687" s="3">
        <v>1</v>
      </c>
      <c r="Q687" s="44">
        <f t="shared" si="358"/>
        <v>-35.148048957899746</v>
      </c>
      <c r="R687" s="45">
        <f t="shared" si="359"/>
        <v>0.27152190076923133</v>
      </c>
      <c r="S687" s="45" t="str">
        <f t="shared" si="360"/>
        <v>n/a</v>
      </c>
      <c r="T687" s="45" t="str">
        <f t="shared" si="361"/>
        <v>n/a</v>
      </c>
      <c r="U687" s="45" t="str">
        <f t="shared" si="362"/>
        <v>n/a</v>
      </c>
      <c r="V687" s="45" t="str">
        <f t="shared" si="363"/>
        <v>n/a</v>
      </c>
      <c r="W687" s="41">
        <f t="shared" si="364"/>
        <v>-35.148048957899746</v>
      </c>
      <c r="X687" s="42">
        <f t="shared" si="365"/>
        <v>0.27152190076923133</v>
      </c>
      <c r="Y687" s="3">
        <v>3</v>
      </c>
      <c r="Z687" s="166">
        <v>-18.5</v>
      </c>
      <c r="AA687" s="43">
        <f t="shared" si="366"/>
        <v>-35.14804895789969</v>
      </c>
      <c r="AB687" s="42">
        <f t="shared" si="367"/>
        <v>0.27152190076923133</v>
      </c>
      <c r="AC687" s="8"/>
      <c r="AD687" s="35">
        <f t="shared" si="368"/>
        <v>-3.5161000000000005E-2</v>
      </c>
      <c r="AE687" s="12">
        <f t="shared" si="369"/>
        <v>3.7367918280816951E-4</v>
      </c>
      <c r="AF687" s="12">
        <f t="shared" si="370"/>
        <v>4.2165180505801406E-4</v>
      </c>
      <c r="AG687" s="12">
        <f t="shared" si="371"/>
        <v>1.3423008502203412E-5</v>
      </c>
      <c r="AH687" s="12">
        <f t="shared" si="372"/>
        <v>1.7086378734417916E-4</v>
      </c>
      <c r="AI687" s="12">
        <f t="shared" si="373"/>
        <v>0</v>
      </c>
      <c r="AJ687" s="12">
        <f t="shared" si="374"/>
        <v>0</v>
      </c>
      <c r="AK687" s="12">
        <f t="shared" si="375"/>
        <v>0</v>
      </c>
      <c r="AL687" s="12">
        <f t="shared" si="376"/>
        <v>0</v>
      </c>
      <c r="AM687" s="12">
        <f t="shared" si="377"/>
        <v>0</v>
      </c>
      <c r="AN687" s="39">
        <f t="shared" si="378"/>
        <v>0</v>
      </c>
      <c r="AO687" s="8"/>
      <c r="AP687" s="35">
        <f t="shared" si="379"/>
        <v>-3.5148048957899747E-2</v>
      </c>
      <c r="AQ687" s="12">
        <f t="shared" si="380"/>
        <v>2.7152190076923133E-4</v>
      </c>
      <c r="AR687" s="12">
        <f t="shared" si="381"/>
        <v>1.3423008502203412E-5</v>
      </c>
      <c r="AS687" s="12">
        <f t="shared" si="382"/>
        <v>1.7086378734417916E-4</v>
      </c>
      <c r="AT687" s="12">
        <f t="shared" si="383"/>
        <v>1.3423008502203412E-5</v>
      </c>
      <c r="AU687" s="12">
        <f t="shared" si="384"/>
        <v>1.7086378734417916E-4</v>
      </c>
      <c r="AV687" s="12">
        <f t="shared" si="385"/>
        <v>-3.5148048957899747E-2</v>
      </c>
      <c r="AW687" s="12">
        <f t="shared" si="386"/>
        <v>2.7152190076923133E-4</v>
      </c>
      <c r="AX687" s="12">
        <f t="shared" si="387"/>
        <v>-3.5148048957899691E-2</v>
      </c>
      <c r="AY687" s="39">
        <f t="shared" si="388"/>
        <v>2.7152190076923133E-4</v>
      </c>
      <c r="AZ687" s="8"/>
      <c r="BA687" s="35"/>
      <c r="BB687" s="12">
        <f t="shared" si="389"/>
        <v>1.0000134230085023</v>
      </c>
      <c r="BC687" s="12">
        <f t="shared" si="390"/>
        <v>0.964839</v>
      </c>
      <c r="BD687" s="12">
        <f t="shared" si="391"/>
        <v>0</v>
      </c>
      <c r="BE687" s="39">
        <f t="shared" si="392"/>
        <v>0</v>
      </c>
    </row>
    <row r="688" spans="1:57">
      <c r="A688" s="168" t="s">
        <v>337</v>
      </c>
      <c r="B688" s="3" t="s">
        <v>216</v>
      </c>
      <c r="C688" s="3">
        <v>-34.792999999999999</v>
      </c>
      <c r="D688" s="3">
        <v>0.37367918280816953</v>
      </c>
      <c r="E688" s="3">
        <v>3</v>
      </c>
      <c r="F688" s="3">
        <v>1.3423008502203413E-2</v>
      </c>
      <c r="G688" s="3">
        <v>0.17086378734417915</v>
      </c>
      <c r="L688" s="3">
        <v>1</v>
      </c>
      <c r="Q688" s="44">
        <f t="shared" si="358"/>
        <v>-34.780044018232616</v>
      </c>
      <c r="R688" s="45">
        <f t="shared" si="359"/>
        <v>0.27156008201909937</v>
      </c>
      <c r="S688" s="45" t="str">
        <f t="shared" si="360"/>
        <v>n/a</v>
      </c>
      <c r="T688" s="45" t="str">
        <f t="shared" si="361"/>
        <v>n/a</v>
      </c>
      <c r="U688" s="45" t="str">
        <f t="shared" si="362"/>
        <v>n/a</v>
      </c>
      <c r="V688" s="45" t="str">
        <f t="shared" si="363"/>
        <v>n/a</v>
      </c>
      <c r="W688" s="41">
        <f t="shared" si="364"/>
        <v>-34.780044018232616</v>
      </c>
      <c r="X688" s="42">
        <f t="shared" si="365"/>
        <v>0.27156008201909937</v>
      </c>
      <c r="Y688" s="3">
        <v>3</v>
      </c>
      <c r="Z688" s="166">
        <v>-18.5</v>
      </c>
      <c r="AA688" s="43">
        <f t="shared" si="366"/>
        <v>-34.780044018232644</v>
      </c>
      <c r="AB688" s="42">
        <f t="shared" si="367"/>
        <v>0.27156008201909937</v>
      </c>
      <c r="AC688" s="8"/>
      <c r="AD688" s="35">
        <f t="shared" si="368"/>
        <v>-3.4792999999999998E-2</v>
      </c>
      <c r="AE688" s="12">
        <f t="shared" si="369"/>
        <v>3.7367918280816951E-4</v>
      </c>
      <c r="AF688" s="12">
        <f t="shared" si="370"/>
        <v>4.2165180505801406E-4</v>
      </c>
      <c r="AG688" s="12">
        <f t="shared" si="371"/>
        <v>1.3423008502203412E-5</v>
      </c>
      <c r="AH688" s="12">
        <f t="shared" si="372"/>
        <v>1.7086378734417916E-4</v>
      </c>
      <c r="AI688" s="12">
        <f t="shared" si="373"/>
        <v>0</v>
      </c>
      <c r="AJ688" s="12">
        <f t="shared" si="374"/>
        <v>0</v>
      </c>
      <c r="AK688" s="12">
        <f t="shared" si="375"/>
        <v>0</v>
      </c>
      <c r="AL688" s="12">
        <f t="shared" si="376"/>
        <v>0</v>
      </c>
      <c r="AM688" s="12">
        <f t="shared" si="377"/>
        <v>0</v>
      </c>
      <c r="AN688" s="39">
        <f t="shared" si="378"/>
        <v>0</v>
      </c>
      <c r="AO688" s="8"/>
      <c r="AP688" s="35">
        <f t="shared" si="379"/>
        <v>-3.4780044018232613E-2</v>
      </c>
      <c r="AQ688" s="12">
        <f t="shared" si="380"/>
        <v>2.7156008201909937E-4</v>
      </c>
      <c r="AR688" s="12">
        <f t="shared" si="381"/>
        <v>1.3423008502203412E-5</v>
      </c>
      <c r="AS688" s="12">
        <f t="shared" si="382"/>
        <v>1.7086378734417916E-4</v>
      </c>
      <c r="AT688" s="12">
        <f t="shared" si="383"/>
        <v>1.3423008502203412E-5</v>
      </c>
      <c r="AU688" s="12">
        <f t="shared" si="384"/>
        <v>1.7086378734417916E-4</v>
      </c>
      <c r="AV688" s="12">
        <f t="shared" si="385"/>
        <v>-3.4780044018232613E-2</v>
      </c>
      <c r="AW688" s="12">
        <f t="shared" si="386"/>
        <v>2.7156008201909937E-4</v>
      </c>
      <c r="AX688" s="12">
        <f t="shared" si="387"/>
        <v>-3.4780044018232648E-2</v>
      </c>
      <c r="AY688" s="39">
        <f t="shared" si="388"/>
        <v>2.7156008201909937E-4</v>
      </c>
      <c r="AZ688" s="8"/>
      <c r="BA688" s="35"/>
      <c r="BB688" s="12">
        <f t="shared" si="389"/>
        <v>1.0000134230085023</v>
      </c>
      <c r="BC688" s="12">
        <f t="shared" si="390"/>
        <v>0.96520700000000004</v>
      </c>
      <c r="BD688" s="12">
        <f t="shared" si="391"/>
        <v>0</v>
      </c>
      <c r="BE688" s="39">
        <f t="shared" si="392"/>
        <v>0</v>
      </c>
    </row>
    <row r="689" spans="1:57">
      <c r="A689" s="168" t="s">
        <v>273</v>
      </c>
      <c r="B689" s="3" t="s">
        <v>399</v>
      </c>
      <c r="C689" s="3">
        <v>-32.890166666666666</v>
      </c>
      <c r="D689" s="3">
        <v>0.37367918280816953</v>
      </c>
      <c r="E689" s="3">
        <v>6</v>
      </c>
      <c r="F689" s="3">
        <v>1.3423008502203413E-2</v>
      </c>
      <c r="G689" s="3">
        <v>0.17086378734417915</v>
      </c>
      <c r="L689" s="3">
        <v>1</v>
      </c>
      <c r="Q689" s="44">
        <f t="shared" si="358"/>
        <v>-32.877185143151266</v>
      </c>
      <c r="R689" s="45">
        <f t="shared" si="359"/>
        <v>0.22489755243471135</v>
      </c>
      <c r="S689" s="45" t="str">
        <f t="shared" si="360"/>
        <v>n/a</v>
      </c>
      <c r="T689" s="45" t="str">
        <f t="shared" si="361"/>
        <v>n/a</v>
      </c>
      <c r="U689" s="45" t="str">
        <f t="shared" si="362"/>
        <v>n/a</v>
      </c>
      <c r="V689" s="45" t="str">
        <f t="shared" si="363"/>
        <v>n/a</v>
      </c>
      <c r="W689" s="41">
        <f t="shared" si="364"/>
        <v>-32.877185143151266</v>
      </c>
      <c r="X689" s="42">
        <f t="shared" si="365"/>
        <v>0.22489755243471135</v>
      </c>
      <c r="Y689" s="3">
        <v>6</v>
      </c>
      <c r="Z689" s="166">
        <v>-18.5</v>
      </c>
      <c r="AA689" s="43">
        <f t="shared" si="366"/>
        <v>-32.877185143151301</v>
      </c>
      <c r="AB689" s="42">
        <f t="shared" si="367"/>
        <v>0.22489755243471135</v>
      </c>
      <c r="AC689" s="8"/>
      <c r="AD689" s="35">
        <f t="shared" si="368"/>
        <v>-3.2890166666666665E-2</v>
      </c>
      <c r="AE689" s="12">
        <f t="shared" si="369"/>
        <v>3.7367918280816951E-4</v>
      </c>
      <c r="AF689" s="12">
        <f t="shared" si="370"/>
        <v>3.9271285076072736E-4</v>
      </c>
      <c r="AG689" s="12">
        <f t="shared" si="371"/>
        <v>1.3423008502203412E-5</v>
      </c>
      <c r="AH689" s="12">
        <f t="shared" si="372"/>
        <v>1.7086378734417916E-4</v>
      </c>
      <c r="AI689" s="12">
        <f t="shared" si="373"/>
        <v>0</v>
      </c>
      <c r="AJ689" s="12">
        <f t="shared" si="374"/>
        <v>0</v>
      </c>
      <c r="AK689" s="12">
        <f t="shared" si="375"/>
        <v>0</v>
      </c>
      <c r="AL689" s="12">
        <f t="shared" si="376"/>
        <v>0</v>
      </c>
      <c r="AM689" s="12">
        <f t="shared" si="377"/>
        <v>0</v>
      </c>
      <c r="AN689" s="39">
        <f t="shared" si="378"/>
        <v>0</v>
      </c>
      <c r="AO689" s="8"/>
      <c r="AP689" s="35">
        <f t="shared" si="379"/>
        <v>-3.2877185143151265E-2</v>
      </c>
      <c r="AQ689" s="12">
        <f t="shared" si="380"/>
        <v>2.2489755243471134E-4</v>
      </c>
      <c r="AR689" s="12">
        <f t="shared" si="381"/>
        <v>1.3423008502203412E-5</v>
      </c>
      <c r="AS689" s="12">
        <f t="shared" si="382"/>
        <v>1.7086378734417916E-4</v>
      </c>
      <c r="AT689" s="12">
        <f t="shared" si="383"/>
        <v>1.3423008502203412E-5</v>
      </c>
      <c r="AU689" s="12">
        <f t="shared" si="384"/>
        <v>1.7086378734417916E-4</v>
      </c>
      <c r="AV689" s="12">
        <f t="shared" si="385"/>
        <v>-3.2877185143151265E-2</v>
      </c>
      <c r="AW689" s="12">
        <f t="shared" si="386"/>
        <v>2.2489755243471134E-4</v>
      </c>
      <c r="AX689" s="12">
        <f t="shared" si="387"/>
        <v>-3.28771851431513E-2</v>
      </c>
      <c r="AY689" s="39">
        <f t="shared" si="388"/>
        <v>2.2489755243471134E-4</v>
      </c>
      <c r="AZ689" s="8"/>
      <c r="BA689" s="35"/>
      <c r="BB689" s="12">
        <f t="shared" si="389"/>
        <v>1.0000134230085023</v>
      </c>
      <c r="BC689" s="12">
        <f t="shared" si="390"/>
        <v>0.96710983333333334</v>
      </c>
      <c r="BD689" s="12">
        <f t="shared" si="391"/>
        <v>0</v>
      </c>
      <c r="BE689" s="39">
        <f t="shared" si="392"/>
        <v>0</v>
      </c>
    </row>
    <row r="690" spans="1:57">
      <c r="A690" s="168" t="s">
        <v>273</v>
      </c>
      <c r="B690" s="3" t="s">
        <v>400</v>
      </c>
      <c r="C690" s="3">
        <v>-32.678333333333335</v>
      </c>
      <c r="D690" s="3">
        <v>0.37367918280816953</v>
      </c>
      <c r="E690" s="3">
        <v>3</v>
      </c>
      <c r="F690" s="3">
        <v>1.3423008502203413E-2</v>
      </c>
      <c r="G690" s="3">
        <v>0.17086378734417915</v>
      </c>
      <c r="L690" s="3">
        <v>1</v>
      </c>
      <c r="Q690" s="44">
        <f t="shared" si="358"/>
        <v>-32.665348966377302</v>
      </c>
      <c r="R690" s="45">
        <f t="shared" si="359"/>
        <v>0.27177966387248637</v>
      </c>
      <c r="S690" s="45" t="str">
        <f t="shared" si="360"/>
        <v>n/a</v>
      </c>
      <c r="T690" s="45" t="str">
        <f t="shared" si="361"/>
        <v>n/a</v>
      </c>
      <c r="U690" s="45" t="str">
        <f t="shared" si="362"/>
        <v>n/a</v>
      </c>
      <c r="V690" s="45" t="str">
        <f t="shared" si="363"/>
        <v>n/a</v>
      </c>
      <c r="W690" s="41">
        <f t="shared" si="364"/>
        <v>-32.665348966377302</v>
      </c>
      <c r="X690" s="42">
        <f t="shared" si="365"/>
        <v>0.27177966387248637</v>
      </c>
      <c r="Y690" s="3">
        <v>3</v>
      </c>
      <c r="Z690" s="166">
        <v>-18.5</v>
      </c>
      <c r="AA690" s="43">
        <f t="shared" si="366"/>
        <v>-32.665348966377294</v>
      </c>
      <c r="AB690" s="42">
        <f t="shared" si="367"/>
        <v>0.27177966387248637</v>
      </c>
      <c r="AC690" s="8"/>
      <c r="AD690" s="35">
        <f t="shared" si="368"/>
        <v>-3.2678333333333337E-2</v>
      </c>
      <c r="AE690" s="12">
        <f t="shared" si="369"/>
        <v>3.7367918280816951E-4</v>
      </c>
      <c r="AF690" s="12">
        <f t="shared" si="370"/>
        <v>4.2165180505801406E-4</v>
      </c>
      <c r="AG690" s="12">
        <f t="shared" si="371"/>
        <v>1.3423008502203412E-5</v>
      </c>
      <c r="AH690" s="12">
        <f t="shared" si="372"/>
        <v>1.7086378734417916E-4</v>
      </c>
      <c r="AI690" s="12">
        <f t="shared" si="373"/>
        <v>0</v>
      </c>
      <c r="AJ690" s="12">
        <f t="shared" si="374"/>
        <v>0</v>
      </c>
      <c r="AK690" s="12">
        <f t="shared" si="375"/>
        <v>0</v>
      </c>
      <c r="AL690" s="12">
        <f t="shared" si="376"/>
        <v>0</v>
      </c>
      <c r="AM690" s="12">
        <f t="shared" si="377"/>
        <v>0</v>
      </c>
      <c r="AN690" s="39">
        <f t="shared" si="378"/>
        <v>0</v>
      </c>
      <c r="AO690" s="8"/>
      <c r="AP690" s="35">
        <f t="shared" si="379"/>
        <v>-3.2665348966377301E-2</v>
      </c>
      <c r="AQ690" s="12">
        <f t="shared" si="380"/>
        <v>2.7177966387248638E-4</v>
      </c>
      <c r="AR690" s="12">
        <f t="shared" si="381"/>
        <v>1.3423008502203412E-5</v>
      </c>
      <c r="AS690" s="12">
        <f t="shared" si="382"/>
        <v>1.7086378734417916E-4</v>
      </c>
      <c r="AT690" s="12">
        <f t="shared" si="383"/>
        <v>1.3423008502203412E-5</v>
      </c>
      <c r="AU690" s="12">
        <f t="shared" si="384"/>
        <v>1.7086378734417916E-4</v>
      </c>
      <c r="AV690" s="12">
        <f t="shared" si="385"/>
        <v>-3.2665348966377301E-2</v>
      </c>
      <c r="AW690" s="12">
        <f t="shared" si="386"/>
        <v>2.7177966387248638E-4</v>
      </c>
      <c r="AX690" s="12">
        <f t="shared" si="387"/>
        <v>-3.2665348966377294E-2</v>
      </c>
      <c r="AY690" s="39">
        <f t="shared" si="388"/>
        <v>2.7177966387248638E-4</v>
      </c>
      <c r="AZ690" s="8"/>
      <c r="BA690" s="35"/>
      <c r="BB690" s="12">
        <f t="shared" si="389"/>
        <v>1.0000134230085023</v>
      </c>
      <c r="BC690" s="12">
        <f t="shared" si="390"/>
        <v>0.96732166666666664</v>
      </c>
      <c r="BD690" s="12">
        <f t="shared" si="391"/>
        <v>0</v>
      </c>
      <c r="BE690" s="39">
        <f t="shared" si="392"/>
        <v>0</v>
      </c>
    </row>
    <row r="691" spans="1:57">
      <c r="A691" s="168" t="s">
        <v>273</v>
      </c>
      <c r="B691" s="3" t="s">
        <v>215</v>
      </c>
      <c r="C691" s="3">
        <v>-34.426500000000004</v>
      </c>
      <c r="D691" s="3">
        <v>0.37367918280816953</v>
      </c>
      <c r="E691" s="3">
        <v>6</v>
      </c>
      <c r="F691" s="3">
        <v>1.3423008502203413E-2</v>
      </c>
      <c r="G691" s="3">
        <v>0.17086378734417915</v>
      </c>
      <c r="L691" s="3">
        <v>1</v>
      </c>
      <c r="Q691" s="44">
        <f t="shared" si="358"/>
        <v>-34.413539098699999</v>
      </c>
      <c r="R691" s="45">
        <f t="shared" si="359"/>
        <v>0.2247047477030531</v>
      </c>
      <c r="S691" s="45" t="str">
        <f t="shared" si="360"/>
        <v>n/a</v>
      </c>
      <c r="T691" s="45" t="str">
        <f t="shared" si="361"/>
        <v>n/a</v>
      </c>
      <c r="U691" s="45" t="str">
        <f t="shared" si="362"/>
        <v>n/a</v>
      </c>
      <c r="V691" s="45" t="str">
        <f t="shared" si="363"/>
        <v>n/a</v>
      </c>
      <c r="W691" s="41">
        <f t="shared" si="364"/>
        <v>-34.413539098699999</v>
      </c>
      <c r="X691" s="42">
        <f t="shared" si="365"/>
        <v>0.2247047477030531</v>
      </c>
      <c r="Y691" s="3">
        <v>6</v>
      </c>
      <c r="Z691" s="166">
        <v>-18.5</v>
      </c>
      <c r="AA691" s="43">
        <f t="shared" si="366"/>
        <v>-34.413539098700042</v>
      </c>
      <c r="AB691" s="42">
        <f t="shared" si="367"/>
        <v>0.2247047477030531</v>
      </c>
      <c r="AC691" s="8"/>
      <c r="AD691" s="35">
        <f t="shared" si="368"/>
        <v>-3.4426500000000006E-2</v>
      </c>
      <c r="AE691" s="12">
        <f t="shared" si="369"/>
        <v>3.7367918280816951E-4</v>
      </c>
      <c r="AF691" s="12">
        <f t="shared" si="370"/>
        <v>3.9271285076072736E-4</v>
      </c>
      <c r="AG691" s="12">
        <f t="shared" si="371"/>
        <v>1.3423008502203412E-5</v>
      </c>
      <c r="AH691" s="12">
        <f t="shared" si="372"/>
        <v>1.7086378734417916E-4</v>
      </c>
      <c r="AI691" s="12">
        <f t="shared" si="373"/>
        <v>0</v>
      </c>
      <c r="AJ691" s="12">
        <f t="shared" si="374"/>
        <v>0</v>
      </c>
      <c r="AK691" s="12">
        <f t="shared" si="375"/>
        <v>0</v>
      </c>
      <c r="AL691" s="12">
        <f t="shared" si="376"/>
        <v>0</v>
      </c>
      <c r="AM691" s="12">
        <f t="shared" si="377"/>
        <v>0</v>
      </c>
      <c r="AN691" s="39">
        <f t="shared" si="378"/>
        <v>0</v>
      </c>
      <c r="AO691" s="8"/>
      <c r="AP691" s="35">
        <f t="shared" si="379"/>
        <v>-3.4413539098699999E-2</v>
      </c>
      <c r="AQ691" s="12">
        <f t="shared" si="380"/>
        <v>2.2470474770305309E-4</v>
      </c>
      <c r="AR691" s="12">
        <f t="shared" si="381"/>
        <v>1.3423008502203412E-5</v>
      </c>
      <c r="AS691" s="12">
        <f t="shared" si="382"/>
        <v>1.7086378734417916E-4</v>
      </c>
      <c r="AT691" s="12">
        <f t="shared" si="383"/>
        <v>1.3423008502203412E-5</v>
      </c>
      <c r="AU691" s="12">
        <f t="shared" si="384"/>
        <v>1.7086378734417916E-4</v>
      </c>
      <c r="AV691" s="12">
        <f t="shared" si="385"/>
        <v>-3.4413539098699999E-2</v>
      </c>
      <c r="AW691" s="12">
        <f t="shared" si="386"/>
        <v>2.2470474770305309E-4</v>
      </c>
      <c r="AX691" s="12">
        <f t="shared" si="387"/>
        <v>-3.4413539098700041E-2</v>
      </c>
      <c r="AY691" s="39">
        <f t="shared" si="388"/>
        <v>2.2470474770305309E-4</v>
      </c>
      <c r="AZ691" s="8"/>
      <c r="BA691" s="35"/>
      <c r="BB691" s="12">
        <f t="shared" si="389"/>
        <v>1.0000134230085023</v>
      </c>
      <c r="BC691" s="12">
        <f t="shared" si="390"/>
        <v>0.96557349999999997</v>
      </c>
      <c r="BD691" s="12">
        <f t="shared" si="391"/>
        <v>0</v>
      </c>
      <c r="BE691" s="39">
        <f t="shared" si="392"/>
        <v>0</v>
      </c>
    </row>
    <row r="692" spans="1:57">
      <c r="A692" s="168" t="s">
        <v>273</v>
      </c>
      <c r="B692" s="3" t="s">
        <v>216</v>
      </c>
      <c r="C692" s="3">
        <v>-34.160666666666664</v>
      </c>
      <c r="D692" s="3">
        <v>0.37367918280816953</v>
      </c>
      <c r="E692" s="3">
        <v>6</v>
      </c>
      <c r="F692" s="3">
        <v>1.3423008502203413E-2</v>
      </c>
      <c r="G692" s="3">
        <v>0.17086378734417915</v>
      </c>
      <c r="L692" s="3">
        <v>1</v>
      </c>
      <c r="Q692" s="44">
        <f t="shared" si="358"/>
        <v>-34.147702197083568</v>
      </c>
      <c r="R692" s="45">
        <f t="shared" si="359"/>
        <v>0.22473809880090795</v>
      </c>
      <c r="S692" s="45" t="str">
        <f t="shared" si="360"/>
        <v>n/a</v>
      </c>
      <c r="T692" s="45" t="str">
        <f t="shared" si="361"/>
        <v>n/a</v>
      </c>
      <c r="U692" s="45" t="str">
        <f t="shared" si="362"/>
        <v>n/a</v>
      </c>
      <c r="V692" s="45" t="str">
        <f t="shared" si="363"/>
        <v>n/a</v>
      </c>
      <c r="W692" s="41">
        <f t="shared" si="364"/>
        <v>-34.147702197083568</v>
      </c>
      <c r="X692" s="42">
        <f t="shared" si="365"/>
        <v>0.22473809880090795</v>
      </c>
      <c r="Y692" s="3">
        <v>6</v>
      </c>
      <c r="Z692" s="166">
        <v>-18.5</v>
      </c>
      <c r="AA692" s="43">
        <f t="shared" si="366"/>
        <v>-34.147702197083518</v>
      </c>
      <c r="AB692" s="42">
        <f t="shared" si="367"/>
        <v>0.22473809880090795</v>
      </c>
      <c r="AC692" s="8"/>
      <c r="AD692" s="35">
        <f t="shared" si="368"/>
        <v>-3.4160666666666666E-2</v>
      </c>
      <c r="AE692" s="12">
        <f t="shared" si="369"/>
        <v>3.7367918280816951E-4</v>
      </c>
      <c r="AF692" s="12">
        <f t="shared" si="370"/>
        <v>3.9271285076072736E-4</v>
      </c>
      <c r="AG692" s="12">
        <f t="shared" si="371"/>
        <v>1.3423008502203412E-5</v>
      </c>
      <c r="AH692" s="12">
        <f t="shared" si="372"/>
        <v>1.7086378734417916E-4</v>
      </c>
      <c r="AI692" s="12">
        <f t="shared" si="373"/>
        <v>0</v>
      </c>
      <c r="AJ692" s="12">
        <f t="shared" si="374"/>
        <v>0</v>
      </c>
      <c r="AK692" s="12">
        <f t="shared" si="375"/>
        <v>0</v>
      </c>
      <c r="AL692" s="12">
        <f t="shared" si="376"/>
        <v>0</v>
      </c>
      <c r="AM692" s="12">
        <f t="shared" si="377"/>
        <v>0</v>
      </c>
      <c r="AN692" s="39">
        <f t="shared" si="378"/>
        <v>0</v>
      </c>
      <c r="AO692" s="8"/>
      <c r="AP692" s="35">
        <f t="shared" si="379"/>
        <v>-3.4147702197083567E-2</v>
      </c>
      <c r="AQ692" s="12">
        <f t="shared" si="380"/>
        <v>2.2473809880090795E-4</v>
      </c>
      <c r="AR692" s="12">
        <f t="shared" si="381"/>
        <v>1.3423008502203412E-5</v>
      </c>
      <c r="AS692" s="12">
        <f t="shared" si="382"/>
        <v>1.7086378734417916E-4</v>
      </c>
      <c r="AT692" s="12">
        <f t="shared" si="383"/>
        <v>1.3423008502203412E-5</v>
      </c>
      <c r="AU692" s="12">
        <f t="shared" si="384"/>
        <v>1.7086378734417916E-4</v>
      </c>
      <c r="AV692" s="12">
        <f t="shared" si="385"/>
        <v>-3.4147702197083567E-2</v>
      </c>
      <c r="AW692" s="12">
        <f t="shared" si="386"/>
        <v>2.2473809880090795E-4</v>
      </c>
      <c r="AX692" s="12">
        <f t="shared" si="387"/>
        <v>-3.4147702197083518E-2</v>
      </c>
      <c r="AY692" s="39">
        <f t="shared" si="388"/>
        <v>2.2473809880090795E-4</v>
      </c>
      <c r="AZ692" s="8"/>
      <c r="BA692" s="35"/>
      <c r="BB692" s="12">
        <f t="shared" si="389"/>
        <v>1.0000134230085023</v>
      </c>
      <c r="BC692" s="12">
        <f t="shared" si="390"/>
        <v>0.96583933333333338</v>
      </c>
      <c r="BD692" s="12">
        <f t="shared" si="391"/>
        <v>0</v>
      </c>
      <c r="BE692" s="39">
        <f t="shared" si="392"/>
        <v>0</v>
      </c>
    </row>
    <row r="693" spans="1:57">
      <c r="A693" s="168" t="s">
        <v>391</v>
      </c>
      <c r="B693" s="3" t="s">
        <v>399</v>
      </c>
      <c r="C693" s="3">
        <v>-34.617999999999995</v>
      </c>
      <c r="D693" s="3">
        <v>0.37367918280816953</v>
      </c>
      <c r="E693" s="3">
        <v>6</v>
      </c>
      <c r="F693" s="3">
        <v>1.3423008502203413E-2</v>
      </c>
      <c r="G693" s="3">
        <v>0.17086378734417915</v>
      </c>
      <c r="L693" s="3">
        <v>1</v>
      </c>
      <c r="Q693" s="44">
        <f t="shared" si="358"/>
        <v>-34.605041669206123</v>
      </c>
      <c r="R693" s="45">
        <f t="shared" si="359"/>
        <v>0.22468072498898645</v>
      </c>
      <c r="S693" s="45" t="str">
        <f t="shared" si="360"/>
        <v>n/a</v>
      </c>
      <c r="T693" s="45" t="str">
        <f t="shared" si="361"/>
        <v>n/a</v>
      </c>
      <c r="U693" s="45" t="str">
        <f t="shared" si="362"/>
        <v>n/a</v>
      </c>
      <c r="V693" s="45" t="str">
        <f t="shared" si="363"/>
        <v>n/a</v>
      </c>
      <c r="W693" s="41">
        <f t="shared" si="364"/>
        <v>-34.605041669206123</v>
      </c>
      <c r="X693" s="42">
        <f t="shared" si="365"/>
        <v>0.22468072498898645</v>
      </c>
      <c r="Y693" s="3">
        <v>6</v>
      </c>
      <c r="Z693" s="166">
        <v>-18.5</v>
      </c>
      <c r="AA693" s="43">
        <f t="shared" si="366"/>
        <v>-34.605041669206081</v>
      </c>
      <c r="AB693" s="42">
        <f t="shared" si="367"/>
        <v>0.22468072498898645</v>
      </c>
      <c r="AC693" s="8"/>
      <c r="AD693" s="35">
        <f t="shared" si="368"/>
        <v>-3.4617999999999996E-2</v>
      </c>
      <c r="AE693" s="12">
        <f t="shared" si="369"/>
        <v>3.7367918280816951E-4</v>
      </c>
      <c r="AF693" s="12">
        <f t="shared" si="370"/>
        <v>3.9271285076072736E-4</v>
      </c>
      <c r="AG693" s="12">
        <f t="shared" si="371"/>
        <v>1.3423008502203412E-5</v>
      </c>
      <c r="AH693" s="12">
        <f t="shared" si="372"/>
        <v>1.7086378734417916E-4</v>
      </c>
      <c r="AI693" s="12">
        <f t="shared" si="373"/>
        <v>0</v>
      </c>
      <c r="AJ693" s="12">
        <f t="shared" si="374"/>
        <v>0</v>
      </c>
      <c r="AK693" s="12">
        <f t="shared" si="375"/>
        <v>0</v>
      </c>
      <c r="AL693" s="12">
        <f t="shared" si="376"/>
        <v>0</v>
      </c>
      <c r="AM693" s="12">
        <f t="shared" si="377"/>
        <v>0</v>
      </c>
      <c r="AN693" s="39">
        <f t="shared" si="378"/>
        <v>0</v>
      </c>
      <c r="AO693" s="8"/>
      <c r="AP693" s="35">
        <f t="shared" si="379"/>
        <v>-3.4605041669206124E-2</v>
      </c>
      <c r="AQ693" s="12">
        <f t="shared" si="380"/>
        <v>2.2468072498898646E-4</v>
      </c>
      <c r="AR693" s="12">
        <f t="shared" si="381"/>
        <v>1.3423008502203412E-5</v>
      </c>
      <c r="AS693" s="12">
        <f t="shared" si="382"/>
        <v>1.7086378734417916E-4</v>
      </c>
      <c r="AT693" s="12">
        <f t="shared" si="383"/>
        <v>1.3423008502203412E-5</v>
      </c>
      <c r="AU693" s="12">
        <f t="shared" si="384"/>
        <v>1.7086378734417916E-4</v>
      </c>
      <c r="AV693" s="12">
        <f t="shared" si="385"/>
        <v>-3.4605041669206124E-2</v>
      </c>
      <c r="AW693" s="12">
        <f t="shared" si="386"/>
        <v>2.2468072498898646E-4</v>
      </c>
      <c r="AX693" s="12">
        <f t="shared" si="387"/>
        <v>-3.4605041669206082E-2</v>
      </c>
      <c r="AY693" s="39">
        <f t="shared" si="388"/>
        <v>2.2468072498898646E-4</v>
      </c>
      <c r="AZ693" s="8"/>
      <c r="BA693" s="35"/>
      <c r="BB693" s="12">
        <f t="shared" si="389"/>
        <v>1.0000134230085023</v>
      </c>
      <c r="BC693" s="12">
        <f t="shared" si="390"/>
        <v>0.96538199999999996</v>
      </c>
      <c r="BD693" s="12">
        <f t="shared" si="391"/>
        <v>0</v>
      </c>
      <c r="BE693" s="39">
        <f t="shared" si="392"/>
        <v>0</v>
      </c>
    </row>
    <row r="694" spans="1:57">
      <c r="A694" s="168" t="s">
        <v>391</v>
      </c>
      <c r="B694" s="3" t="s">
        <v>400</v>
      </c>
      <c r="C694" s="3">
        <v>-34.074833333333338</v>
      </c>
      <c r="D694" s="3">
        <v>0.37367918280816953</v>
      </c>
      <c r="E694" s="3">
        <v>6</v>
      </c>
      <c r="F694" s="3">
        <v>1.3423008502203413E-2</v>
      </c>
      <c r="G694" s="3">
        <v>0.17086378734417915</v>
      </c>
      <c r="L694" s="3">
        <v>1</v>
      </c>
      <c r="Q694" s="44">
        <f t="shared" si="358"/>
        <v>-34.061867711608677</v>
      </c>
      <c r="R694" s="45">
        <f t="shared" si="359"/>
        <v>0.22474886824070764</v>
      </c>
      <c r="S694" s="45" t="str">
        <f t="shared" si="360"/>
        <v>n/a</v>
      </c>
      <c r="T694" s="45" t="str">
        <f t="shared" si="361"/>
        <v>n/a</v>
      </c>
      <c r="U694" s="45" t="str">
        <f t="shared" si="362"/>
        <v>n/a</v>
      </c>
      <c r="V694" s="45" t="str">
        <f t="shared" si="363"/>
        <v>n/a</v>
      </c>
      <c r="W694" s="41">
        <f t="shared" si="364"/>
        <v>-34.061867711608677</v>
      </c>
      <c r="X694" s="42">
        <f t="shared" si="365"/>
        <v>0.22474886824070764</v>
      </c>
      <c r="Y694" s="3">
        <v>6</v>
      </c>
      <c r="Z694" s="166">
        <v>-18.5</v>
      </c>
      <c r="AA694" s="43">
        <f t="shared" si="366"/>
        <v>-34.061867711608684</v>
      </c>
      <c r="AB694" s="42">
        <f t="shared" si="367"/>
        <v>0.22474886824070764</v>
      </c>
      <c r="AC694" s="8"/>
      <c r="AD694" s="35">
        <f t="shared" si="368"/>
        <v>-3.4074833333333339E-2</v>
      </c>
      <c r="AE694" s="12">
        <f t="shared" si="369"/>
        <v>3.7367918280816951E-4</v>
      </c>
      <c r="AF694" s="12">
        <f t="shared" si="370"/>
        <v>3.9271285076072736E-4</v>
      </c>
      <c r="AG694" s="12">
        <f t="shared" si="371"/>
        <v>1.3423008502203412E-5</v>
      </c>
      <c r="AH694" s="12">
        <f t="shared" si="372"/>
        <v>1.7086378734417916E-4</v>
      </c>
      <c r="AI694" s="12">
        <f t="shared" si="373"/>
        <v>0</v>
      </c>
      <c r="AJ694" s="12">
        <f t="shared" si="374"/>
        <v>0</v>
      </c>
      <c r="AK694" s="12">
        <f t="shared" si="375"/>
        <v>0</v>
      </c>
      <c r="AL694" s="12">
        <f t="shared" si="376"/>
        <v>0</v>
      </c>
      <c r="AM694" s="12">
        <f t="shared" si="377"/>
        <v>0</v>
      </c>
      <c r="AN694" s="39">
        <f t="shared" si="378"/>
        <v>0</v>
      </c>
      <c r="AO694" s="8"/>
      <c r="AP694" s="35">
        <f t="shared" si="379"/>
        <v>-3.4061867711608677E-2</v>
      </c>
      <c r="AQ694" s="12">
        <f t="shared" si="380"/>
        <v>2.2474886824070764E-4</v>
      </c>
      <c r="AR694" s="12">
        <f t="shared" si="381"/>
        <v>1.3423008502203412E-5</v>
      </c>
      <c r="AS694" s="12">
        <f t="shared" si="382"/>
        <v>1.7086378734417916E-4</v>
      </c>
      <c r="AT694" s="12">
        <f t="shared" si="383"/>
        <v>1.3423008502203412E-5</v>
      </c>
      <c r="AU694" s="12">
        <f t="shared" si="384"/>
        <v>1.7086378734417916E-4</v>
      </c>
      <c r="AV694" s="12">
        <f t="shared" si="385"/>
        <v>-3.4061867711608677E-2</v>
      </c>
      <c r="AW694" s="12">
        <f t="shared" si="386"/>
        <v>2.2474886824070764E-4</v>
      </c>
      <c r="AX694" s="12">
        <f t="shared" si="387"/>
        <v>-3.4061867711608684E-2</v>
      </c>
      <c r="AY694" s="39">
        <f t="shared" si="388"/>
        <v>2.2474886824070764E-4</v>
      </c>
      <c r="AZ694" s="8"/>
      <c r="BA694" s="35"/>
      <c r="BB694" s="12">
        <f t="shared" si="389"/>
        <v>1.0000134230085023</v>
      </c>
      <c r="BC694" s="12">
        <f t="shared" si="390"/>
        <v>0.96592516666666661</v>
      </c>
      <c r="BD694" s="12">
        <f t="shared" si="391"/>
        <v>0</v>
      </c>
      <c r="BE694" s="39">
        <f t="shared" si="392"/>
        <v>0</v>
      </c>
    </row>
    <row r="695" spans="1:57">
      <c r="A695" s="168" t="s">
        <v>391</v>
      </c>
      <c r="B695" s="3" t="s">
        <v>215</v>
      </c>
      <c r="C695" s="3">
        <v>-35.781166666666671</v>
      </c>
      <c r="D695" s="3">
        <v>0.37367918280816953</v>
      </c>
      <c r="E695" s="3">
        <v>6</v>
      </c>
      <c r="F695" s="3">
        <v>1.3423008502203413E-2</v>
      </c>
      <c r="G695" s="3">
        <v>0.17086378734417915</v>
      </c>
      <c r="L695" s="3">
        <v>1</v>
      </c>
      <c r="Q695" s="44">
        <f t="shared" si="358"/>
        <v>-35.768223949068854</v>
      </c>
      <c r="R695" s="45">
        <f t="shared" si="359"/>
        <v>0.22453485878896029</v>
      </c>
      <c r="S695" s="45" t="str">
        <f t="shared" si="360"/>
        <v>n/a</v>
      </c>
      <c r="T695" s="45" t="str">
        <f t="shared" si="361"/>
        <v>n/a</v>
      </c>
      <c r="U695" s="45" t="str">
        <f t="shared" si="362"/>
        <v>n/a</v>
      </c>
      <c r="V695" s="45" t="str">
        <f t="shared" si="363"/>
        <v>n/a</v>
      </c>
      <c r="W695" s="41">
        <f t="shared" si="364"/>
        <v>-35.768223949068854</v>
      </c>
      <c r="X695" s="42">
        <f t="shared" si="365"/>
        <v>0.22453485878896029</v>
      </c>
      <c r="Y695" s="3">
        <v>6</v>
      </c>
      <c r="Z695" s="166">
        <v>-18.5</v>
      </c>
      <c r="AA695" s="43">
        <f t="shared" si="366"/>
        <v>-35.768223949068869</v>
      </c>
      <c r="AB695" s="42">
        <f t="shared" si="367"/>
        <v>0.22453485878896029</v>
      </c>
      <c r="AC695" s="8"/>
      <c r="AD695" s="35">
        <f t="shared" si="368"/>
        <v>-3.5781166666666669E-2</v>
      </c>
      <c r="AE695" s="12">
        <f t="shared" si="369"/>
        <v>3.7367918280816951E-4</v>
      </c>
      <c r="AF695" s="12">
        <f t="shared" si="370"/>
        <v>3.9271285076072736E-4</v>
      </c>
      <c r="AG695" s="12">
        <f t="shared" si="371"/>
        <v>1.3423008502203412E-5</v>
      </c>
      <c r="AH695" s="12">
        <f t="shared" si="372"/>
        <v>1.7086378734417916E-4</v>
      </c>
      <c r="AI695" s="12">
        <f t="shared" si="373"/>
        <v>0</v>
      </c>
      <c r="AJ695" s="12">
        <f t="shared" si="374"/>
        <v>0</v>
      </c>
      <c r="AK695" s="12">
        <f t="shared" si="375"/>
        <v>0</v>
      </c>
      <c r="AL695" s="12">
        <f t="shared" si="376"/>
        <v>0</v>
      </c>
      <c r="AM695" s="12">
        <f t="shared" si="377"/>
        <v>0</v>
      </c>
      <c r="AN695" s="39">
        <f t="shared" si="378"/>
        <v>0</v>
      </c>
      <c r="AO695" s="8"/>
      <c r="AP695" s="35">
        <f t="shared" si="379"/>
        <v>-3.5768223949068853E-2</v>
      </c>
      <c r="AQ695" s="12">
        <f t="shared" si="380"/>
        <v>2.2453485878896028E-4</v>
      </c>
      <c r="AR695" s="12">
        <f t="shared" si="381"/>
        <v>1.3423008502203412E-5</v>
      </c>
      <c r="AS695" s="12">
        <f t="shared" si="382"/>
        <v>1.7086378734417916E-4</v>
      </c>
      <c r="AT695" s="12">
        <f t="shared" si="383"/>
        <v>1.3423008502203412E-5</v>
      </c>
      <c r="AU695" s="12">
        <f t="shared" si="384"/>
        <v>1.7086378734417916E-4</v>
      </c>
      <c r="AV695" s="12">
        <f t="shared" si="385"/>
        <v>-3.5768223949068853E-2</v>
      </c>
      <c r="AW695" s="12">
        <f t="shared" si="386"/>
        <v>2.2453485878896028E-4</v>
      </c>
      <c r="AX695" s="12">
        <f t="shared" si="387"/>
        <v>-3.5768223949068867E-2</v>
      </c>
      <c r="AY695" s="39">
        <f t="shared" si="388"/>
        <v>2.2453485878896028E-4</v>
      </c>
      <c r="AZ695" s="8"/>
      <c r="BA695" s="35"/>
      <c r="BB695" s="12">
        <f t="shared" si="389"/>
        <v>1.0000134230085023</v>
      </c>
      <c r="BC695" s="12">
        <f t="shared" si="390"/>
        <v>0.96421883333333336</v>
      </c>
      <c r="BD695" s="12">
        <f t="shared" si="391"/>
        <v>0</v>
      </c>
      <c r="BE695" s="39">
        <f t="shared" si="392"/>
        <v>0</v>
      </c>
    </row>
    <row r="696" spans="1:57">
      <c r="A696" s="168" t="s">
        <v>391</v>
      </c>
      <c r="B696" s="3" t="s">
        <v>216</v>
      </c>
      <c r="C696" s="3">
        <v>-35.73383333333333</v>
      </c>
      <c r="D696" s="3">
        <v>0.37367918280816953</v>
      </c>
      <c r="E696" s="3">
        <v>6</v>
      </c>
      <c r="F696" s="3">
        <v>1.3423008502203413E-2</v>
      </c>
      <c r="G696" s="3">
        <v>0.17086378734417915</v>
      </c>
      <c r="L696" s="3">
        <v>1</v>
      </c>
      <c r="Q696" s="44">
        <f t="shared" si="358"/>
        <v>-35.720889980379773</v>
      </c>
      <c r="R696" s="45">
        <f t="shared" si="359"/>
        <v>0.2245407930125175</v>
      </c>
      <c r="S696" s="45" t="str">
        <f t="shared" si="360"/>
        <v>n/a</v>
      </c>
      <c r="T696" s="45" t="str">
        <f t="shared" si="361"/>
        <v>n/a</v>
      </c>
      <c r="U696" s="45" t="str">
        <f t="shared" si="362"/>
        <v>n/a</v>
      </c>
      <c r="V696" s="45" t="str">
        <f t="shared" si="363"/>
        <v>n/a</v>
      </c>
      <c r="W696" s="41">
        <f t="shared" si="364"/>
        <v>-35.720889980379773</v>
      </c>
      <c r="X696" s="42">
        <f t="shared" si="365"/>
        <v>0.2245407930125175</v>
      </c>
      <c r="Y696" s="3">
        <v>6</v>
      </c>
      <c r="Z696" s="166">
        <v>-18.5</v>
      </c>
      <c r="AA696" s="43">
        <f t="shared" si="366"/>
        <v>-35.720889980379809</v>
      </c>
      <c r="AB696" s="42">
        <f t="shared" si="367"/>
        <v>0.2245407930125175</v>
      </c>
      <c r="AC696" s="8"/>
      <c r="AD696" s="35">
        <f t="shared" si="368"/>
        <v>-3.5733833333333333E-2</v>
      </c>
      <c r="AE696" s="12">
        <f t="shared" si="369"/>
        <v>3.7367918280816951E-4</v>
      </c>
      <c r="AF696" s="12">
        <f t="shared" si="370"/>
        <v>3.9271285076072736E-4</v>
      </c>
      <c r="AG696" s="12">
        <f t="shared" si="371"/>
        <v>1.3423008502203412E-5</v>
      </c>
      <c r="AH696" s="12">
        <f t="shared" si="372"/>
        <v>1.7086378734417916E-4</v>
      </c>
      <c r="AI696" s="12">
        <f t="shared" si="373"/>
        <v>0</v>
      </c>
      <c r="AJ696" s="12">
        <f t="shared" si="374"/>
        <v>0</v>
      </c>
      <c r="AK696" s="12">
        <f t="shared" si="375"/>
        <v>0</v>
      </c>
      <c r="AL696" s="12">
        <f t="shared" si="376"/>
        <v>0</v>
      </c>
      <c r="AM696" s="12">
        <f t="shared" si="377"/>
        <v>0</v>
      </c>
      <c r="AN696" s="39">
        <f t="shared" si="378"/>
        <v>0</v>
      </c>
      <c r="AO696" s="8"/>
      <c r="AP696" s="35">
        <f t="shared" si="379"/>
        <v>-3.5720889980379776E-2</v>
      </c>
      <c r="AQ696" s="12">
        <f t="shared" si="380"/>
        <v>2.2454079301251751E-4</v>
      </c>
      <c r="AR696" s="12">
        <f t="shared" si="381"/>
        <v>1.3423008502203412E-5</v>
      </c>
      <c r="AS696" s="12">
        <f t="shared" si="382"/>
        <v>1.7086378734417916E-4</v>
      </c>
      <c r="AT696" s="12">
        <f t="shared" si="383"/>
        <v>1.3423008502203412E-5</v>
      </c>
      <c r="AU696" s="12">
        <f t="shared" si="384"/>
        <v>1.7086378734417916E-4</v>
      </c>
      <c r="AV696" s="12">
        <f t="shared" si="385"/>
        <v>-3.5720889980379776E-2</v>
      </c>
      <c r="AW696" s="12">
        <f t="shared" si="386"/>
        <v>2.2454079301251751E-4</v>
      </c>
      <c r="AX696" s="12">
        <f t="shared" si="387"/>
        <v>-3.5720889980379811E-2</v>
      </c>
      <c r="AY696" s="39">
        <f t="shared" si="388"/>
        <v>2.2454079301251751E-4</v>
      </c>
      <c r="AZ696" s="8"/>
      <c r="BA696" s="35"/>
      <c r="BB696" s="12">
        <f t="shared" si="389"/>
        <v>1.0000134230085023</v>
      </c>
      <c r="BC696" s="12">
        <f t="shared" si="390"/>
        <v>0.96426616666666665</v>
      </c>
      <c r="BD696" s="12">
        <f t="shared" si="391"/>
        <v>0</v>
      </c>
      <c r="BE696" s="39">
        <f t="shared" si="392"/>
        <v>0</v>
      </c>
    </row>
    <row r="697" spans="1:57">
      <c r="A697" s="168" t="s">
        <v>338</v>
      </c>
      <c r="B697" s="3" t="s">
        <v>399</v>
      </c>
      <c r="C697" s="3">
        <v>-33.877000000000002</v>
      </c>
      <c r="D697" s="3">
        <v>0.37367918280816953</v>
      </c>
      <c r="E697" s="3">
        <v>6</v>
      </c>
      <c r="F697" s="3">
        <v>1.3423008502203413E-2</v>
      </c>
      <c r="G697" s="3">
        <v>0.17086378734417915</v>
      </c>
      <c r="L697" s="3">
        <v>1</v>
      </c>
      <c r="Q697" s="44">
        <f t="shared" si="358"/>
        <v>-33.864031722756827</v>
      </c>
      <c r="R697" s="45">
        <f t="shared" si="359"/>
        <v>0.22477369191033486</v>
      </c>
      <c r="S697" s="45" t="str">
        <f t="shared" si="360"/>
        <v>n/a</v>
      </c>
      <c r="T697" s="45" t="str">
        <f t="shared" si="361"/>
        <v>n/a</v>
      </c>
      <c r="U697" s="45" t="str">
        <f t="shared" si="362"/>
        <v>n/a</v>
      </c>
      <c r="V697" s="45" t="str">
        <f t="shared" si="363"/>
        <v>n/a</v>
      </c>
      <c r="W697" s="41">
        <f t="shared" si="364"/>
        <v>-33.864031722756827</v>
      </c>
      <c r="X697" s="42">
        <f t="shared" si="365"/>
        <v>0.22477369191033486</v>
      </c>
      <c r="Y697" s="3">
        <v>6</v>
      </c>
      <c r="Z697" s="166">
        <v>-18.5</v>
      </c>
      <c r="AA697" s="43">
        <f t="shared" si="366"/>
        <v>-33.86403172275687</v>
      </c>
      <c r="AB697" s="42">
        <f t="shared" si="367"/>
        <v>0.22477369191033486</v>
      </c>
      <c r="AC697" s="8"/>
      <c r="AD697" s="35">
        <f t="shared" si="368"/>
        <v>-3.3877000000000004E-2</v>
      </c>
      <c r="AE697" s="12">
        <f t="shared" si="369"/>
        <v>3.7367918280816951E-4</v>
      </c>
      <c r="AF697" s="12">
        <f t="shared" si="370"/>
        <v>3.9271285076072736E-4</v>
      </c>
      <c r="AG697" s="12">
        <f t="shared" si="371"/>
        <v>1.3423008502203412E-5</v>
      </c>
      <c r="AH697" s="12">
        <f t="shared" si="372"/>
        <v>1.7086378734417916E-4</v>
      </c>
      <c r="AI697" s="12">
        <f t="shared" si="373"/>
        <v>0</v>
      </c>
      <c r="AJ697" s="12">
        <f t="shared" si="374"/>
        <v>0</v>
      </c>
      <c r="AK697" s="12">
        <f t="shared" si="375"/>
        <v>0</v>
      </c>
      <c r="AL697" s="12">
        <f t="shared" si="376"/>
        <v>0</v>
      </c>
      <c r="AM697" s="12">
        <f t="shared" si="377"/>
        <v>0</v>
      </c>
      <c r="AN697" s="39">
        <f t="shared" si="378"/>
        <v>0</v>
      </c>
      <c r="AO697" s="8"/>
      <c r="AP697" s="35">
        <f t="shared" si="379"/>
        <v>-3.3864031722756829E-2</v>
      </c>
      <c r="AQ697" s="12">
        <f t="shared" si="380"/>
        <v>2.2477369191033485E-4</v>
      </c>
      <c r="AR697" s="12">
        <f t="shared" si="381"/>
        <v>1.3423008502203412E-5</v>
      </c>
      <c r="AS697" s="12">
        <f t="shared" si="382"/>
        <v>1.7086378734417916E-4</v>
      </c>
      <c r="AT697" s="12">
        <f t="shared" si="383"/>
        <v>1.3423008502203412E-5</v>
      </c>
      <c r="AU697" s="12">
        <f t="shared" si="384"/>
        <v>1.7086378734417916E-4</v>
      </c>
      <c r="AV697" s="12">
        <f t="shared" si="385"/>
        <v>-3.3864031722756829E-2</v>
      </c>
      <c r="AW697" s="12">
        <f t="shared" si="386"/>
        <v>2.2477369191033485E-4</v>
      </c>
      <c r="AX697" s="12">
        <f t="shared" si="387"/>
        <v>-3.3864031722756871E-2</v>
      </c>
      <c r="AY697" s="39">
        <f t="shared" si="388"/>
        <v>2.2477369191033485E-4</v>
      </c>
      <c r="AZ697" s="8"/>
      <c r="BA697" s="35"/>
      <c r="BB697" s="12">
        <f t="shared" si="389"/>
        <v>1.0000134230085023</v>
      </c>
      <c r="BC697" s="12">
        <f t="shared" si="390"/>
        <v>0.96612299999999995</v>
      </c>
      <c r="BD697" s="12">
        <f t="shared" si="391"/>
        <v>0</v>
      </c>
      <c r="BE697" s="39">
        <f t="shared" si="392"/>
        <v>0</v>
      </c>
    </row>
    <row r="698" spans="1:57">
      <c r="A698" s="168" t="s">
        <v>338</v>
      </c>
      <c r="B698" s="3" t="s">
        <v>400</v>
      </c>
      <c r="C698" s="3">
        <v>-33.962000000000003</v>
      </c>
      <c r="D698" s="3">
        <v>0.37367918280816953</v>
      </c>
      <c r="E698" s="3">
        <v>5</v>
      </c>
      <c r="F698" s="3">
        <v>1.3423008502203413E-2</v>
      </c>
      <c r="G698" s="3">
        <v>0.17086378734417915</v>
      </c>
      <c r="L698" s="3">
        <v>1</v>
      </c>
      <c r="Q698" s="44">
        <f t="shared" si="358"/>
        <v>-33.94903286371256</v>
      </c>
      <c r="R698" s="45">
        <f t="shared" si="359"/>
        <v>0.23488950709712497</v>
      </c>
      <c r="S698" s="45" t="str">
        <f t="shared" si="360"/>
        <v>n/a</v>
      </c>
      <c r="T698" s="45" t="str">
        <f t="shared" si="361"/>
        <v>n/a</v>
      </c>
      <c r="U698" s="45" t="str">
        <f t="shared" si="362"/>
        <v>n/a</v>
      </c>
      <c r="V698" s="45" t="str">
        <f t="shared" si="363"/>
        <v>n/a</v>
      </c>
      <c r="W698" s="41">
        <f t="shared" si="364"/>
        <v>-33.94903286371256</v>
      </c>
      <c r="X698" s="42">
        <f t="shared" si="365"/>
        <v>0.23488950709712497</v>
      </c>
      <c r="Y698" s="3">
        <v>5</v>
      </c>
      <c r="Z698" s="166">
        <v>-18.5</v>
      </c>
      <c r="AA698" s="43">
        <f t="shared" si="366"/>
        <v>-33.949032863712539</v>
      </c>
      <c r="AB698" s="42">
        <f t="shared" si="367"/>
        <v>0.23488950709712497</v>
      </c>
      <c r="AC698" s="8"/>
      <c r="AD698" s="35">
        <f t="shared" si="368"/>
        <v>-3.3962000000000006E-2</v>
      </c>
      <c r="AE698" s="12">
        <f t="shared" si="369"/>
        <v>3.7367918280816951E-4</v>
      </c>
      <c r="AF698" s="12">
        <f t="shared" si="370"/>
        <v>3.9753713420809326E-4</v>
      </c>
      <c r="AG698" s="12">
        <f t="shared" si="371"/>
        <v>1.3423008502203412E-5</v>
      </c>
      <c r="AH698" s="12">
        <f t="shared" si="372"/>
        <v>1.7086378734417916E-4</v>
      </c>
      <c r="AI698" s="12">
        <f t="shared" si="373"/>
        <v>0</v>
      </c>
      <c r="AJ698" s="12">
        <f t="shared" si="374"/>
        <v>0</v>
      </c>
      <c r="AK698" s="12">
        <f t="shared" si="375"/>
        <v>0</v>
      </c>
      <c r="AL698" s="12">
        <f t="shared" si="376"/>
        <v>0</v>
      </c>
      <c r="AM698" s="12">
        <f t="shared" si="377"/>
        <v>0</v>
      </c>
      <c r="AN698" s="39">
        <f t="shared" si="378"/>
        <v>0</v>
      </c>
      <c r="AO698" s="8"/>
      <c r="AP698" s="35">
        <f t="shared" si="379"/>
        <v>-3.3949032863712557E-2</v>
      </c>
      <c r="AQ698" s="12">
        <f t="shared" si="380"/>
        <v>2.3488950709712499E-4</v>
      </c>
      <c r="AR698" s="12">
        <f t="shared" si="381"/>
        <v>1.3423008502203412E-5</v>
      </c>
      <c r="AS698" s="12">
        <f t="shared" si="382"/>
        <v>1.7086378734417916E-4</v>
      </c>
      <c r="AT698" s="12">
        <f t="shared" si="383"/>
        <v>1.3423008502203412E-5</v>
      </c>
      <c r="AU698" s="12">
        <f t="shared" si="384"/>
        <v>1.7086378734417916E-4</v>
      </c>
      <c r="AV698" s="12">
        <f t="shared" si="385"/>
        <v>-3.3949032863712557E-2</v>
      </c>
      <c r="AW698" s="12">
        <f t="shared" si="386"/>
        <v>2.3488950709712499E-4</v>
      </c>
      <c r="AX698" s="12">
        <f t="shared" si="387"/>
        <v>-3.3949032863712536E-2</v>
      </c>
      <c r="AY698" s="39">
        <f t="shared" si="388"/>
        <v>2.3488950709712499E-4</v>
      </c>
      <c r="AZ698" s="8"/>
      <c r="BA698" s="35"/>
      <c r="BB698" s="12">
        <f t="shared" si="389"/>
        <v>1.0000134230085023</v>
      </c>
      <c r="BC698" s="12">
        <f t="shared" si="390"/>
        <v>0.96603799999999995</v>
      </c>
      <c r="BD698" s="12">
        <f t="shared" si="391"/>
        <v>0</v>
      </c>
      <c r="BE698" s="39">
        <f t="shared" si="392"/>
        <v>0</v>
      </c>
    </row>
    <row r="699" spans="1:57">
      <c r="A699" s="168" t="s">
        <v>338</v>
      </c>
      <c r="B699" s="3" t="s">
        <v>215</v>
      </c>
      <c r="C699" s="3">
        <v>-35.68</v>
      </c>
      <c r="D699" s="3">
        <v>0.37367918280816953</v>
      </c>
      <c r="E699" s="3">
        <v>6</v>
      </c>
      <c r="F699" s="3">
        <v>1.3423008502203413E-2</v>
      </c>
      <c r="G699" s="3">
        <v>0.17086378734417915</v>
      </c>
      <c r="L699" s="3">
        <v>1</v>
      </c>
      <c r="Q699" s="44">
        <f t="shared" si="358"/>
        <v>-35.667055924441151</v>
      </c>
      <c r="R699" s="45">
        <f t="shared" si="359"/>
        <v>0.22454754231048538</v>
      </c>
      <c r="S699" s="45" t="str">
        <f t="shared" si="360"/>
        <v>n/a</v>
      </c>
      <c r="T699" s="45" t="str">
        <f t="shared" si="361"/>
        <v>n/a</v>
      </c>
      <c r="U699" s="45" t="str">
        <f t="shared" si="362"/>
        <v>n/a</v>
      </c>
      <c r="V699" s="45" t="str">
        <f t="shared" si="363"/>
        <v>n/a</v>
      </c>
      <c r="W699" s="41">
        <f t="shared" si="364"/>
        <v>-35.667055924441151</v>
      </c>
      <c r="X699" s="42">
        <f t="shared" si="365"/>
        <v>0.22454754231048538</v>
      </c>
      <c r="Y699" s="3">
        <v>6</v>
      </c>
      <c r="Z699" s="166">
        <v>-18.5</v>
      </c>
      <c r="AA699" s="43">
        <f t="shared" si="366"/>
        <v>-35.667055924441193</v>
      </c>
      <c r="AB699" s="42">
        <f t="shared" si="367"/>
        <v>0.22454754231048538</v>
      </c>
      <c r="AC699" s="8"/>
      <c r="AD699" s="35">
        <f t="shared" si="368"/>
        <v>-3.5679999999999996E-2</v>
      </c>
      <c r="AE699" s="12">
        <f t="shared" si="369"/>
        <v>3.7367918280816951E-4</v>
      </c>
      <c r="AF699" s="12">
        <f t="shared" si="370"/>
        <v>3.9271285076072736E-4</v>
      </c>
      <c r="AG699" s="12">
        <f t="shared" si="371"/>
        <v>1.3423008502203412E-5</v>
      </c>
      <c r="AH699" s="12">
        <f t="shared" si="372"/>
        <v>1.7086378734417916E-4</v>
      </c>
      <c r="AI699" s="12">
        <f t="shared" si="373"/>
        <v>0</v>
      </c>
      <c r="AJ699" s="12">
        <f t="shared" si="374"/>
        <v>0</v>
      </c>
      <c r="AK699" s="12">
        <f t="shared" si="375"/>
        <v>0</v>
      </c>
      <c r="AL699" s="12">
        <f t="shared" si="376"/>
        <v>0</v>
      </c>
      <c r="AM699" s="12">
        <f t="shared" si="377"/>
        <v>0</v>
      </c>
      <c r="AN699" s="39">
        <f t="shared" si="378"/>
        <v>0</v>
      </c>
      <c r="AO699" s="8"/>
      <c r="AP699" s="35">
        <f t="shared" si="379"/>
        <v>-3.5667055924441152E-2</v>
      </c>
      <c r="AQ699" s="12">
        <f t="shared" si="380"/>
        <v>2.2454754231048538E-4</v>
      </c>
      <c r="AR699" s="12">
        <f t="shared" si="381"/>
        <v>1.3423008502203412E-5</v>
      </c>
      <c r="AS699" s="12">
        <f t="shared" si="382"/>
        <v>1.7086378734417916E-4</v>
      </c>
      <c r="AT699" s="12">
        <f t="shared" si="383"/>
        <v>1.3423008502203412E-5</v>
      </c>
      <c r="AU699" s="12">
        <f t="shared" si="384"/>
        <v>1.7086378734417916E-4</v>
      </c>
      <c r="AV699" s="12">
        <f t="shared" si="385"/>
        <v>-3.5667055924441152E-2</v>
      </c>
      <c r="AW699" s="12">
        <f t="shared" si="386"/>
        <v>2.2454754231048538E-4</v>
      </c>
      <c r="AX699" s="12">
        <f t="shared" si="387"/>
        <v>-3.5667055924441193E-2</v>
      </c>
      <c r="AY699" s="39">
        <f t="shared" si="388"/>
        <v>2.2454754231048538E-4</v>
      </c>
      <c r="AZ699" s="8"/>
      <c r="BA699" s="35"/>
      <c r="BB699" s="12">
        <f t="shared" si="389"/>
        <v>1.0000134230085023</v>
      </c>
      <c r="BC699" s="12">
        <f t="shared" si="390"/>
        <v>0.96431999999999995</v>
      </c>
      <c r="BD699" s="12">
        <f t="shared" si="391"/>
        <v>0</v>
      </c>
      <c r="BE699" s="39">
        <f t="shared" si="392"/>
        <v>0</v>
      </c>
    </row>
    <row r="700" spans="1:57">
      <c r="A700" s="168" t="s">
        <v>338</v>
      </c>
      <c r="B700" s="3" t="s">
        <v>216</v>
      </c>
      <c r="C700" s="3">
        <v>-35.26016666666667</v>
      </c>
      <c r="D700" s="3">
        <v>0.37367918280816953</v>
      </c>
      <c r="E700" s="3">
        <v>6</v>
      </c>
      <c r="F700" s="3">
        <v>1.3423008502203413E-2</v>
      </c>
      <c r="G700" s="3">
        <v>0.17086378734417915</v>
      </c>
      <c r="L700" s="3">
        <v>1</v>
      </c>
      <c r="Q700" s="44">
        <f t="shared" si="358"/>
        <v>-35.247216955681424</v>
      </c>
      <c r="R700" s="45">
        <f t="shared" si="359"/>
        <v>0.22460018444211163</v>
      </c>
      <c r="S700" s="45" t="str">
        <f t="shared" si="360"/>
        <v>n/a</v>
      </c>
      <c r="T700" s="45" t="str">
        <f t="shared" si="361"/>
        <v>n/a</v>
      </c>
      <c r="U700" s="45" t="str">
        <f t="shared" si="362"/>
        <v>n/a</v>
      </c>
      <c r="V700" s="45" t="str">
        <f t="shared" si="363"/>
        <v>n/a</v>
      </c>
      <c r="W700" s="41">
        <f t="shared" si="364"/>
        <v>-35.247216955681424</v>
      </c>
      <c r="X700" s="42">
        <f t="shared" si="365"/>
        <v>0.22460018444211163</v>
      </c>
      <c r="Y700" s="3">
        <v>6</v>
      </c>
      <c r="Z700" s="166">
        <v>-18.5</v>
      </c>
      <c r="AA700" s="43">
        <f t="shared" si="366"/>
        <v>-35.247216955681452</v>
      </c>
      <c r="AB700" s="42">
        <f t="shared" si="367"/>
        <v>0.22460018444211163</v>
      </c>
      <c r="AC700" s="8"/>
      <c r="AD700" s="35">
        <f t="shared" si="368"/>
        <v>-3.5260166666666669E-2</v>
      </c>
      <c r="AE700" s="12">
        <f t="shared" si="369"/>
        <v>3.7367918280816951E-4</v>
      </c>
      <c r="AF700" s="12">
        <f t="shared" si="370"/>
        <v>3.9271285076072736E-4</v>
      </c>
      <c r="AG700" s="12">
        <f t="shared" si="371"/>
        <v>1.3423008502203412E-5</v>
      </c>
      <c r="AH700" s="12">
        <f t="shared" si="372"/>
        <v>1.7086378734417916E-4</v>
      </c>
      <c r="AI700" s="12">
        <f t="shared" si="373"/>
        <v>0</v>
      </c>
      <c r="AJ700" s="12">
        <f t="shared" si="374"/>
        <v>0</v>
      </c>
      <c r="AK700" s="12">
        <f t="shared" si="375"/>
        <v>0</v>
      </c>
      <c r="AL700" s="12">
        <f t="shared" si="376"/>
        <v>0</v>
      </c>
      <c r="AM700" s="12">
        <f t="shared" si="377"/>
        <v>0</v>
      </c>
      <c r="AN700" s="39">
        <f t="shared" si="378"/>
        <v>0</v>
      </c>
      <c r="AO700" s="8"/>
      <c r="AP700" s="35">
        <f t="shared" si="379"/>
        <v>-3.5247216955681421E-2</v>
      </c>
      <c r="AQ700" s="12">
        <f t="shared" si="380"/>
        <v>2.2460018444211163E-4</v>
      </c>
      <c r="AR700" s="12">
        <f t="shared" si="381"/>
        <v>1.3423008502203412E-5</v>
      </c>
      <c r="AS700" s="12">
        <f t="shared" si="382"/>
        <v>1.7086378734417916E-4</v>
      </c>
      <c r="AT700" s="12">
        <f t="shared" si="383"/>
        <v>1.3423008502203412E-5</v>
      </c>
      <c r="AU700" s="12">
        <f t="shared" si="384"/>
        <v>1.7086378734417916E-4</v>
      </c>
      <c r="AV700" s="12">
        <f t="shared" si="385"/>
        <v>-3.5247216955681421E-2</v>
      </c>
      <c r="AW700" s="12">
        <f t="shared" si="386"/>
        <v>2.2460018444211163E-4</v>
      </c>
      <c r="AX700" s="12">
        <f t="shared" si="387"/>
        <v>-3.5247216955681449E-2</v>
      </c>
      <c r="AY700" s="39">
        <f t="shared" si="388"/>
        <v>2.2460018444211163E-4</v>
      </c>
      <c r="AZ700" s="8"/>
      <c r="BA700" s="35"/>
      <c r="BB700" s="12">
        <f t="shared" si="389"/>
        <v>1.0000134230085023</v>
      </c>
      <c r="BC700" s="12">
        <f t="shared" si="390"/>
        <v>0.96473983333333335</v>
      </c>
      <c r="BD700" s="12">
        <f t="shared" si="391"/>
        <v>0</v>
      </c>
      <c r="BE700" s="39">
        <f t="shared" si="392"/>
        <v>0</v>
      </c>
    </row>
    <row r="701" spans="1:57">
      <c r="A701" s="168" t="s">
        <v>274</v>
      </c>
      <c r="B701" s="3" t="s">
        <v>399</v>
      </c>
      <c r="C701" s="3">
        <v>-35.010666666666665</v>
      </c>
      <c r="D701" s="3">
        <v>0.37367918280816953</v>
      </c>
      <c r="E701" s="3">
        <v>3</v>
      </c>
      <c r="F701" s="3">
        <v>1.3423008502203413E-2</v>
      </c>
      <c r="G701" s="3">
        <v>0.17086378734417915</v>
      </c>
      <c r="L701" s="3">
        <v>1</v>
      </c>
      <c r="Q701" s="44">
        <f t="shared" si="358"/>
        <v>-34.997713606640794</v>
      </c>
      <c r="R701" s="45">
        <f t="shared" si="359"/>
        <v>0.27153749725268889</v>
      </c>
      <c r="S701" s="45" t="str">
        <f t="shared" si="360"/>
        <v>n/a</v>
      </c>
      <c r="T701" s="45" t="str">
        <f t="shared" si="361"/>
        <v>n/a</v>
      </c>
      <c r="U701" s="45" t="str">
        <f t="shared" si="362"/>
        <v>n/a</v>
      </c>
      <c r="V701" s="45" t="str">
        <f t="shared" si="363"/>
        <v>n/a</v>
      </c>
      <c r="W701" s="41">
        <f t="shared" si="364"/>
        <v>-34.997713606640794</v>
      </c>
      <c r="X701" s="42">
        <f t="shared" si="365"/>
        <v>0.27153749725268889</v>
      </c>
      <c r="Y701" s="3">
        <v>3</v>
      </c>
      <c r="Z701" s="166">
        <v>-18.5</v>
      </c>
      <c r="AA701" s="43">
        <f t="shared" si="366"/>
        <v>-34.997713606640836</v>
      </c>
      <c r="AB701" s="42">
        <f t="shared" si="367"/>
        <v>0.27153749725268889</v>
      </c>
      <c r="AC701" s="8"/>
      <c r="AD701" s="35">
        <f t="shared" si="368"/>
        <v>-3.5010666666666662E-2</v>
      </c>
      <c r="AE701" s="12">
        <f t="shared" si="369"/>
        <v>3.7367918280816951E-4</v>
      </c>
      <c r="AF701" s="12">
        <f t="shared" si="370"/>
        <v>4.2165180505801406E-4</v>
      </c>
      <c r="AG701" s="12">
        <f t="shared" si="371"/>
        <v>1.3423008502203412E-5</v>
      </c>
      <c r="AH701" s="12">
        <f t="shared" si="372"/>
        <v>1.7086378734417916E-4</v>
      </c>
      <c r="AI701" s="12">
        <f t="shared" si="373"/>
        <v>0</v>
      </c>
      <c r="AJ701" s="12">
        <f t="shared" si="374"/>
        <v>0</v>
      </c>
      <c r="AK701" s="12">
        <f t="shared" si="375"/>
        <v>0</v>
      </c>
      <c r="AL701" s="12">
        <f t="shared" si="376"/>
        <v>0</v>
      </c>
      <c r="AM701" s="12">
        <f t="shared" si="377"/>
        <v>0</v>
      </c>
      <c r="AN701" s="39">
        <f t="shared" si="378"/>
        <v>0</v>
      </c>
      <c r="AO701" s="8"/>
      <c r="AP701" s="35">
        <f t="shared" si="379"/>
        <v>-3.4997713606640793E-2</v>
      </c>
      <c r="AQ701" s="12">
        <f t="shared" si="380"/>
        <v>2.7153749725268887E-4</v>
      </c>
      <c r="AR701" s="12">
        <f t="shared" si="381"/>
        <v>1.3423008502203412E-5</v>
      </c>
      <c r="AS701" s="12">
        <f t="shared" si="382"/>
        <v>1.7086378734417916E-4</v>
      </c>
      <c r="AT701" s="12">
        <f t="shared" si="383"/>
        <v>1.3423008502203412E-5</v>
      </c>
      <c r="AU701" s="12">
        <f t="shared" si="384"/>
        <v>1.7086378734417916E-4</v>
      </c>
      <c r="AV701" s="12">
        <f t="shared" si="385"/>
        <v>-3.4997713606640793E-2</v>
      </c>
      <c r="AW701" s="12">
        <f t="shared" si="386"/>
        <v>2.7153749725268887E-4</v>
      </c>
      <c r="AX701" s="12">
        <f t="shared" si="387"/>
        <v>-3.4997713606640835E-2</v>
      </c>
      <c r="AY701" s="39">
        <f t="shared" si="388"/>
        <v>2.7153749725268887E-4</v>
      </c>
      <c r="AZ701" s="8"/>
      <c r="BA701" s="35"/>
      <c r="BB701" s="12">
        <f t="shared" si="389"/>
        <v>1.0000134230085023</v>
      </c>
      <c r="BC701" s="12">
        <f t="shared" si="390"/>
        <v>0.96498933333333337</v>
      </c>
      <c r="BD701" s="12">
        <f t="shared" si="391"/>
        <v>0</v>
      </c>
      <c r="BE701" s="39">
        <f t="shared" si="392"/>
        <v>0</v>
      </c>
    </row>
    <row r="702" spans="1:57">
      <c r="A702" s="168" t="s">
        <v>274</v>
      </c>
      <c r="B702" s="3" t="s">
        <v>400</v>
      </c>
      <c r="C702" s="3">
        <v>-34.932500000000005</v>
      </c>
      <c r="D702" s="3">
        <v>0.37367918280816953</v>
      </c>
      <c r="E702" s="3">
        <v>2</v>
      </c>
      <c r="F702" s="3">
        <v>1.3423008502203413E-2</v>
      </c>
      <c r="G702" s="3">
        <v>0.17086378734417915</v>
      </c>
      <c r="L702" s="3">
        <v>1</v>
      </c>
      <c r="Q702" s="44">
        <f t="shared" si="358"/>
        <v>-34.919545890742306</v>
      </c>
      <c r="R702" s="45">
        <f t="shared" si="359"/>
        <v>0.31146481383741903</v>
      </c>
      <c r="S702" s="45" t="str">
        <f t="shared" si="360"/>
        <v>n/a</v>
      </c>
      <c r="T702" s="45" t="str">
        <f t="shared" si="361"/>
        <v>n/a</v>
      </c>
      <c r="U702" s="45" t="str">
        <f t="shared" si="362"/>
        <v>n/a</v>
      </c>
      <c r="V702" s="45" t="str">
        <f t="shared" si="363"/>
        <v>n/a</v>
      </c>
      <c r="W702" s="41">
        <f t="shared" si="364"/>
        <v>-34.919545890742306</v>
      </c>
      <c r="X702" s="42">
        <f t="shared" si="365"/>
        <v>0.31146481383741903</v>
      </c>
      <c r="Y702" s="3">
        <v>2</v>
      </c>
      <c r="Z702" s="166">
        <v>-18.5</v>
      </c>
      <c r="AA702" s="43">
        <f t="shared" si="366"/>
        <v>-34.919545890742313</v>
      </c>
      <c r="AB702" s="42">
        <f t="shared" si="367"/>
        <v>0.31146481383741903</v>
      </c>
      <c r="AC702" s="8"/>
      <c r="AD702" s="35">
        <f t="shared" si="368"/>
        <v>-3.4932500000000005E-2</v>
      </c>
      <c r="AE702" s="12">
        <f t="shared" si="369"/>
        <v>3.7367918280816951E-4</v>
      </c>
      <c r="AF702" s="12">
        <f t="shared" si="370"/>
        <v>4.6833740263398202E-4</v>
      </c>
      <c r="AG702" s="12">
        <f t="shared" si="371"/>
        <v>1.3423008502203412E-5</v>
      </c>
      <c r="AH702" s="12">
        <f t="shared" si="372"/>
        <v>1.7086378734417916E-4</v>
      </c>
      <c r="AI702" s="12">
        <f t="shared" si="373"/>
        <v>0</v>
      </c>
      <c r="AJ702" s="12">
        <f t="shared" si="374"/>
        <v>0</v>
      </c>
      <c r="AK702" s="12">
        <f t="shared" si="375"/>
        <v>0</v>
      </c>
      <c r="AL702" s="12">
        <f t="shared" si="376"/>
        <v>0</v>
      </c>
      <c r="AM702" s="12">
        <f t="shared" si="377"/>
        <v>0</v>
      </c>
      <c r="AN702" s="39">
        <f t="shared" si="378"/>
        <v>0</v>
      </c>
      <c r="AO702" s="8"/>
      <c r="AP702" s="35">
        <f t="shared" si="379"/>
        <v>-3.4919545890742303E-2</v>
      </c>
      <c r="AQ702" s="12">
        <f t="shared" si="380"/>
        <v>3.1146481383741902E-4</v>
      </c>
      <c r="AR702" s="12">
        <f t="shared" si="381"/>
        <v>1.3423008502203412E-5</v>
      </c>
      <c r="AS702" s="12">
        <f t="shared" si="382"/>
        <v>1.7086378734417916E-4</v>
      </c>
      <c r="AT702" s="12">
        <f t="shared" si="383"/>
        <v>1.3423008502203412E-5</v>
      </c>
      <c r="AU702" s="12">
        <f t="shared" si="384"/>
        <v>1.7086378734417916E-4</v>
      </c>
      <c r="AV702" s="12">
        <f t="shared" si="385"/>
        <v>-3.4919545890742303E-2</v>
      </c>
      <c r="AW702" s="12">
        <f t="shared" si="386"/>
        <v>3.1146481383741902E-4</v>
      </c>
      <c r="AX702" s="12">
        <f t="shared" si="387"/>
        <v>-3.491954589074231E-2</v>
      </c>
      <c r="AY702" s="39">
        <f t="shared" si="388"/>
        <v>3.1146481383741902E-4</v>
      </c>
      <c r="AZ702" s="8"/>
      <c r="BA702" s="35"/>
      <c r="BB702" s="12">
        <f t="shared" si="389"/>
        <v>1.0000134230085023</v>
      </c>
      <c r="BC702" s="12">
        <f t="shared" si="390"/>
        <v>0.96506749999999997</v>
      </c>
      <c r="BD702" s="12">
        <f t="shared" si="391"/>
        <v>0</v>
      </c>
      <c r="BE702" s="39">
        <f t="shared" si="392"/>
        <v>0</v>
      </c>
    </row>
    <row r="703" spans="1:57">
      <c r="A703" s="168" t="s">
        <v>274</v>
      </c>
      <c r="B703" s="3" t="s">
        <v>215</v>
      </c>
      <c r="C703" s="3">
        <v>-36.771000000000001</v>
      </c>
      <c r="D703" s="3">
        <v>0.37367918280816953</v>
      </c>
      <c r="E703" s="3">
        <v>3</v>
      </c>
      <c r="F703" s="3">
        <v>1.3423008502203413E-2</v>
      </c>
      <c r="G703" s="3">
        <v>0.17086378734417915</v>
      </c>
      <c r="L703" s="3">
        <v>1</v>
      </c>
      <c r="Q703" s="44">
        <f t="shared" si="358"/>
        <v>-36.758070568943431</v>
      </c>
      <c r="R703" s="45">
        <f t="shared" si="359"/>
        <v>0.27135496594494146</v>
      </c>
      <c r="S703" s="45" t="str">
        <f t="shared" si="360"/>
        <v>n/a</v>
      </c>
      <c r="T703" s="45" t="str">
        <f t="shared" si="361"/>
        <v>n/a</v>
      </c>
      <c r="U703" s="45" t="str">
        <f t="shared" si="362"/>
        <v>n/a</v>
      </c>
      <c r="V703" s="45" t="str">
        <f t="shared" si="363"/>
        <v>n/a</v>
      </c>
      <c r="W703" s="41">
        <f t="shared" si="364"/>
        <v>-36.758070568943431</v>
      </c>
      <c r="X703" s="42">
        <f t="shared" si="365"/>
        <v>0.27135496594494146</v>
      </c>
      <c r="Y703" s="3">
        <v>3</v>
      </c>
      <c r="Z703" s="166">
        <v>-18.5</v>
      </c>
      <c r="AA703" s="43">
        <f t="shared" si="366"/>
        <v>-36.758070568943424</v>
      </c>
      <c r="AB703" s="42">
        <f t="shared" si="367"/>
        <v>0.27135496594494146</v>
      </c>
      <c r="AC703" s="8"/>
      <c r="AD703" s="35">
        <f t="shared" si="368"/>
        <v>-3.6770999999999998E-2</v>
      </c>
      <c r="AE703" s="12">
        <f t="shared" si="369"/>
        <v>3.7367918280816951E-4</v>
      </c>
      <c r="AF703" s="12">
        <f t="shared" si="370"/>
        <v>4.2165180505801406E-4</v>
      </c>
      <c r="AG703" s="12">
        <f t="shared" si="371"/>
        <v>1.3423008502203412E-5</v>
      </c>
      <c r="AH703" s="12">
        <f t="shared" si="372"/>
        <v>1.7086378734417916E-4</v>
      </c>
      <c r="AI703" s="12">
        <f t="shared" si="373"/>
        <v>0</v>
      </c>
      <c r="AJ703" s="12">
        <f t="shared" si="374"/>
        <v>0</v>
      </c>
      <c r="AK703" s="12">
        <f t="shared" si="375"/>
        <v>0</v>
      </c>
      <c r="AL703" s="12">
        <f t="shared" si="376"/>
        <v>0</v>
      </c>
      <c r="AM703" s="12">
        <f t="shared" si="377"/>
        <v>0</v>
      </c>
      <c r="AN703" s="39">
        <f t="shared" si="378"/>
        <v>0</v>
      </c>
      <c r="AO703" s="8"/>
      <c r="AP703" s="35">
        <f t="shared" si="379"/>
        <v>-3.6758070568943431E-2</v>
      </c>
      <c r="AQ703" s="12">
        <f t="shared" si="380"/>
        <v>2.7135496594494146E-4</v>
      </c>
      <c r="AR703" s="12">
        <f t="shared" si="381"/>
        <v>1.3423008502203412E-5</v>
      </c>
      <c r="AS703" s="12">
        <f t="shared" si="382"/>
        <v>1.7086378734417916E-4</v>
      </c>
      <c r="AT703" s="12">
        <f t="shared" si="383"/>
        <v>1.3423008502203412E-5</v>
      </c>
      <c r="AU703" s="12">
        <f t="shared" si="384"/>
        <v>1.7086378734417916E-4</v>
      </c>
      <c r="AV703" s="12">
        <f t="shared" si="385"/>
        <v>-3.6758070568943431E-2</v>
      </c>
      <c r="AW703" s="12">
        <f t="shared" si="386"/>
        <v>2.7135496594494146E-4</v>
      </c>
      <c r="AX703" s="12">
        <f t="shared" si="387"/>
        <v>-3.6758070568943424E-2</v>
      </c>
      <c r="AY703" s="39">
        <f t="shared" si="388"/>
        <v>2.7135496594494146E-4</v>
      </c>
      <c r="AZ703" s="8"/>
      <c r="BA703" s="35"/>
      <c r="BB703" s="12">
        <f t="shared" si="389"/>
        <v>1.0000134230085023</v>
      </c>
      <c r="BC703" s="12">
        <f t="shared" si="390"/>
        <v>0.963229</v>
      </c>
      <c r="BD703" s="12">
        <f t="shared" si="391"/>
        <v>0</v>
      </c>
      <c r="BE703" s="39">
        <f t="shared" si="392"/>
        <v>0</v>
      </c>
    </row>
    <row r="704" spans="1:57">
      <c r="A704" s="168" t="s">
        <v>274</v>
      </c>
      <c r="B704" s="3" t="s">
        <v>216</v>
      </c>
      <c r="C704" s="3">
        <v>-36.158000000000001</v>
      </c>
      <c r="D704" s="3">
        <v>0.37367918280816953</v>
      </c>
      <c r="E704" s="3">
        <v>3</v>
      </c>
      <c r="F704" s="3">
        <v>1.3423008502203413E-2</v>
      </c>
      <c r="G704" s="3">
        <v>0.17086378734417915</v>
      </c>
      <c r="L704" s="3">
        <v>1</v>
      </c>
      <c r="Q704" s="44">
        <f t="shared" si="358"/>
        <v>-36.145062340639221</v>
      </c>
      <c r="R704" s="45">
        <f t="shared" si="359"/>
        <v>0.27141850483664631</v>
      </c>
      <c r="S704" s="45" t="str">
        <f t="shared" si="360"/>
        <v>n/a</v>
      </c>
      <c r="T704" s="45" t="str">
        <f t="shared" si="361"/>
        <v>n/a</v>
      </c>
      <c r="U704" s="45" t="str">
        <f t="shared" si="362"/>
        <v>n/a</v>
      </c>
      <c r="V704" s="45" t="str">
        <f t="shared" si="363"/>
        <v>n/a</v>
      </c>
      <c r="W704" s="41">
        <f t="shared" si="364"/>
        <v>-36.145062340639221</v>
      </c>
      <c r="X704" s="42">
        <f t="shared" si="365"/>
        <v>0.27141850483664631</v>
      </c>
      <c r="Y704" s="3">
        <v>3</v>
      </c>
      <c r="Z704" s="166">
        <v>-18.5</v>
      </c>
      <c r="AA704" s="43">
        <f t="shared" si="366"/>
        <v>-36.145062340639186</v>
      </c>
      <c r="AB704" s="42">
        <f t="shared" si="367"/>
        <v>0.27141850483664631</v>
      </c>
      <c r="AC704" s="8"/>
      <c r="AD704" s="35">
        <f t="shared" si="368"/>
        <v>-3.6158000000000003E-2</v>
      </c>
      <c r="AE704" s="12">
        <f t="shared" si="369"/>
        <v>3.7367918280816951E-4</v>
      </c>
      <c r="AF704" s="12">
        <f t="shared" si="370"/>
        <v>4.2165180505801406E-4</v>
      </c>
      <c r="AG704" s="12">
        <f t="shared" si="371"/>
        <v>1.3423008502203412E-5</v>
      </c>
      <c r="AH704" s="12">
        <f t="shared" si="372"/>
        <v>1.7086378734417916E-4</v>
      </c>
      <c r="AI704" s="12">
        <f t="shared" si="373"/>
        <v>0</v>
      </c>
      <c r="AJ704" s="12">
        <f t="shared" si="374"/>
        <v>0</v>
      </c>
      <c r="AK704" s="12">
        <f t="shared" si="375"/>
        <v>0</v>
      </c>
      <c r="AL704" s="12">
        <f t="shared" si="376"/>
        <v>0</v>
      </c>
      <c r="AM704" s="12">
        <f t="shared" si="377"/>
        <v>0</v>
      </c>
      <c r="AN704" s="39">
        <f t="shared" si="378"/>
        <v>0</v>
      </c>
      <c r="AO704" s="8"/>
      <c r="AP704" s="35">
        <f t="shared" si="379"/>
        <v>-3.6145062340639224E-2</v>
      </c>
      <c r="AQ704" s="12">
        <f t="shared" si="380"/>
        <v>2.7141850483664633E-4</v>
      </c>
      <c r="AR704" s="12">
        <f t="shared" si="381"/>
        <v>1.3423008502203412E-5</v>
      </c>
      <c r="AS704" s="12">
        <f t="shared" si="382"/>
        <v>1.7086378734417916E-4</v>
      </c>
      <c r="AT704" s="12">
        <f t="shared" si="383"/>
        <v>1.3423008502203412E-5</v>
      </c>
      <c r="AU704" s="12">
        <f t="shared" si="384"/>
        <v>1.7086378734417916E-4</v>
      </c>
      <c r="AV704" s="12">
        <f t="shared" si="385"/>
        <v>-3.6145062340639224E-2</v>
      </c>
      <c r="AW704" s="12">
        <f t="shared" si="386"/>
        <v>2.7141850483664633E-4</v>
      </c>
      <c r="AX704" s="12">
        <f t="shared" si="387"/>
        <v>-3.6145062340639189E-2</v>
      </c>
      <c r="AY704" s="39">
        <f t="shared" si="388"/>
        <v>2.7141850483664633E-4</v>
      </c>
      <c r="AZ704" s="8"/>
      <c r="BA704" s="35"/>
      <c r="BB704" s="12">
        <f t="shared" si="389"/>
        <v>1.0000134230085023</v>
      </c>
      <c r="BC704" s="12">
        <f t="shared" si="390"/>
        <v>0.96384199999999998</v>
      </c>
      <c r="BD704" s="12">
        <f t="shared" si="391"/>
        <v>0</v>
      </c>
      <c r="BE704" s="39">
        <f t="shared" si="392"/>
        <v>0</v>
      </c>
    </row>
    <row r="705" spans="1:57">
      <c r="A705" s="168" t="s">
        <v>392</v>
      </c>
      <c r="B705" s="3" t="s">
        <v>399</v>
      </c>
      <c r="C705" s="3">
        <v>-35.669333333333327</v>
      </c>
      <c r="D705" s="3">
        <v>0.37367918280816953</v>
      </c>
      <c r="E705" s="3">
        <v>3</v>
      </c>
      <c r="F705" s="3">
        <v>1.3423008502203413E-2</v>
      </c>
      <c r="G705" s="3">
        <v>0.17086378734417915</v>
      </c>
      <c r="L705" s="3">
        <v>1</v>
      </c>
      <c r="Q705" s="44">
        <f t="shared" si="358"/>
        <v>-35.656389114595719</v>
      </c>
      <c r="R705" s="45">
        <f t="shared" si="359"/>
        <v>0.27146917458055708</v>
      </c>
      <c r="S705" s="45" t="str">
        <f t="shared" si="360"/>
        <v>n/a</v>
      </c>
      <c r="T705" s="45" t="str">
        <f t="shared" si="361"/>
        <v>n/a</v>
      </c>
      <c r="U705" s="45" t="str">
        <f t="shared" si="362"/>
        <v>n/a</v>
      </c>
      <c r="V705" s="45" t="str">
        <f t="shared" si="363"/>
        <v>n/a</v>
      </c>
      <c r="W705" s="41">
        <f t="shared" si="364"/>
        <v>-35.656389114595719</v>
      </c>
      <c r="X705" s="42">
        <f t="shared" si="365"/>
        <v>0.27146917458055708</v>
      </c>
      <c r="Y705" s="3">
        <v>3</v>
      </c>
      <c r="Z705" s="166">
        <v>-18.5</v>
      </c>
      <c r="AA705" s="43">
        <f t="shared" si="366"/>
        <v>-35.656389114595676</v>
      </c>
      <c r="AB705" s="42">
        <f t="shared" si="367"/>
        <v>0.27146917458055708</v>
      </c>
      <c r="AC705" s="8"/>
      <c r="AD705" s="35">
        <f t="shared" si="368"/>
        <v>-3.5669333333333324E-2</v>
      </c>
      <c r="AE705" s="12">
        <f t="shared" si="369"/>
        <v>3.7367918280816951E-4</v>
      </c>
      <c r="AF705" s="12">
        <f t="shared" si="370"/>
        <v>4.2165180505801406E-4</v>
      </c>
      <c r="AG705" s="12">
        <f t="shared" si="371"/>
        <v>1.3423008502203412E-5</v>
      </c>
      <c r="AH705" s="12">
        <f t="shared" si="372"/>
        <v>1.7086378734417916E-4</v>
      </c>
      <c r="AI705" s="12">
        <f t="shared" si="373"/>
        <v>0</v>
      </c>
      <c r="AJ705" s="12">
        <f t="shared" si="374"/>
        <v>0</v>
      </c>
      <c r="AK705" s="12">
        <f t="shared" si="375"/>
        <v>0</v>
      </c>
      <c r="AL705" s="12">
        <f t="shared" si="376"/>
        <v>0</v>
      </c>
      <c r="AM705" s="12">
        <f t="shared" si="377"/>
        <v>0</v>
      </c>
      <c r="AN705" s="39">
        <f t="shared" si="378"/>
        <v>0</v>
      </c>
      <c r="AO705" s="8"/>
      <c r="AP705" s="35">
        <f t="shared" si="379"/>
        <v>-3.5656389114595718E-2</v>
      </c>
      <c r="AQ705" s="12">
        <f t="shared" si="380"/>
        <v>2.7146917458055708E-4</v>
      </c>
      <c r="AR705" s="12">
        <f t="shared" si="381"/>
        <v>1.3423008502203412E-5</v>
      </c>
      <c r="AS705" s="12">
        <f t="shared" si="382"/>
        <v>1.7086378734417916E-4</v>
      </c>
      <c r="AT705" s="12">
        <f t="shared" si="383"/>
        <v>1.3423008502203412E-5</v>
      </c>
      <c r="AU705" s="12">
        <f t="shared" si="384"/>
        <v>1.7086378734417916E-4</v>
      </c>
      <c r="AV705" s="12">
        <f t="shared" si="385"/>
        <v>-3.5656389114595718E-2</v>
      </c>
      <c r="AW705" s="12">
        <f t="shared" si="386"/>
        <v>2.7146917458055708E-4</v>
      </c>
      <c r="AX705" s="12">
        <f t="shared" si="387"/>
        <v>-3.5656389114595677E-2</v>
      </c>
      <c r="AY705" s="39">
        <f t="shared" si="388"/>
        <v>2.7146917458055708E-4</v>
      </c>
      <c r="AZ705" s="8"/>
      <c r="BA705" s="35"/>
      <c r="BB705" s="12">
        <f t="shared" si="389"/>
        <v>1.0000134230085023</v>
      </c>
      <c r="BC705" s="12">
        <f t="shared" si="390"/>
        <v>0.96433066666666667</v>
      </c>
      <c r="BD705" s="12">
        <f t="shared" si="391"/>
        <v>0</v>
      </c>
      <c r="BE705" s="39">
        <f t="shared" si="392"/>
        <v>0</v>
      </c>
    </row>
    <row r="706" spans="1:57">
      <c r="A706" s="168" t="s">
        <v>392</v>
      </c>
      <c r="B706" s="3" t="s">
        <v>400</v>
      </c>
      <c r="C706" s="3">
        <v>-35.31166666666666</v>
      </c>
      <c r="D706" s="3">
        <v>0.37367918280816953</v>
      </c>
      <c r="E706" s="3">
        <v>3</v>
      </c>
      <c r="F706" s="3">
        <v>1.3423008502203413E-2</v>
      </c>
      <c r="G706" s="3">
        <v>0.17086378734417915</v>
      </c>
      <c r="L706" s="3">
        <v>1</v>
      </c>
      <c r="Q706" s="44">
        <f t="shared" si="358"/>
        <v>-35.298717646966352</v>
      </c>
      <c r="R706" s="45">
        <f t="shared" si="359"/>
        <v>0.27150627124308524</v>
      </c>
      <c r="S706" s="45" t="str">
        <f t="shared" si="360"/>
        <v>n/a</v>
      </c>
      <c r="T706" s="45" t="str">
        <f t="shared" si="361"/>
        <v>n/a</v>
      </c>
      <c r="U706" s="45" t="str">
        <f t="shared" si="362"/>
        <v>n/a</v>
      </c>
      <c r="V706" s="45" t="str">
        <f t="shared" si="363"/>
        <v>n/a</v>
      </c>
      <c r="W706" s="41">
        <f t="shared" si="364"/>
        <v>-35.298717646966352</v>
      </c>
      <c r="X706" s="42">
        <f t="shared" si="365"/>
        <v>0.27150627124308524</v>
      </c>
      <c r="Y706" s="3">
        <v>3</v>
      </c>
      <c r="Z706" s="166">
        <v>-18.5</v>
      </c>
      <c r="AA706" s="43">
        <f t="shared" si="366"/>
        <v>-35.298717646966352</v>
      </c>
      <c r="AB706" s="42">
        <f t="shared" si="367"/>
        <v>0.27150627124308524</v>
      </c>
      <c r="AC706" s="8"/>
      <c r="AD706" s="35">
        <f t="shared" si="368"/>
        <v>-3.5311666666666658E-2</v>
      </c>
      <c r="AE706" s="12">
        <f t="shared" si="369"/>
        <v>3.7367918280816951E-4</v>
      </c>
      <c r="AF706" s="12">
        <f t="shared" si="370"/>
        <v>4.2165180505801406E-4</v>
      </c>
      <c r="AG706" s="12">
        <f t="shared" si="371"/>
        <v>1.3423008502203412E-5</v>
      </c>
      <c r="AH706" s="12">
        <f t="shared" si="372"/>
        <v>1.7086378734417916E-4</v>
      </c>
      <c r="AI706" s="12">
        <f t="shared" si="373"/>
        <v>0</v>
      </c>
      <c r="AJ706" s="12">
        <f t="shared" si="374"/>
        <v>0</v>
      </c>
      <c r="AK706" s="12">
        <f t="shared" si="375"/>
        <v>0</v>
      </c>
      <c r="AL706" s="12">
        <f t="shared" si="376"/>
        <v>0</v>
      </c>
      <c r="AM706" s="12">
        <f t="shared" si="377"/>
        <v>0</v>
      </c>
      <c r="AN706" s="39">
        <f t="shared" si="378"/>
        <v>0</v>
      </c>
      <c r="AO706" s="8"/>
      <c r="AP706" s="35">
        <f t="shared" si="379"/>
        <v>-3.5298717646966349E-2</v>
      </c>
      <c r="AQ706" s="12">
        <f t="shared" si="380"/>
        <v>2.7150627124308526E-4</v>
      </c>
      <c r="AR706" s="12">
        <f t="shared" si="381"/>
        <v>1.3423008502203412E-5</v>
      </c>
      <c r="AS706" s="12">
        <f t="shared" si="382"/>
        <v>1.7086378734417916E-4</v>
      </c>
      <c r="AT706" s="12">
        <f t="shared" si="383"/>
        <v>1.3423008502203412E-5</v>
      </c>
      <c r="AU706" s="12">
        <f t="shared" si="384"/>
        <v>1.7086378734417916E-4</v>
      </c>
      <c r="AV706" s="12">
        <f t="shared" si="385"/>
        <v>-3.5298717646966349E-2</v>
      </c>
      <c r="AW706" s="12">
        <f t="shared" si="386"/>
        <v>2.7150627124308526E-4</v>
      </c>
      <c r="AX706" s="12">
        <f t="shared" si="387"/>
        <v>-3.5298717646966349E-2</v>
      </c>
      <c r="AY706" s="39">
        <f t="shared" si="388"/>
        <v>2.7150627124308526E-4</v>
      </c>
      <c r="AZ706" s="8"/>
      <c r="BA706" s="35"/>
      <c r="BB706" s="12">
        <f t="shared" si="389"/>
        <v>1.0000134230085023</v>
      </c>
      <c r="BC706" s="12">
        <f t="shared" si="390"/>
        <v>0.96468833333333337</v>
      </c>
      <c r="BD706" s="12">
        <f t="shared" si="391"/>
        <v>0</v>
      </c>
      <c r="BE706" s="39">
        <f t="shared" si="392"/>
        <v>0</v>
      </c>
    </row>
    <row r="707" spans="1:57">
      <c r="A707" s="168" t="s">
        <v>392</v>
      </c>
      <c r="B707" s="3" t="s">
        <v>215</v>
      </c>
      <c r="C707" s="3">
        <v>-37.684333333333335</v>
      </c>
      <c r="D707" s="3">
        <v>0.37367918280816953</v>
      </c>
      <c r="E707" s="3">
        <v>3</v>
      </c>
      <c r="F707" s="3">
        <v>1.3423008502203413E-2</v>
      </c>
      <c r="G707" s="3">
        <v>0.17086378734417915</v>
      </c>
      <c r="L707" s="3">
        <v>1</v>
      </c>
      <c r="Q707" s="44">
        <f t="shared" si="358"/>
        <v>-37.671416161957865</v>
      </c>
      <c r="R707" s="45">
        <f t="shared" si="359"/>
        <v>0.27126034420727263</v>
      </c>
      <c r="S707" s="45" t="str">
        <f t="shared" si="360"/>
        <v>n/a</v>
      </c>
      <c r="T707" s="45" t="str">
        <f t="shared" si="361"/>
        <v>n/a</v>
      </c>
      <c r="U707" s="45" t="str">
        <f t="shared" si="362"/>
        <v>n/a</v>
      </c>
      <c r="V707" s="45" t="str">
        <f t="shared" si="363"/>
        <v>n/a</v>
      </c>
      <c r="W707" s="41">
        <f t="shared" si="364"/>
        <v>-37.671416161957865</v>
      </c>
      <c r="X707" s="42">
        <f t="shared" si="365"/>
        <v>0.27126034420727263</v>
      </c>
      <c r="Y707" s="3">
        <v>3</v>
      </c>
      <c r="Z707" s="166">
        <v>-18.5</v>
      </c>
      <c r="AA707" s="43">
        <f t="shared" si="366"/>
        <v>-37.671416161957907</v>
      </c>
      <c r="AB707" s="42">
        <f t="shared" si="367"/>
        <v>0.27126034420727263</v>
      </c>
      <c r="AC707" s="8"/>
      <c r="AD707" s="35">
        <f t="shared" si="368"/>
        <v>-3.7684333333333334E-2</v>
      </c>
      <c r="AE707" s="12">
        <f t="shared" si="369"/>
        <v>3.7367918280816951E-4</v>
      </c>
      <c r="AF707" s="12">
        <f t="shared" si="370"/>
        <v>4.2165180505801406E-4</v>
      </c>
      <c r="AG707" s="12">
        <f t="shared" si="371"/>
        <v>1.3423008502203412E-5</v>
      </c>
      <c r="AH707" s="12">
        <f t="shared" si="372"/>
        <v>1.7086378734417916E-4</v>
      </c>
      <c r="AI707" s="12">
        <f t="shared" si="373"/>
        <v>0</v>
      </c>
      <c r="AJ707" s="12">
        <f t="shared" si="374"/>
        <v>0</v>
      </c>
      <c r="AK707" s="12">
        <f t="shared" si="375"/>
        <v>0</v>
      </c>
      <c r="AL707" s="12">
        <f t="shared" si="376"/>
        <v>0</v>
      </c>
      <c r="AM707" s="12">
        <f t="shared" si="377"/>
        <v>0</v>
      </c>
      <c r="AN707" s="39">
        <f t="shared" si="378"/>
        <v>0</v>
      </c>
      <c r="AO707" s="8"/>
      <c r="AP707" s="35">
        <f t="shared" si="379"/>
        <v>-3.7671416161957863E-2</v>
      </c>
      <c r="AQ707" s="12">
        <f t="shared" si="380"/>
        <v>2.7126034420727266E-4</v>
      </c>
      <c r="AR707" s="12">
        <f t="shared" si="381"/>
        <v>1.3423008502203412E-5</v>
      </c>
      <c r="AS707" s="12">
        <f t="shared" si="382"/>
        <v>1.7086378734417916E-4</v>
      </c>
      <c r="AT707" s="12">
        <f t="shared" si="383"/>
        <v>1.3423008502203412E-5</v>
      </c>
      <c r="AU707" s="12">
        <f t="shared" si="384"/>
        <v>1.7086378734417916E-4</v>
      </c>
      <c r="AV707" s="12">
        <f t="shared" si="385"/>
        <v>-3.7671416161957863E-2</v>
      </c>
      <c r="AW707" s="12">
        <f t="shared" si="386"/>
        <v>2.7126034420727266E-4</v>
      </c>
      <c r="AX707" s="12">
        <f t="shared" si="387"/>
        <v>-3.7671416161957905E-2</v>
      </c>
      <c r="AY707" s="39">
        <f t="shared" si="388"/>
        <v>2.7126034420727266E-4</v>
      </c>
      <c r="AZ707" s="8"/>
      <c r="BA707" s="35"/>
      <c r="BB707" s="12">
        <f t="shared" si="389"/>
        <v>1.0000134230085023</v>
      </c>
      <c r="BC707" s="12">
        <f t="shared" si="390"/>
        <v>0.96231566666666668</v>
      </c>
      <c r="BD707" s="12">
        <f t="shared" si="391"/>
        <v>0</v>
      </c>
      <c r="BE707" s="39">
        <f t="shared" si="392"/>
        <v>0</v>
      </c>
    </row>
    <row r="708" spans="1:57">
      <c r="A708" s="168" t="s">
        <v>392</v>
      </c>
      <c r="B708" s="3" t="s">
        <v>216</v>
      </c>
      <c r="C708" s="3">
        <v>-37.160666666666664</v>
      </c>
      <c r="D708" s="3">
        <v>0.37367918280816953</v>
      </c>
      <c r="E708" s="3">
        <v>3</v>
      </c>
      <c r="F708" s="3">
        <v>1.3423008502203413E-2</v>
      </c>
      <c r="G708" s="3">
        <v>0.17086378734417915</v>
      </c>
      <c r="L708" s="3">
        <v>1</v>
      </c>
      <c r="Q708" s="44">
        <f t="shared" si="358"/>
        <v>-37.147742466109072</v>
      </c>
      <c r="R708" s="45">
        <f t="shared" si="359"/>
        <v>0.27131458936337433</v>
      </c>
      <c r="S708" s="45" t="str">
        <f t="shared" si="360"/>
        <v>n/a</v>
      </c>
      <c r="T708" s="45" t="str">
        <f t="shared" si="361"/>
        <v>n/a</v>
      </c>
      <c r="U708" s="45" t="str">
        <f t="shared" si="362"/>
        <v>n/a</v>
      </c>
      <c r="V708" s="45" t="str">
        <f t="shared" si="363"/>
        <v>n/a</v>
      </c>
      <c r="W708" s="41">
        <f t="shared" si="364"/>
        <v>-37.147742466109072</v>
      </c>
      <c r="X708" s="42">
        <f t="shared" si="365"/>
        <v>0.27131458936337433</v>
      </c>
      <c r="Y708" s="3">
        <v>3</v>
      </c>
      <c r="Z708" s="166">
        <v>-18.5</v>
      </c>
      <c r="AA708" s="43">
        <f t="shared" si="366"/>
        <v>-37.147742466109079</v>
      </c>
      <c r="AB708" s="42">
        <f t="shared" si="367"/>
        <v>0.27131458936337433</v>
      </c>
      <c r="AC708" s="8"/>
      <c r="AD708" s="35">
        <f t="shared" si="368"/>
        <v>-3.7160666666666661E-2</v>
      </c>
      <c r="AE708" s="12">
        <f t="shared" si="369"/>
        <v>3.7367918280816951E-4</v>
      </c>
      <c r="AF708" s="12">
        <f t="shared" si="370"/>
        <v>4.2165180505801406E-4</v>
      </c>
      <c r="AG708" s="12">
        <f t="shared" si="371"/>
        <v>1.3423008502203412E-5</v>
      </c>
      <c r="AH708" s="12">
        <f t="shared" si="372"/>
        <v>1.7086378734417916E-4</v>
      </c>
      <c r="AI708" s="12">
        <f t="shared" si="373"/>
        <v>0</v>
      </c>
      <c r="AJ708" s="12">
        <f t="shared" si="374"/>
        <v>0</v>
      </c>
      <c r="AK708" s="12">
        <f t="shared" si="375"/>
        <v>0</v>
      </c>
      <c r="AL708" s="12">
        <f t="shared" si="376"/>
        <v>0</v>
      </c>
      <c r="AM708" s="12">
        <f t="shared" si="377"/>
        <v>0</v>
      </c>
      <c r="AN708" s="39">
        <f t="shared" si="378"/>
        <v>0</v>
      </c>
      <c r="AO708" s="8"/>
      <c r="AP708" s="35">
        <f t="shared" si="379"/>
        <v>-3.7147742466109072E-2</v>
      </c>
      <c r="AQ708" s="12">
        <f t="shared" si="380"/>
        <v>2.7131458936337433E-4</v>
      </c>
      <c r="AR708" s="12">
        <f t="shared" si="381"/>
        <v>1.3423008502203412E-5</v>
      </c>
      <c r="AS708" s="12">
        <f t="shared" si="382"/>
        <v>1.7086378734417916E-4</v>
      </c>
      <c r="AT708" s="12">
        <f t="shared" si="383"/>
        <v>1.3423008502203412E-5</v>
      </c>
      <c r="AU708" s="12">
        <f t="shared" si="384"/>
        <v>1.7086378734417916E-4</v>
      </c>
      <c r="AV708" s="12">
        <f t="shared" si="385"/>
        <v>-3.7147742466109072E-2</v>
      </c>
      <c r="AW708" s="12">
        <f t="shared" si="386"/>
        <v>2.7131458936337433E-4</v>
      </c>
      <c r="AX708" s="12">
        <f t="shared" si="387"/>
        <v>-3.7147742466109079E-2</v>
      </c>
      <c r="AY708" s="39">
        <f t="shared" si="388"/>
        <v>2.7131458936337433E-4</v>
      </c>
      <c r="AZ708" s="8"/>
      <c r="BA708" s="35"/>
      <c r="BB708" s="12">
        <f t="shared" si="389"/>
        <v>1.0000134230085023</v>
      </c>
      <c r="BC708" s="12">
        <f t="shared" si="390"/>
        <v>0.96283933333333338</v>
      </c>
      <c r="BD708" s="12">
        <f t="shared" si="391"/>
        <v>0</v>
      </c>
      <c r="BE708" s="39">
        <f t="shared" si="392"/>
        <v>0</v>
      </c>
    </row>
    <row r="709" spans="1:57">
      <c r="A709" s="168" t="s">
        <v>339</v>
      </c>
      <c r="B709" s="3" t="s">
        <v>399</v>
      </c>
      <c r="C709" s="3">
        <v>-30.817</v>
      </c>
      <c r="D709" s="3">
        <v>0.37367918280816953</v>
      </c>
      <c r="E709" s="3">
        <v>4</v>
      </c>
      <c r="F709" s="3">
        <v>1.3423008502203413E-2</v>
      </c>
      <c r="G709" s="3">
        <v>0.17086378734417915</v>
      </c>
      <c r="L709" s="3">
        <v>1</v>
      </c>
      <c r="Q709" s="44">
        <f t="shared" ref="Q709:Q772" si="393">IF($C709="","n/a",AP709*1000)</f>
        <v>-30.803990648350808</v>
      </c>
      <c r="R709" s="45">
        <f t="shared" ref="R709:R772" si="394">IF($C709="","n/a",AQ709*1000)</f>
        <v>0.24966529548691602</v>
      </c>
      <c r="S709" s="45" t="str">
        <f t="shared" ref="S709:S772" si="395">IF($L709=1,"n/a",AR709*1000)</f>
        <v>n/a</v>
      </c>
      <c r="T709" s="45" t="str">
        <f t="shared" ref="T709:T772" si="396">IF($L709=1,"n/a",AS709*1000)</f>
        <v>n/a</v>
      </c>
      <c r="U709" s="45" t="str">
        <f t="shared" ref="U709:U772" si="397">IF($L709=1,"n/a",AT709*1000)</f>
        <v>n/a</v>
      </c>
      <c r="V709" s="45" t="str">
        <f t="shared" ref="V709:V772" si="398">IF($L709=1,"n/a",AU709*1000)</f>
        <v>n/a</v>
      </c>
      <c r="W709" s="41">
        <f t="shared" ref="W709:W772" si="399">IF($C709="","n/a",AV709*1000)</f>
        <v>-30.803990648350808</v>
      </c>
      <c r="X709" s="42">
        <f t="shared" ref="X709:X772" si="400">IF($C709="","n/a",AW709*1000)</f>
        <v>0.24966529548691602</v>
      </c>
      <c r="Y709" s="3">
        <v>4</v>
      </c>
      <c r="Z709" s="166">
        <v>-18.5</v>
      </c>
      <c r="AA709" s="43">
        <f t="shared" ref="AA709:AA772" si="401">IF($C709="","n/a",AX709*1000)</f>
        <v>-30.803990648350819</v>
      </c>
      <c r="AB709" s="42">
        <f t="shared" ref="AB709:AB772" si="402">IF($C709="","n/a",AY709*1000)</f>
        <v>0.24966529548691602</v>
      </c>
      <c r="AC709" s="8"/>
      <c r="AD709" s="35">
        <f t="shared" ref="AD709:AD772" si="403">C709/1000</f>
        <v>-3.0817000000000001E-2</v>
      </c>
      <c r="AE709" s="12">
        <f t="shared" ref="AE709:AE772" si="404">D709/1000</f>
        <v>3.7367918280816951E-4</v>
      </c>
      <c r="AF709" s="12">
        <f t="shared" ref="AF709:AF772" si="405">AE709/IF(E709&lt;200,IF(E709&gt;1,SQRT(2/(E709-1))*EXP(_xlfn.GAMMALN.PRECISE(E709/2))/EXP(_xlfn.GAMMALN.PRECISE((E709-1)/2)),1),1)</f>
        <v>4.0559208822344957E-4</v>
      </c>
      <c r="AG709" s="12">
        <f t="shared" ref="AG709:AG772" si="406">F709/1000</f>
        <v>1.3423008502203412E-5</v>
      </c>
      <c r="AH709" s="12">
        <f t="shared" ref="AH709:AH772" si="407">G709/1000</f>
        <v>1.7086378734417916E-4</v>
      </c>
      <c r="AI709" s="12">
        <f t="shared" ref="AI709:AI772" si="408">H709/1000</f>
        <v>0</v>
      </c>
      <c r="AJ709" s="12">
        <f t="shared" ref="AJ709:AJ772" si="409">I709/1000</f>
        <v>0</v>
      </c>
      <c r="AK709" s="12">
        <f t="shared" ref="AK709:AK772" si="410">J709/1000</f>
        <v>0</v>
      </c>
      <c r="AL709" s="12">
        <f t="shared" ref="AL709:AL772" si="411">K709/1000</f>
        <v>0</v>
      </c>
      <c r="AM709" s="12">
        <f t="shared" ref="AM709:AM772" si="412">N709/1000</f>
        <v>0</v>
      </c>
      <c r="AN709" s="39">
        <f t="shared" ref="AN709:AN772" si="413">O709/1000</f>
        <v>0</v>
      </c>
      <c r="AO709" s="8"/>
      <c r="AP709" s="35">
        <f t="shared" ref="AP709:AP772" si="414">(AD709+AG709+AD709*AG709)</f>
        <v>-3.0803990648350807E-2</v>
      </c>
      <c r="AQ709" s="12">
        <f t="shared" ref="AQ709:AQ772" si="415">SQRT(((1+AG709)*AE709/SQRT(E709))^2+((1+AD709)*AH709)^2)</f>
        <v>2.4966529548691601E-4</v>
      </c>
      <c r="AR709" s="12">
        <f t="shared" ref="AR709:AR772" si="416">(AI709+AG709+AI709*AG709)</f>
        <v>1.3423008502203412E-5</v>
      </c>
      <c r="AS709" s="12">
        <f t="shared" ref="AS709:AS772" si="417">SQRT((AJ709*(1+AG709))^2 + (AH709*(1+AI709))^2)</f>
        <v>1.7086378734417916E-4</v>
      </c>
      <c r="AT709" s="12">
        <f t="shared" ref="AT709:AT772" si="418">(1/(1-M709))*(AI709+AG709+AI709*AG709)-(M709/(1-M709))*(AK709)</f>
        <v>1.3423008502203412E-5</v>
      </c>
      <c r="AU709" s="12">
        <f t="shared" ref="AU709:AU772" si="419">SQRT((AS709*(1/(1-M709)))^2 + (AL709*(-M709/(1-M709)))^2)</f>
        <v>1.7086378734417916E-4</v>
      </c>
      <c r="AV709" s="12">
        <f t="shared" ref="AV709:AV772" si="420">(1/L709)*(AD709+AG709+AD709*AG709) - ((1-L709)/L709)*((1/(1-M709))*(AI709+AG709+AI709*AG709)-(M709/(1-M709))*(AK709))</f>
        <v>-3.0803990648350807E-2</v>
      </c>
      <c r="AW709" s="12">
        <f t="shared" ref="AW709:AW772" si="421">SQRT((BB709*AE709/SQRT(E709))^2 + (BC709*AH709)^2 + (BD709*AJ709)^2 + (BE709*AL709)^2)</f>
        <v>2.4966529548691601E-4</v>
      </c>
      <c r="AX709" s="12">
        <f t="shared" ref="AX709:AX772" si="422">(AV709+1)/(AM709+1)-1</f>
        <v>-3.0803990648350821E-2</v>
      </c>
      <c r="AY709" s="39">
        <f t="shared" ref="AY709:AY772" si="423">SQRT((1/(AM709+1))^2*AW709^2+((-(AV709+1))/(AM709+1)^2)^2*AN709^2)</f>
        <v>2.4966529548691601E-4</v>
      </c>
      <c r="AZ709" s="8"/>
      <c r="BA709" s="35"/>
      <c r="BB709" s="12">
        <f t="shared" ref="BB709:BB772" si="424">(1/L709)*(1+AG709)</f>
        <v>1.0000134230085023</v>
      </c>
      <c r="BC709" s="12">
        <f t="shared" ref="BC709:BC772" si="425">(1/L709)*(1+AD709) - ((1-L709)/(L709*(1-M709)))*(1+AI709)</f>
        <v>0.96918300000000002</v>
      </c>
      <c r="BD709" s="12">
        <f t="shared" ref="BD709:BD772" si="426">-((1-L709)/(L709*(1-M709))) * (1+AG709)</f>
        <v>0</v>
      </c>
      <c r="BE709" s="39">
        <f t="shared" ref="BE709:BE772" si="427">((1-L709)*M709)/(L709*(1-M709))</f>
        <v>0</v>
      </c>
    </row>
    <row r="710" spans="1:57">
      <c r="A710" s="168" t="s">
        <v>339</v>
      </c>
      <c r="B710" s="3" t="s">
        <v>400</v>
      </c>
      <c r="C710" s="3">
        <v>-30.150666666666666</v>
      </c>
      <c r="D710" s="3">
        <v>0.37367918280816953</v>
      </c>
      <c r="E710" s="3">
        <v>3</v>
      </c>
      <c r="F710" s="3">
        <v>1.3423008502203413E-2</v>
      </c>
      <c r="G710" s="3">
        <v>0.17086378734417915</v>
      </c>
      <c r="L710" s="3">
        <v>1</v>
      </c>
      <c r="Q710" s="44">
        <f t="shared" si="393"/>
        <v>-30.137648370819477</v>
      </c>
      <c r="R710" s="45">
        <f t="shared" si="394"/>
        <v>0.27204252773899462</v>
      </c>
      <c r="S710" s="45" t="str">
        <f t="shared" si="395"/>
        <v>n/a</v>
      </c>
      <c r="T710" s="45" t="str">
        <f t="shared" si="396"/>
        <v>n/a</v>
      </c>
      <c r="U710" s="45" t="str">
        <f t="shared" si="397"/>
        <v>n/a</v>
      </c>
      <c r="V710" s="45" t="str">
        <f t="shared" si="398"/>
        <v>n/a</v>
      </c>
      <c r="W710" s="41">
        <f t="shared" si="399"/>
        <v>-30.137648370819477</v>
      </c>
      <c r="X710" s="42">
        <f t="shared" si="400"/>
        <v>0.27204252773899462</v>
      </c>
      <c r="Y710" s="3">
        <v>3</v>
      </c>
      <c r="Z710" s="166">
        <v>-18.5</v>
      </c>
      <c r="AA710" s="43">
        <f t="shared" si="401"/>
        <v>-30.137648370819448</v>
      </c>
      <c r="AB710" s="42">
        <f t="shared" si="402"/>
        <v>0.27204252773899462</v>
      </c>
      <c r="AC710" s="8"/>
      <c r="AD710" s="35">
        <f t="shared" si="403"/>
        <v>-3.0150666666666666E-2</v>
      </c>
      <c r="AE710" s="12">
        <f t="shared" si="404"/>
        <v>3.7367918280816951E-4</v>
      </c>
      <c r="AF710" s="12">
        <f t="shared" si="405"/>
        <v>4.2165180505801406E-4</v>
      </c>
      <c r="AG710" s="12">
        <f t="shared" si="406"/>
        <v>1.3423008502203412E-5</v>
      </c>
      <c r="AH710" s="12">
        <f t="shared" si="407"/>
        <v>1.7086378734417916E-4</v>
      </c>
      <c r="AI710" s="12">
        <f t="shared" si="408"/>
        <v>0</v>
      </c>
      <c r="AJ710" s="12">
        <f t="shared" si="409"/>
        <v>0</v>
      </c>
      <c r="AK710" s="12">
        <f t="shared" si="410"/>
        <v>0</v>
      </c>
      <c r="AL710" s="12">
        <f t="shared" si="411"/>
        <v>0</v>
      </c>
      <c r="AM710" s="12">
        <f t="shared" si="412"/>
        <v>0</v>
      </c>
      <c r="AN710" s="39">
        <f t="shared" si="413"/>
        <v>0</v>
      </c>
      <c r="AO710" s="8"/>
      <c r="AP710" s="35">
        <f t="shared" si="414"/>
        <v>-3.0137648370819475E-2</v>
      </c>
      <c r="AQ710" s="12">
        <f t="shared" si="415"/>
        <v>2.720425277389946E-4</v>
      </c>
      <c r="AR710" s="12">
        <f t="shared" si="416"/>
        <v>1.3423008502203412E-5</v>
      </c>
      <c r="AS710" s="12">
        <f t="shared" si="417"/>
        <v>1.7086378734417916E-4</v>
      </c>
      <c r="AT710" s="12">
        <f t="shared" si="418"/>
        <v>1.3423008502203412E-5</v>
      </c>
      <c r="AU710" s="12">
        <f t="shared" si="419"/>
        <v>1.7086378734417916E-4</v>
      </c>
      <c r="AV710" s="12">
        <f t="shared" si="420"/>
        <v>-3.0137648370819475E-2</v>
      </c>
      <c r="AW710" s="12">
        <f t="shared" si="421"/>
        <v>2.720425277389946E-4</v>
      </c>
      <c r="AX710" s="12">
        <f t="shared" si="422"/>
        <v>-3.0137648370819448E-2</v>
      </c>
      <c r="AY710" s="39">
        <f t="shared" si="423"/>
        <v>2.720425277389946E-4</v>
      </c>
      <c r="AZ710" s="8"/>
      <c r="BA710" s="35"/>
      <c r="BB710" s="12">
        <f t="shared" si="424"/>
        <v>1.0000134230085023</v>
      </c>
      <c r="BC710" s="12">
        <f t="shared" si="425"/>
        <v>0.96984933333333334</v>
      </c>
      <c r="BD710" s="12">
        <f t="shared" si="426"/>
        <v>0</v>
      </c>
      <c r="BE710" s="39">
        <f t="shared" si="427"/>
        <v>0</v>
      </c>
    </row>
    <row r="711" spans="1:57">
      <c r="A711" s="168" t="s">
        <v>339</v>
      </c>
      <c r="B711" s="3" t="s">
        <v>215</v>
      </c>
      <c r="C711" s="3">
        <v>-32.261499999999998</v>
      </c>
      <c r="D711" s="3">
        <v>0.37367918280816953</v>
      </c>
      <c r="E711" s="3">
        <v>4</v>
      </c>
      <c r="F711" s="3">
        <v>1.3423008502203413E-2</v>
      </c>
      <c r="G711" s="3">
        <v>0.17086378734417915</v>
      </c>
      <c r="L711" s="3">
        <v>1</v>
      </c>
      <c r="Q711" s="44">
        <f t="shared" si="393"/>
        <v>-32.248510037886589</v>
      </c>
      <c r="R711" s="45">
        <f t="shared" si="394"/>
        <v>0.24950165762446813</v>
      </c>
      <c r="S711" s="45" t="str">
        <f t="shared" si="395"/>
        <v>n/a</v>
      </c>
      <c r="T711" s="45" t="str">
        <f t="shared" si="396"/>
        <v>n/a</v>
      </c>
      <c r="U711" s="45" t="str">
        <f t="shared" si="397"/>
        <v>n/a</v>
      </c>
      <c r="V711" s="45" t="str">
        <f t="shared" si="398"/>
        <v>n/a</v>
      </c>
      <c r="W711" s="41">
        <f t="shared" si="399"/>
        <v>-32.248510037886589</v>
      </c>
      <c r="X711" s="42">
        <f t="shared" si="400"/>
        <v>0.24950165762446813</v>
      </c>
      <c r="Y711" s="3">
        <v>4</v>
      </c>
      <c r="Z711" s="166">
        <v>-18.5</v>
      </c>
      <c r="AA711" s="43">
        <f t="shared" si="401"/>
        <v>-32.248510037886646</v>
      </c>
      <c r="AB711" s="42">
        <f t="shared" si="402"/>
        <v>0.24950165762446813</v>
      </c>
      <c r="AC711" s="8"/>
      <c r="AD711" s="35">
        <f t="shared" si="403"/>
        <v>-3.2261499999999999E-2</v>
      </c>
      <c r="AE711" s="12">
        <f t="shared" si="404"/>
        <v>3.7367918280816951E-4</v>
      </c>
      <c r="AF711" s="12">
        <f t="shared" si="405"/>
        <v>4.0559208822344957E-4</v>
      </c>
      <c r="AG711" s="12">
        <f t="shared" si="406"/>
        <v>1.3423008502203412E-5</v>
      </c>
      <c r="AH711" s="12">
        <f t="shared" si="407"/>
        <v>1.7086378734417916E-4</v>
      </c>
      <c r="AI711" s="12">
        <f t="shared" si="408"/>
        <v>0</v>
      </c>
      <c r="AJ711" s="12">
        <f t="shared" si="409"/>
        <v>0</v>
      </c>
      <c r="AK711" s="12">
        <f t="shared" si="410"/>
        <v>0</v>
      </c>
      <c r="AL711" s="12">
        <f t="shared" si="411"/>
        <v>0</v>
      </c>
      <c r="AM711" s="12">
        <f t="shared" si="412"/>
        <v>0</v>
      </c>
      <c r="AN711" s="39">
        <f t="shared" si="413"/>
        <v>0</v>
      </c>
      <c r="AO711" s="8"/>
      <c r="AP711" s="35">
        <f t="shared" si="414"/>
        <v>-3.2248510037886591E-2</v>
      </c>
      <c r="AQ711" s="12">
        <f t="shared" si="415"/>
        <v>2.4950165762446813E-4</v>
      </c>
      <c r="AR711" s="12">
        <f t="shared" si="416"/>
        <v>1.3423008502203412E-5</v>
      </c>
      <c r="AS711" s="12">
        <f t="shared" si="417"/>
        <v>1.7086378734417916E-4</v>
      </c>
      <c r="AT711" s="12">
        <f t="shared" si="418"/>
        <v>1.3423008502203412E-5</v>
      </c>
      <c r="AU711" s="12">
        <f t="shared" si="419"/>
        <v>1.7086378734417916E-4</v>
      </c>
      <c r="AV711" s="12">
        <f t="shared" si="420"/>
        <v>-3.2248510037886591E-2</v>
      </c>
      <c r="AW711" s="12">
        <f t="shared" si="421"/>
        <v>2.4950165762446813E-4</v>
      </c>
      <c r="AX711" s="12">
        <f t="shared" si="422"/>
        <v>-3.2248510037886646E-2</v>
      </c>
      <c r="AY711" s="39">
        <f t="shared" si="423"/>
        <v>2.4950165762446813E-4</v>
      </c>
      <c r="AZ711" s="8"/>
      <c r="BA711" s="35"/>
      <c r="BB711" s="12">
        <f t="shared" si="424"/>
        <v>1.0000134230085023</v>
      </c>
      <c r="BC711" s="12">
        <f t="shared" si="425"/>
        <v>0.96773850000000006</v>
      </c>
      <c r="BD711" s="12">
        <f t="shared" si="426"/>
        <v>0</v>
      </c>
      <c r="BE711" s="39">
        <f t="shared" si="427"/>
        <v>0</v>
      </c>
    </row>
    <row r="712" spans="1:57">
      <c r="A712" s="168" t="s">
        <v>339</v>
      </c>
      <c r="B712" s="3" t="s">
        <v>216</v>
      </c>
      <c r="C712" s="3">
        <v>-31.767250000000001</v>
      </c>
      <c r="D712" s="3">
        <v>0.37367918280816953</v>
      </c>
      <c r="E712" s="3">
        <v>4</v>
      </c>
      <c r="F712" s="3">
        <v>1.3423008502203413E-2</v>
      </c>
      <c r="G712" s="3">
        <v>0.17086378734417915</v>
      </c>
      <c r="L712" s="3">
        <v>1</v>
      </c>
      <c r="Q712" s="44">
        <f t="shared" si="393"/>
        <v>-31.754253403564643</v>
      </c>
      <c r="R712" s="45">
        <f t="shared" si="394"/>
        <v>0.24955763254611019</v>
      </c>
      <c r="S712" s="45" t="str">
        <f t="shared" si="395"/>
        <v>n/a</v>
      </c>
      <c r="T712" s="45" t="str">
        <f t="shared" si="396"/>
        <v>n/a</v>
      </c>
      <c r="U712" s="45" t="str">
        <f t="shared" si="397"/>
        <v>n/a</v>
      </c>
      <c r="V712" s="45" t="str">
        <f t="shared" si="398"/>
        <v>n/a</v>
      </c>
      <c r="W712" s="41">
        <f t="shared" si="399"/>
        <v>-31.754253403564643</v>
      </c>
      <c r="X712" s="42">
        <f t="shared" si="400"/>
        <v>0.24955763254611019</v>
      </c>
      <c r="Y712" s="3">
        <v>4</v>
      </c>
      <c r="Z712" s="166">
        <v>-18.5</v>
      </c>
      <c r="AA712" s="43">
        <f t="shared" si="401"/>
        <v>-31.754253403564636</v>
      </c>
      <c r="AB712" s="42">
        <f t="shared" si="402"/>
        <v>0.24955763254611019</v>
      </c>
      <c r="AC712" s="8"/>
      <c r="AD712" s="35">
        <f t="shared" si="403"/>
        <v>-3.1767250000000004E-2</v>
      </c>
      <c r="AE712" s="12">
        <f t="shared" si="404"/>
        <v>3.7367918280816951E-4</v>
      </c>
      <c r="AF712" s="12">
        <f t="shared" si="405"/>
        <v>4.0559208822344957E-4</v>
      </c>
      <c r="AG712" s="12">
        <f t="shared" si="406"/>
        <v>1.3423008502203412E-5</v>
      </c>
      <c r="AH712" s="12">
        <f t="shared" si="407"/>
        <v>1.7086378734417916E-4</v>
      </c>
      <c r="AI712" s="12">
        <f t="shared" si="408"/>
        <v>0</v>
      </c>
      <c r="AJ712" s="12">
        <f t="shared" si="409"/>
        <v>0</v>
      </c>
      <c r="AK712" s="12">
        <f t="shared" si="410"/>
        <v>0</v>
      </c>
      <c r="AL712" s="12">
        <f t="shared" si="411"/>
        <v>0</v>
      </c>
      <c r="AM712" s="12">
        <f t="shared" si="412"/>
        <v>0</v>
      </c>
      <c r="AN712" s="39">
        <f t="shared" si="413"/>
        <v>0</v>
      </c>
      <c r="AO712" s="8"/>
      <c r="AP712" s="35">
        <f t="shared" si="414"/>
        <v>-3.1754253403564643E-2</v>
      </c>
      <c r="AQ712" s="12">
        <f t="shared" si="415"/>
        <v>2.4955763254611019E-4</v>
      </c>
      <c r="AR712" s="12">
        <f t="shared" si="416"/>
        <v>1.3423008502203412E-5</v>
      </c>
      <c r="AS712" s="12">
        <f t="shared" si="417"/>
        <v>1.7086378734417916E-4</v>
      </c>
      <c r="AT712" s="12">
        <f t="shared" si="418"/>
        <v>1.3423008502203412E-5</v>
      </c>
      <c r="AU712" s="12">
        <f t="shared" si="419"/>
        <v>1.7086378734417916E-4</v>
      </c>
      <c r="AV712" s="12">
        <f t="shared" si="420"/>
        <v>-3.1754253403564643E-2</v>
      </c>
      <c r="AW712" s="12">
        <f t="shared" si="421"/>
        <v>2.4955763254611019E-4</v>
      </c>
      <c r="AX712" s="12">
        <f t="shared" si="422"/>
        <v>-3.1754253403564636E-2</v>
      </c>
      <c r="AY712" s="39">
        <f t="shared" si="423"/>
        <v>2.4955763254611019E-4</v>
      </c>
      <c r="AZ712" s="8"/>
      <c r="BA712" s="35"/>
      <c r="BB712" s="12">
        <f t="shared" si="424"/>
        <v>1.0000134230085023</v>
      </c>
      <c r="BC712" s="12">
        <f t="shared" si="425"/>
        <v>0.96823274999999998</v>
      </c>
      <c r="BD712" s="12">
        <f t="shared" si="426"/>
        <v>0</v>
      </c>
      <c r="BE712" s="39">
        <f t="shared" si="427"/>
        <v>0</v>
      </c>
    </row>
    <row r="713" spans="1:57">
      <c r="A713" s="168" t="s">
        <v>275</v>
      </c>
      <c r="B713" s="3" t="s">
        <v>399</v>
      </c>
      <c r="C713" s="3">
        <v>-31.84675</v>
      </c>
      <c r="D713" s="3">
        <v>0.37367918280816953</v>
      </c>
      <c r="E713" s="3">
        <v>4</v>
      </c>
      <c r="F713" s="3">
        <v>1.3423008502203413E-2</v>
      </c>
      <c r="G713" s="3">
        <v>0.17086378734417915</v>
      </c>
      <c r="L713" s="3">
        <v>1</v>
      </c>
      <c r="Q713" s="44">
        <f t="shared" si="393"/>
        <v>-31.833754470693815</v>
      </c>
      <c r="R713" s="45">
        <f t="shared" si="394"/>
        <v>0.24954862791133675</v>
      </c>
      <c r="S713" s="45" t="str">
        <f t="shared" si="395"/>
        <v>n/a</v>
      </c>
      <c r="T713" s="45" t="str">
        <f t="shared" si="396"/>
        <v>n/a</v>
      </c>
      <c r="U713" s="45" t="str">
        <f t="shared" si="397"/>
        <v>n/a</v>
      </c>
      <c r="V713" s="45" t="str">
        <f t="shared" si="398"/>
        <v>n/a</v>
      </c>
      <c r="W713" s="41">
        <f t="shared" si="399"/>
        <v>-31.833754470693815</v>
      </c>
      <c r="X713" s="42">
        <f t="shared" si="400"/>
        <v>0.24954862791133675</v>
      </c>
      <c r="Y713" s="3">
        <v>4</v>
      </c>
      <c r="Z713" s="166">
        <v>-18.5</v>
      </c>
      <c r="AA713" s="43">
        <f t="shared" si="401"/>
        <v>-31.833754470693808</v>
      </c>
      <c r="AB713" s="42">
        <f t="shared" si="402"/>
        <v>0.24954862791133675</v>
      </c>
      <c r="AC713" s="8"/>
      <c r="AD713" s="35">
        <f t="shared" si="403"/>
        <v>-3.184675E-2</v>
      </c>
      <c r="AE713" s="12">
        <f t="shared" si="404"/>
        <v>3.7367918280816951E-4</v>
      </c>
      <c r="AF713" s="12">
        <f t="shared" si="405"/>
        <v>4.0559208822344957E-4</v>
      </c>
      <c r="AG713" s="12">
        <f t="shared" si="406"/>
        <v>1.3423008502203412E-5</v>
      </c>
      <c r="AH713" s="12">
        <f t="shared" si="407"/>
        <v>1.7086378734417916E-4</v>
      </c>
      <c r="AI713" s="12">
        <f t="shared" si="408"/>
        <v>0</v>
      </c>
      <c r="AJ713" s="12">
        <f t="shared" si="409"/>
        <v>0</v>
      </c>
      <c r="AK713" s="12">
        <f t="shared" si="410"/>
        <v>0</v>
      </c>
      <c r="AL713" s="12">
        <f t="shared" si="411"/>
        <v>0</v>
      </c>
      <c r="AM713" s="12">
        <f t="shared" si="412"/>
        <v>0</v>
      </c>
      <c r="AN713" s="39">
        <f t="shared" si="413"/>
        <v>0</v>
      </c>
      <c r="AO713" s="8"/>
      <c r="AP713" s="35">
        <f t="shared" si="414"/>
        <v>-3.1833754470693816E-2</v>
      </c>
      <c r="AQ713" s="12">
        <f t="shared" si="415"/>
        <v>2.4954862791133674E-4</v>
      </c>
      <c r="AR713" s="12">
        <f t="shared" si="416"/>
        <v>1.3423008502203412E-5</v>
      </c>
      <c r="AS713" s="12">
        <f t="shared" si="417"/>
        <v>1.7086378734417916E-4</v>
      </c>
      <c r="AT713" s="12">
        <f t="shared" si="418"/>
        <v>1.3423008502203412E-5</v>
      </c>
      <c r="AU713" s="12">
        <f t="shared" si="419"/>
        <v>1.7086378734417916E-4</v>
      </c>
      <c r="AV713" s="12">
        <f t="shared" si="420"/>
        <v>-3.1833754470693816E-2</v>
      </c>
      <c r="AW713" s="12">
        <f t="shared" si="421"/>
        <v>2.4954862791133674E-4</v>
      </c>
      <c r="AX713" s="12">
        <f t="shared" si="422"/>
        <v>-3.1833754470693809E-2</v>
      </c>
      <c r="AY713" s="39">
        <f t="shared" si="423"/>
        <v>2.4954862791133674E-4</v>
      </c>
      <c r="AZ713" s="8"/>
      <c r="BA713" s="35"/>
      <c r="BB713" s="12">
        <f t="shared" si="424"/>
        <v>1.0000134230085023</v>
      </c>
      <c r="BC713" s="12">
        <f t="shared" si="425"/>
        <v>0.96815324999999997</v>
      </c>
      <c r="BD713" s="12">
        <f t="shared" si="426"/>
        <v>0</v>
      </c>
      <c r="BE713" s="39">
        <f t="shared" si="427"/>
        <v>0</v>
      </c>
    </row>
    <row r="714" spans="1:57">
      <c r="A714" s="168" t="s">
        <v>275</v>
      </c>
      <c r="B714" s="3" t="s">
        <v>400</v>
      </c>
      <c r="C714" s="3">
        <v>-31.628500000000003</v>
      </c>
      <c r="D714" s="3">
        <v>0.37367918280816953</v>
      </c>
      <c r="E714" s="3">
        <v>2</v>
      </c>
      <c r="F714" s="3">
        <v>1.3423008502203413E-2</v>
      </c>
      <c r="G714" s="3">
        <v>0.17086378734417915</v>
      </c>
      <c r="L714" s="3">
        <v>1</v>
      </c>
      <c r="Q714" s="44">
        <f t="shared" si="393"/>
        <v>-31.615501541122214</v>
      </c>
      <c r="R714" s="45">
        <f t="shared" si="394"/>
        <v>0.31176405615354735</v>
      </c>
      <c r="S714" s="45" t="str">
        <f t="shared" si="395"/>
        <v>n/a</v>
      </c>
      <c r="T714" s="45" t="str">
        <f t="shared" si="396"/>
        <v>n/a</v>
      </c>
      <c r="U714" s="45" t="str">
        <f t="shared" si="397"/>
        <v>n/a</v>
      </c>
      <c r="V714" s="45" t="str">
        <f t="shared" si="398"/>
        <v>n/a</v>
      </c>
      <c r="W714" s="41">
        <f t="shared" si="399"/>
        <v>-31.615501541122214</v>
      </c>
      <c r="X714" s="42">
        <f t="shared" si="400"/>
        <v>0.31176405615354735</v>
      </c>
      <c r="Y714" s="3">
        <v>2</v>
      </c>
      <c r="Z714" s="166">
        <v>-18.5</v>
      </c>
      <c r="AA714" s="43">
        <f t="shared" si="401"/>
        <v>-31.615501541122249</v>
      </c>
      <c r="AB714" s="42">
        <f t="shared" si="402"/>
        <v>0.31176405615354735</v>
      </c>
      <c r="AC714" s="8"/>
      <c r="AD714" s="35">
        <f t="shared" si="403"/>
        <v>-3.1628500000000004E-2</v>
      </c>
      <c r="AE714" s="12">
        <f t="shared" si="404"/>
        <v>3.7367918280816951E-4</v>
      </c>
      <c r="AF714" s="12">
        <f t="shared" si="405"/>
        <v>4.6833740263398202E-4</v>
      </c>
      <c r="AG714" s="12">
        <f t="shared" si="406"/>
        <v>1.3423008502203412E-5</v>
      </c>
      <c r="AH714" s="12">
        <f t="shared" si="407"/>
        <v>1.7086378734417916E-4</v>
      </c>
      <c r="AI714" s="12">
        <f t="shared" si="408"/>
        <v>0</v>
      </c>
      <c r="AJ714" s="12">
        <f t="shared" si="409"/>
        <v>0</v>
      </c>
      <c r="AK714" s="12">
        <f t="shared" si="410"/>
        <v>0</v>
      </c>
      <c r="AL714" s="12">
        <f t="shared" si="411"/>
        <v>0</v>
      </c>
      <c r="AM714" s="12">
        <f t="shared" si="412"/>
        <v>0</v>
      </c>
      <c r="AN714" s="39">
        <f t="shared" si="413"/>
        <v>0</v>
      </c>
      <c r="AO714" s="8"/>
      <c r="AP714" s="35">
        <f t="shared" si="414"/>
        <v>-3.1615501541122214E-2</v>
      </c>
      <c r="AQ714" s="12">
        <f t="shared" si="415"/>
        <v>3.1176405615354738E-4</v>
      </c>
      <c r="AR714" s="12">
        <f t="shared" si="416"/>
        <v>1.3423008502203412E-5</v>
      </c>
      <c r="AS714" s="12">
        <f t="shared" si="417"/>
        <v>1.7086378734417916E-4</v>
      </c>
      <c r="AT714" s="12">
        <f t="shared" si="418"/>
        <v>1.3423008502203412E-5</v>
      </c>
      <c r="AU714" s="12">
        <f t="shared" si="419"/>
        <v>1.7086378734417916E-4</v>
      </c>
      <c r="AV714" s="12">
        <f t="shared" si="420"/>
        <v>-3.1615501541122214E-2</v>
      </c>
      <c r="AW714" s="12">
        <f t="shared" si="421"/>
        <v>3.1176405615354738E-4</v>
      </c>
      <c r="AX714" s="12">
        <f t="shared" si="422"/>
        <v>-3.1615501541122248E-2</v>
      </c>
      <c r="AY714" s="39">
        <f t="shared" si="423"/>
        <v>3.1176405615354738E-4</v>
      </c>
      <c r="AZ714" s="8"/>
      <c r="BA714" s="35"/>
      <c r="BB714" s="12">
        <f t="shared" si="424"/>
        <v>1.0000134230085023</v>
      </c>
      <c r="BC714" s="12">
        <f t="shared" si="425"/>
        <v>0.96837149999999994</v>
      </c>
      <c r="BD714" s="12">
        <f t="shared" si="426"/>
        <v>0</v>
      </c>
      <c r="BE714" s="39">
        <f t="shared" si="427"/>
        <v>0</v>
      </c>
    </row>
    <row r="715" spans="1:57">
      <c r="A715" s="168" t="s">
        <v>275</v>
      </c>
      <c r="B715" s="3" t="s">
        <v>215</v>
      </c>
      <c r="C715" s="3">
        <v>-33.641250000000007</v>
      </c>
      <c r="D715" s="3">
        <v>0.37367918280816953</v>
      </c>
      <c r="E715" s="3">
        <v>4</v>
      </c>
      <c r="F715" s="3">
        <v>1.3423008502203413E-2</v>
      </c>
      <c r="G715" s="3">
        <v>0.17086378734417915</v>
      </c>
      <c r="L715" s="3">
        <v>1</v>
      </c>
      <c r="Q715" s="44">
        <f t="shared" si="393"/>
        <v>-33.628278558282581</v>
      </c>
      <c r="R715" s="45">
        <f t="shared" si="394"/>
        <v>0.24934548270865278</v>
      </c>
      <c r="S715" s="45" t="str">
        <f t="shared" si="395"/>
        <v>n/a</v>
      </c>
      <c r="T715" s="45" t="str">
        <f t="shared" si="396"/>
        <v>n/a</v>
      </c>
      <c r="U715" s="45" t="str">
        <f t="shared" si="397"/>
        <v>n/a</v>
      </c>
      <c r="V715" s="45" t="str">
        <f t="shared" si="398"/>
        <v>n/a</v>
      </c>
      <c r="W715" s="41">
        <f t="shared" si="399"/>
        <v>-33.628278558282581</v>
      </c>
      <c r="X715" s="42">
        <f t="shared" si="400"/>
        <v>0.24934548270865278</v>
      </c>
      <c r="Y715" s="3">
        <v>4</v>
      </c>
      <c r="Z715" s="166">
        <v>-18.5</v>
      </c>
      <c r="AA715" s="43">
        <f t="shared" si="401"/>
        <v>-33.628278558282545</v>
      </c>
      <c r="AB715" s="42">
        <f t="shared" si="402"/>
        <v>0.24934548270865278</v>
      </c>
      <c r="AC715" s="8"/>
      <c r="AD715" s="35">
        <f t="shared" si="403"/>
        <v>-3.3641250000000004E-2</v>
      </c>
      <c r="AE715" s="12">
        <f t="shared" si="404"/>
        <v>3.7367918280816951E-4</v>
      </c>
      <c r="AF715" s="12">
        <f t="shared" si="405"/>
        <v>4.0559208822344957E-4</v>
      </c>
      <c r="AG715" s="12">
        <f t="shared" si="406"/>
        <v>1.3423008502203412E-5</v>
      </c>
      <c r="AH715" s="12">
        <f t="shared" si="407"/>
        <v>1.7086378734417916E-4</v>
      </c>
      <c r="AI715" s="12">
        <f t="shared" si="408"/>
        <v>0</v>
      </c>
      <c r="AJ715" s="12">
        <f t="shared" si="409"/>
        <v>0</v>
      </c>
      <c r="AK715" s="12">
        <f t="shared" si="410"/>
        <v>0</v>
      </c>
      <c r="AL715" s="12">
        <f t="shared" si="411"/>
        <v>0</v>
      </c>
      <c r="AM715" s="12">
        <f t="shared" si="412"/>
        <v>0</v>
      </c>
      <c r="AN715" s="39">
        <f t="shared" si="413"/>
        <v>0</v>
      </c>
      <c r="AO715" s="8"/>
      <c r="AP715" s="35">
        <f t="shared" si="414"/>
        <v>-3.3628278558282577E-2</v>
      </c>
      <c r="AQ715" s="12">
        <f t="shared" si="415"/>
        <v>2.4934548270865277E-4</v>
      </c>
      <c r="AR715" s="12">
        <f t="shared" si="416"/>
        <v>1.3423008502203412E-5</v>
      </c>
      <c r="AS715" s="12">
        <f t="shared" si="417"/>
        <v>1.7086378734417916E-4</v>
      </c>
      <c r="AT715" s="12">
        <f t="shared" si="418"/>
        <v>1.3423008502203412E-5</v>
      </c>
      <c r="AU715" s="12">
        <f t="shared" si="419"/>
        <v>1.7086378734417916E-4</v>
      </c>
      <c r="AV715" s="12">
        <f t="shared" si="420"/>
        <v>-3.3628278558282577E-2</v>
      </c>
      <c r="AW715" s="12">
        <f t="shared" si="421"/>
        <v>2.4934548270865277E-4</v>
      </c>
      <c r="AX715" s="12">
        <f t="shared" si="422"/>
        <v>-3.3628278558282543E-2</v>
      </c>
      <c r="AY715" s="39">
        <f t="shared" si="423"/>
        <v>2.4934548270865277E-4</v>
      </c>
      <c r="AZ715" s="8"/>
      <c r="BA715" s="35"/>
      <c r="BB715" s="12">
        <f t="shared" si="424"/>
        <v>1.0000134230085023</v>
      </c>
      <c r="BC715" s="12">
        <f t="shared" si="425"/>
        <v>0.96635875000000004</v>
      </c>
      <c r="BD715" s="12">
        <f t="shared" si="426"/>
        <v>0</v>
      </c>
      <c r="BE715" s="39">
        <f t="shared" si="427"/>
        <v>0</v>
      </c>
    </row>
    <row r="716" spans="1:57">
      <c r="A716" s="168" t="s">
        <v>275</v>
      </c>
      <c r="B716" s="3" t="s">
        <v>216</v>
      </c>
      <c r="C716" s="3">
        <v>-33.461750000000002</v>
      </c>
      <c r="D716" s="3">
        <v>0.37367918280816953</v>
      </c>
      <c r="E716" s="3">
        <v>4</v>
      </c>
      <c r="F716" s="3">
        <v>1.3423008502203413E-2</v>
      </c>
      <c r="G716" s="3">
        <v>0.17086378734417915</v>
      </c>
      <c r="L716" s="3">
        <v>1</v>
      </c>
      <c r="Q716" s="44">
        <f t="shared" si="393"/>
        <v>-33.448776148852545</v>
      </c>
      <c r="R716" s="45">
        <f t="shared" si="394"/>
        <v>0.24936579336856679</v>
      </c>
      <c r="S716" s="45" t="str">
        <f t="shared" si="395"/>
        <v>n/a</v>
      </c>
      <c r="T716" s="45" t="str">
        <f t="shared" si="396"/>
        <v>n/a</v>
      </c>
      <c r="U716" s="45" t="str">
        <f t="shared" si="397"/>
        <v>n/a</v>
      </c>
      <c r="V716" s="45" t="str">
        <f t="shared" si="398"/>
        <v>n/a</v>
      </c>
      <c r="W716" s="41">
        <f t="shared" si="399"/>
        <v>-33.448776148852545</v>
      </c>
      <c r="X716" s="42">
        <f t="shared" si="400"/>
        <v>0.24936579336856679</v>
      </c>
      <c r="Y716" s="3">
        <v>4</v>
      </c>
      <c r="Z716" s="166">
        <v>-18.5</v>
      </c>
      <c r="AA716" s="43">
        <f t="shared" si="401"/>
        <v>-33.448776148852552</v>
      </c>
      <c r="AB716" s="42">
        <f t="shared" si="402"/>
        <v>0.24936579336856679</v>
      </c>
      <c r="AC716" s="8"/>
      <c r="AD716" s="35">
        <f t="shared" si="403"/>
        <v>-3.3461750000000005E-2</v>
      </c>
      <c r="AE716" s="12">
        <f t="shared" si="404"/>
        <v>3.7367918280816951E-4</v>
      </c>
      <c r="AF716" s="12">
        <f t="shared" si="405"/>
        <v>4.0559208822344957E-4</v>
      </c>
      <c r="AG716" s="12">
        <f t="shared" si="406"/>
        <v>1.3423008502203412E-5</v>
      </c>
      <c r="AH716" s="12">
        <f t="shared" si="407"/>
        <v>1.7086378734417916E-4</v>
      </c>
      <c r="AI716" s="12">
        <f t="shared" si="408"/>
        <v>0</v>
      </c>
      <c r="AJ716" s="12">
        <f t="shared" si="409"/>
        <v>0</v>
      </c>
      <c r="AK716" s="12">
        <f t="shared" si="410"/>
        <v>0</v>
      </c>
      <c r="AL716" s="12">
        <f t="shared" si="411"/>
        <v>0</v>
      </c>
      <c r="AM716" s="12">
        <f t="shared" si="412"/>
        <v>0</v>
      </c>
      <c r="AN716" s="39">
        <f t="shared" si="413"/>
        <v>0</v>
      </c>
      <c r="AO716" s="8"/>
      <c r="AP716" s="35">
        <f t="shared" si="414"/>
        <v>-3.3448776148852548E-2</v>
      </c>
      <c r="AQ716" s="12">
        <f t="shared" si="415"/>
        <v>2.4936579336856679E-4</v>
      </c>
      <c r="AR716" s="12">
        <f t="shared" si="416"/>
        <v>1.3423008502203412E-5</v>
      </c>
      <c r="AS716" s="12">
        <f t="shared" si="417"/>
        <v>1.7086378734417916E-4</v>
      </c>
      <c r="AT716" s="12">
        <f t="shared" si="418"/>
        <v>1.3423008502203412E-5</v>
      </c>
      <c r="AU716" s="12">
        <f t="shared" si="419"/>
        <v>1.7086378734417916E-4</v>
      </c>
      <c r="AV716" s="12">
        <f t="shared" si="420"/>
        <v>-3.3448776148852548E-2</v>
      </c>
      <c r="AW716" s="12">
        <f t="shared" si="421"/>
        <v>2.4936579336856679E-4</v>
      </c>
      <c r="AX716" s="12">
        <f t="shared" si="422"/>
        <v>-3.3448776148852555E-2</v>
      </c>
      <c r="AY716" s="39">
        <f t="shared" si="423"/>
        <v>2.4936579336856679E-4</v>
      </c>
      <c r="AZ716" s="8"/>
      <c r="BA716" s="35"/>
      <c r="BB716" s="12">
        <f t="shared" si="424"/>
        <v>1.0000134230085023</v>
      </c>
      <c r="BC716" s="12">
        <f t="shared" si="425"/>
        <v>0.96653825000000004</v>
      </c>
      <c r="BD716" s="12">
        <f t="shared" si="426"/>
        <v>0</v>
      </c>
      <c r="BE716" s="39">
        <f t="shared" si="427"/>
        <v>0</v>
      </c>
    </row>
    <row r="717" spans="1:57">
      <c r="A717" s="168" t="s">
        <v>393</v>
      </c>
      <c r="B717" s="3" t="s">
        <v>399</v>
      </c>
      <c r="C717" s="3">
        <v>-33.967333333333336</v>
      </c>
      <c r="D717" s="3">
        <v>0.37367918280816953</v>
      </c>
      <c r="E717" s="3">
        <v>3</v>
      </c>
      <c r="F717" s="3">
        <v>1.3423008502203413E-2</v>
      </c>
      <c r="G717" s="3">
        <v>0.17086378734417915</v>
      </c>
      <c r="L717" s="3">
        <v>1</v>
      </c>
      <c r="Q717" s="44">
        <f t="shared" si="393"/>
        <v>-33.954366268635262</v>
      </c>
      <c r="R717" s="45">
        <f t="shared" si="394"/>
        <v>0.27164578117281435</v>
      </c>
      <c r="S717" s="45" t="str">
        <f t="shared" si="395"/>
        <v>n/a</v>
      </c>
      <c r="T717" s="45" t="str">
        <f t="shared" si="396"/>
        <v>n/a</v>
      </c>
      <c r="U717" s="45" t="str">
        <f t="shared" si="397"/>
        <v>n/a</v>
      </c>
      <c r="V717" s="45" t="str">
        <f t="shared" si="398"/>
        <v>n/a</v>
      </c>
      <c r="W717" s="41">
        <f t="shared" si="399"/>
        <v>-33.954366268635262</v>
      </c>
      <c r="X717" s="42">
        <f t="shared" si="400"/>
        <v>0.27164578117281435</v>
      </c>
      <c r="Y717" s="3">
        <v>3</v>
      </c>
      <c r="Z717" s="166">
        <v>-18.5</v>
      </c>
      <c r="AA717" s="43">
        <f t="shared" si="401"/>
        <v>-33.954366268635241</v>
      </c>
      <c r="AB717" s="42">
        <f t="shared" si="402"/>
        <v>0.27164578117281435</v>
      </c>
      <c r="AC717" s="8"/>
      <c r="AD717" s="35">
        <f t="shared" si="403"/>
        <v>-3.3967333333333335E-2</v>
      </c>
      <c r="AE717" s="12">
        <f t="shared" si="404"/>
        <v>3.7367918280816951E-4</v>
      </c>
      <c r="AF717" s="12">
        <f t="shared" si="405"/>
        <v>4.2165180505801406E-4</v>
      </c>
      <c r="AG717" s="12">
        <f t="shared" si="406"/>
        <v>1.3423008502203412E-5</v>
      </c>
      <c r="AH717" s="12">
        <f t="shared" si="407"/>
        <v>1.7086378734417916E-4</v>
      </c>
      <c r="AI717" s="12">
        <f t="shared" si="408"/>
        <v>0</v>
      </c>
      <c r="AJ717" s="12">
        <f t="shared" si="409"/>
        <v>0</v>
      </c>
      <c r="AK717" s="12">
        <f t="shared" si="410"/>
        <v>0</v>
      </c>
      <c r="AL717" s="12">
        <f t="shared" si="411"/>
        <v>0</v>
      </c>
      <c r="AM717" s="12">
        <f t="shared" si="412"/>
        <v>0</v>
      </c>
      <c r="AN717" s="39">
        <f t="shared" si="413"/>
        <v>0</v>
      </c>
      <c r="AO717" s="8"/>
      <c r="AP717" s="35">
        <f t="shared" si="414"/>
        <v>-3.395436626863526E-2</v>
      </c>
      <c r="AQ717" s="12">
        <f t="shared" si="415"/>
        <v>2.7164578117281436E-4</v>
      </c>
      <c r="AR717" s="12">
        <f t="shared" si="416"/>
        <v>1.3423008502203412E-5</v>
      </c>
      <c r="AS717" s="12">
        <f t="shared" si="417"/>
        <v>1.7086378734417916E-4</v>
      </c>
      <c r="AT717" s="12">
        <f t="shared" si="418"/>
        <v>1.3423008502203412E-5</v>
      </c>
      <c r="AU717" s="12">
        <f t="shared" si="419"/>
        <v>1.7086378734417916E-4</v>
      </c>
      <c r="AV717" s="12">
        <f t="shared" si="420"/>
        <v>-3.395436626863526E-2</v>
      </c>
      <c r="AW717" s="12">
        <f t="shared" si="421"/>
        <v>2.7164578117281436E-4</v>
      </c>
      <c r="AX717" s="12">
        <f t="shared" si="422"/>
        <v>-3.3954366268635239E-2</v>
      </c>
      <c r="AY717" s="39">
        <f t="shared" si="423"/>
        <v>2.7164578117281436E-4</v>
      </c>
      <c r="AZ717" s="8"/>
      <c r="BA717" s="35"/>
      <c r="BB717" s="12">
        <f t="shared" si="424"/>
        <v>1.0000134230085023</v>
      </c>
      <c r="BC717" s="12">
        <f t="shared" si="425"/>
        <v>0.96603266666666665</v>
      </c>
      <c r="BD717" s="12">
        <f t="shared" si="426"/>
        <v>0</v>
      </c>
      <c r="BE717" s="39">
        <f t="shared" si="427"/>
        <v>0</v>
      </c>
    </row>
    <row r="718" spans="1:57">
      <c r="A718" s="168" t="s">
        <v>393</v>
      </c>
      <c r="B718" s="3" t="s">
        <v>400</v>
      </c>
      <c r="C718" s="3">
        <v>-33.830333333333336</v>
      </c>
      <c r="D718" s="3">
        <v>0.37367918280816953</v>
      </c>
      <c r="E718" s="3">
        <v>3</v>
      </c>
      <c r="F718" s="3">
        <v>1.3423008502203413E-2</v>
      </c>
      <c r="G718" s="3">
        <v>0.17086378734417915</v>
      </c>
      <c r="L718" s="3">
        <v>1</v>
      </c>
      <c r="Q718" s="44">
        <f t="shared" si="393"/>
        <v>-33.817364429683096</v>
      </c>
      <c r="R718" s="45">
        <f t="shared" si="394"/>
        <v>0.27166000540707358</v>
      </c>
      <c r="S718" s="45" t="str">
        <f t="shared" si="395"/>
        <v>n/a</v>
      </c>
      <c r="T718" s="45" t="str">
        <f t="shared" si="396"/>
        <v>n/a</v>
      </c>
      <c r="U718" s="45" t="str">
        <f t="shared" si="397"/>
        <v>n/a</v>
      </c>
      <c r="V718" s="45" t="str">
        <f t="shared" si="398"/>
        <v>n/a</v>
      </c>
      <c r="W718" s="41">
        <f t="shared" si="399"/>
        <v>-33.817364429683096</v>
      </c>
      <c r="X718" s="42">
        <f t="shared" si="400"/>
        <v>0.27166000540707358</v>
      </c>
      <c r="Y718" s="3">
        <v>3</v>
      </c>
      <c r="Z718" s="166">
        <v>-18.5</v>
      </c>
      <c r="AA718" s="43">
        <f t="shared" si="401"/>
        <v>-33.817364429683082</v>
      </c>
      <c r="AB718" s="42">
        <f t="shared" si="402"/>
        <v>0.27166000540707358</v>
      </c>
      <c r="AC718" s="8"/>
      <c r="AD718" s="35">
        <f t="shared" si="403"/>
        <v>-3.3830333333333337E-2</v>
      </c>
      <c r="AE718" s="12">
        <f t="shared" si="404"/>
        <v>3.7367918280816951E-4</v>
      </c>
      <c r="AF718" s="12">
        <f t="shared" si="405"/>
        <v>4.2165180505801406E-4</v>
      </c>
      <c r="AG718" s="12">
        <f t="shared" si="406"/>
        <v>1.3423008502203412E-5</v>
      </c>
      <c r="AH718" s="12">
        <f t="shared" si="407"/>
        <v>1.7086378734417916E-4</v>
      </c>
      <c r="AI718" s="12">
        <f t="shared" si="408"/>
        <v>0</v>
      </c>
      <c r="AJ718" s="12">
        <f t="shared" si="409"/>
        <v>0</v>
      </c>
      <c r="AK718" s="12">
        <f t="shared" si="410"/>
        <v>0</v>
      </c>
      <c r="AL718" s="12">
        <f t="shared" si="411"/>
        <v>0</v>
      </c>
      <c r="AM718" s="12">
        <f t="shared" si="412"/>
        <v>0</v>
      </c>
      <c r="AN718" s="39">
        <f t="shared" si="413"/>
        <v>0</v>
      </c>
      <c r="AO718" s="8"/>
      <c r="AP718" s="35">
        <f t="shared" si="414"/>
        <v>-3.3817364429683097E-2</v>
      </c>
      <c r="AQ718" s="12">
        <f t="shared" si="415"/>
        <v>2.7166000540707356E-4</v>
      </c>
      <c r="AR718" s="12">
        <f t="shared" si="416"/>
        <v>1.3423008502203412E-5</v>
      </c>
      <c r="AS718" s="12">
        <f t="shared" si="417"/>
        <v>1.7086378734417916E-4</v>
      </c>
      <c r="AT718" s="12">
        <f t="shared" si="418"/>
        <v>1.3423008502203412E-5</v>
      </c>
      <c r="AU718" s="12">
        <f t="shared" si="419"/>
        <v>1.7086378734417916E-4</v>
      </c>
      <c r="AV718" s="12">
        <f t="shared" si="420"/>
        <v>-3.3817364429683097E-2</v>
      </c>
      <c r="AW718" s="12">
        <f t="shared" si="421"/>
        <v>2.7166000540707356E-4</v>
      </c>
      <c r="AX718" s="12">
        <f t="shared" si="422"/>
        <v>-3.3817364429683083E-2</v>
      </c>
      <c r="AY718" s="39">
        <f t="shared" si="423"/>
        <v>2.7166000540707356E-4</v>
      </c>
      <c r="AZ718" s="8"/>
      <c r="BA718" s="35"/>
      <c r="BB718" s="12">
        <f t="shared" si="424"/>
        <v>1.0000134230085023</v>
      </c>
      <c r="BC718" s="12">
        <f t="shared" si="425"/>
        <v>0.9661696666666667</v>
      </c>
      <c r="BD718" s="12">
        <f t="shared" si="426"/>
        <v>0</v>
      </c>
      <c r="BE718" s="39">
        <f t="shared" si="427"/>
        <v>0</v>
      </c>
    </row>
    <row r="719" spans="1:57">
      <c r="A719" s="168" t="s">
        <v>393</v>
      </c>
      <c r="B719" s="3" t="s">
        <v>215</v>
      </c>
      <c r="C719" s="3">
        <v>-35.365000000000002</v>
      </c>
      <c r="D719" s="3">
        <v>0.37367918280816953</v>
      </c>
      <c r="E719" s="3">
        <v>3</v>
      </c>
      <c r="F719" s="3">
        <v>1.3423008502203413E-2</v>
      </c>
      <c r="G719" s="3">
        <v>0.17086378734417915</v>
      </c>
      <c r="L719" s="3">
        <v>1</v>
      </c>
      <c r="Q719" s="44">
        <f t="shared" si="393"/>
        <v>-35.35205169619347</v>
      </c>
      <c r="R719" s="45">
        <f t="shared" si="394"/>
        <v>0.27150073903680266</v>
      </c>
      <c r="S719" s="45" t="str">
        <f t="shared" si="395"/>
        <v>n/a</v>
      </c>
      <c r="T719" s="45" t="str">
        <f t="shared" si="396"/>
        <v>n/a</v>
      </c>
      <c r="U719" s="45" t="str">
        <f t="shared" si="397"/>
        <v>n/a</v>
      </c>
      <c r="V719" s="45" t="str">
        <f t="shared" si="398"/>
        <v>n/a</v>
      </c>
      <c r="W719" s="41">
        <f t="shared" si="399"/>
        <v>-35.35205169619347</v>
      </c>
      <c r="X719" s="42">
        <f t="shared" si="400"/>
        <v>0.27150073903680266</v>
      </c>
      <c r="Y719" s="3">
        <v>3</v>
      </c>
      <c r="Z719" s="166">
        <v>-18.5</v>
      </c>
      <c r="AA719" s="43">
        <f t="shared" si="401"/>
        <v>-35.352051696193485</v>
      </c>
      <c r="AB719" s="42">
        <f t="shared" si="402"/>
        <v>0.27150073903680266</v>
      </c>
      <c r="AC719" s="8"/>
      <c r="AD719" s="35">
        <f t="shared" si="403"/>
        <v>-3.5365000000000001E-2</v>
      </c>
      <c r="AE719" s="12">
        <f t="shared" si="404"/>
        <v>3.7367918280816951E-4</v>
      </c>
      <c r="AF719" s="12">
        <f t="shared" si="405"/>
        <v>4.2165180505801406E-4</v>
      </c>
      <c r="AG719" s="12">
        <f t="shared" si="406"/>
        <v>1.3423008502203412E-5</v>
      </c>
      <c r="AH719" s="12">
        <f t="shared" si="407"/>
        <v>1.7086378734417916E-4</v>
      </c>
      <c r="AI719" s="12">
        <f t="shared" si="408"/>
        <v>0</v>
      </c>
      <c r="AJ719" s="12">
        <f t="shared" si="409"/>
        <v>0</v>
      </c>
      <c r="AK719" s="12">
        <f t="shared" si="410"/>
        <v>0</v>
      </c>
      <c r="AL719" s="12">
        <f t="shared" si="411"/>
        <v>0</v>
      </c>
      <c r="AM719" s="12">
        <f t="shared" si="412"/>
        <v>0</v>
      </c>
      <c r="AN719" s="39">
        <f t="shared" si="413"/>
        <v>0</v>
      </c>
      <c r="AO719" s="8"/>
      <c r="AP719" s="35">
        <f t="shared" si="414"/>
        <v>-3.5352051696193473E-2</v>
      </c>
      <c r="AQ719" s="12">
        <f t="shared" si="415"/>
        <v>2.7150073903680266E-4</v>
      </c>
      <c r="AR719" s="12">
        <f t="shared" si="416"/>
        <v>1.3423008502203412E-5</v>
      </c>
      <c r="AS719" s="12">
        <f t="shared" si="417"/>
        <v>1.7086378734417916E-4</v>
      </c>
      <c r="AT719" s="12">
        <f t="shared" si="418"/>
        <v>1.3423008502203412E-5</v>
      </c>
      <c r="AU719" s="12">
        <f t="shared" si="419"/>
        <v>1.7086378734417916E-4</v>
      </c>
      <c r="AV719" s="12">
        <f t="shared" si="420"/>
        <v>-3.5352051696193473E-2</v>
      </c>
      <c r="AW719" s="12">
        <f t="shared" si="421"/>
        <v>2.7150073903680266E-4</v>
      </c>
      <c r="AX719" s="12">
        <f t="shared" si="422"/>
        <v>-3.5352051696193487E-2</v>
      </c>
      <c r="AY719" s="39">
        <f t="shared" si="423"/>
        <v>2.7150073903680266E-4</v>
      </c>
      <c r="AZ719" s="8"/>
      <c r="BA719" s="35"/>
      <c r="BB719" s="12">
        <f t="shared" si="424"/>
        <v>1.0000134230085023</v>
      </c>
      <c r="BC719" s="12">
        <f t="shared" si="425"/>
        <v>0.96463500000000002</v>
      </c>
      <c r="BD719" s="12">
        <f t="shared" si="426"/>
        <v>0</v>
      </c>
      <c r="BE719" s="39">
        <f t="shared" si="427"/>
        <v>0</v>
      </c>
    </row>
    <row r="720" spans="1:57">
      <c r="A720" s="168" t="s">
        <v>393</v>
      </c>
      <c r="B720" s="3" t="s">
        <v>216</v>
      </c>
      <c r="C720" s="3">
        <v>-34.469333333333338</v>
      </c>
      <c r="D720" s="3">
        <v>0.37367918280816953</v>
      </c>
      <c r="E720" s="3">
        <v>3</v>
      </c>
      <c r="F720" s="3">
        <v>1.3423008502203413E-2</v>
      </c>
      <c r="G720" s="3">
        <v>0.17086378734417915</v>
      </c>
      <c r="L720" s="3">
        <v>1</v>
      </c>
      <c r="Q720" s="44">
        <f t="shared" si="393"/>
        <v>-34.45637300698553</v>
      </c>
      <c r="R720" s="45">
        <f t="shared" si="394"/>
        <v>0.27159367113067129</v>
      </c>
      <c r="S720" s="45" t="str">
        <f t="shared" si="395"/>
        <v>n/a</v>
      </c>
      <c r="T720" s="45" t="str">
        <f t="shared" si="396"/>
        <v>n/a</v>
      </c>
      <c r="U720" s="45" t="str">
        <f t="shared" si="397"/>
        <v>n/a</v>
      </c>
      <c r="V720" s="45" t="str">
        <f t="shared" si="398"/>
        <v>n/a</v>
      </c>
      <c r="W720" s="41">
        <f t="shared" si="399"/>
        <v>-34.45637300698553</v>
      </c>
      <c r="X720" s="42">
        <f t="shared" si="400"/>
        <v>0.27159367113067129</v>
      </c>
      <c r="Y720" s="3">
        <v>3</v>
      </c>
      <c r="Z720" s="166">
        <v>-18.5</v>
      </c>
      <c r="AA720" s="43">
        <f t="shared" si="401"/>
        <v>-34.456373006985565</v>
      </c>
      <c r="AB720" s="42">
        <f t="shared" si="402"/>
        <v>0.27159367113067129</v>
      </c>
      <c r="AC720" s="8"/>
      <c r="AD720" s="35">
        <f t="shared" si="403"/>
        <v>-3.4469333333333338E-2</v>
      </c>
      <c r="AE720" s="12">
        <f t="shared" si="404"/>
        <v>3.7367918280816951E-4</v>
      </c>
      <c r="AF720" s="12">
        <f t="shared" si="405"/>
        <v>4.2165180505801406E-4</v>
      </c>
      <c r="AG720" s="12">
        <f t="shared" si="406"/>
        <v>1.3423008502203412E-5</v>
      </c>
      <c r="AH720" s="12">
        <f t="shared" si="407"/>
        <v>1.7086378734417916E-4</v>
      </c>
      <c r="AI720" s="12">
        <f t="shared" si="408"/>
        <v>0</v>
      </c>
      <c r="AJ720" s="12">
        <f t="shared" si="409"/>
        <v>0</v>
      </c>
      <c r="AK720" s="12">
        <f t="shared" si="410"/>
        <v>0</v>
      </c>
      <c r="AL720" s="12">
        <f t="shared" si="411"/>
        <v>0</v>
      </c>
      <c r="AM720" s="12">
        <f t="shared" si="412"/>
        <v>0</v>
      </c>
      <c r="AN720" s="39">
        <f t="shared" si="413"/>
        <v>0</v>
      </c>
      <c r="AO720" s="8"/>
      <c r="AP720" s="35">
        <f t="shared" si="414"/>
        <v>-3.4456373006985529E-2</v>
      </c>
      <c r="AQ720" s="12">
        <f t="shared" si="415"/>
        <v>2.7159367113067131E-4</v>
      </c>
      <c r="AR720" s="12">
        <f t="shared" si="416"/>
        <v>1.3423008502203412E-5</v>
      </c>
      <c r="AS720" s="12">
        <f t="shared" si="417"/>
        <v>1.7086378734417916E-4</v>
      </c>
      <c r="AT720" s="12">
        <f t="shared" si="418"/>
        <v>1.3423008502203412E-5</v>
      </c>
      <c r="AU720" s="12">
        <f t="shared" si="419"/>
        <v>1.7086378734417916E-4</v>
      </c>
      <c r="AV720" s="12">
        <f t="shared" si="420"/>
        <v>-3.4456373006985529E-2</v>
      </c>
      <c r="AW720" s="12">
        <f t="shared" si="421"/>
        <v>2.7159367113067131E-4</v>
      </c>
      <c r="AX720" s="12">
        <f t="shared" si="422"/>
        <v>-3.4456373006985563E-2</v>
      </c>
      <c r="AY720" s="39">
        <f t="shared" si="423"/>
        <v>2.7159367113067131E-4</v>
      </c>
      <c r="AZ720" s="8"/>
      <c r="BA720" s="35"/>
      <c r="BB720" s="12">
        <f t="shared" si="424"/>
        <v>1.0000134230085023</v>
      </c>
      <c r="BC720" s="12">
        <f t="shared" si="425"/>
        <v>0.96553066666666665</v>
      </c>
      <c r="BD720" s="12">
        <f t="shared" si="426"/>
        <v>0</v>
      </c>
      <c r="BE720" s="39">
        <f t="shared" si="427"/>
        <v>0</v>
      </c>
    </row>
    <row r="721" spans="1:57">
      <c r="A721" s="168" t="s">
        <v>340</v>
      </c>
      <c r="B721" s="3" t="s">
        <v>399</v>
      </c>
      <c r="C721" s="3">
        <v>-37.619</v>
      </c>
      <c r="D721" s="3">
        <v>0.37367918280816953</v>
      </c>
      <c r="E721" s="3">
        <v>3</v>
      </c>
      <c r="F721" s="3">
        <v>1.3423008502203413E-2</v>
      </c>
      <c r="G721" s="3">
        <v>0.17086378734417915</v>
      </c>
      <c r="L721" s="3">
        <v>1</v>
      </c>
      <c r="Q721" s="44">
        <f t="shared" si="393"/>
        <v>-37.606081951654637</v>
      </c>
      <c r="R721" s="45">
        <f t="shared" si="394"/>
        <v>0.27126711088428451</v>
      </c>
      <c r="S721" s="45" t="str">
        <f t="shared" si="395"/>
        <v>n/a</v>
      </c>
      <c r="T721" s="45" t="str">
        <f t="shared" si="396"/>
        <v>n/a</v>
      </c>
      <c r="U721" s="45" t="str">
        <f t="shared" si="397"/>
        <v>n/a</v>
      </c>
      <c r="V721" s="45" t="str">
        <f t="shared" si="398"/>
        <v>n/a</v>
      </c>
      <c r="W721" s="41">
        <f t="shared" si="399"/>
        <v>-37.606081951654637</v>
      </c>
      <c r="X721" s="42">
        <f t="shared" si="400"/>
        <v>0.27126711088428451</v>
      </c>
      <c r="Y721" s="3">
        <v>3</v>
      </c>
      <c r="Z721" s="166">
        <v>-18.5</v>
      </c>
      <c r="AA721" s="43">
        <f t="shared" si="401"/>
        <v>-37.606081951654602</v>
      </c>
      <c r="AB721" s="42">
        <f t="shared" si="402"/>
        <v>0.27126711088428451</v>
      </c>
      <c r="AC721" s="8"/>
      <c r="AD721" s="35">
        <f t="shared" si="403"/>
        <v>-3.7619E-2</v>
      </c>
      <c r="AE721" s="12">
        <f t="shared" si="404"/>
        <v>3.7367918280816951E-4</v>
      </c>
      <c r="AF721" s="12">
        <f t="shared" si="405"/>
        <v>4.2165180505801406E-4</v>
      </c>
      <c r="AG721" s="12">
        <f t="shared" si="406"/>
        <v>1.3423008502203412E-5</v>
      </c>
      <c r="AH721" s="12">
        <f t="shared" si="407"/>
        <v>1.7086378734417916E-4</v>
      </c>
      <c r="AI721" s="12">
        <f t="shared" si="408"/>
        <v>0</v>
      </c>
      <c r="AJ721" s="12">
        <f t="shared" si="409"/>
        <v>0</v>
      </c>
      <c r="AK721" s="12">
        <f t="shared" si="410"/>
        <v>0</v>
      </c>
      <c r="AL721" s="12">
        <f t="shared" si="411"/>
        <v>0</v>
      </c>
      <c r="AM721" s="12">
        <f t="shared" si="412"/>
        <v>0</v>
      </c>
      <c r="AN721" s="39">
        <f t="shared" si="413"/>
        <v>0</v>
      </c>
      <c r="AO721" s="8"/>
      <c r="AP721" s="35">
        <f t="shared" si="414"/>
        <v>-3.7606081951654637E-2</v>
      </c>
      <c r="AQ721" s="12">
        <f t="shared" si="415"/>
        <v>2.7126711088428451E-4</v>
      </c>
      <c r="AR721" s="12">
        <f t="shared" si="416"/>
        <v>1.3423008502203412E-5</v>
      </c>
      <c r="AS721" s="12">
        <f t="shared" si="417"/>
        <v>1.7086378734417916E-4</v>
      </c>
      <c r="AT721" s="12">
        <f t="shared" si="418"/>
        <v>1.3423008502203412E-5</v>
      </c>
      <c r="AU721" s="12">
        <f t="shared" si="419"/>
        <v>1.7086378734417916E-4</v>
      </c>
      <c r="AV721" s="12">
        <f t="shared" si="420"/>
        <v>-3.7606081951654637E-2</v>
      </c>
      <c r="AW721" s="12">
        <f t="shared" si="421"/>
        <v>2.7126711088428451E-4</v>
      </c>
      <c r="AX721" s="12">
        <f t="shared" si="422"/>
        <v>-3.7606081951654602E-2</v>
      </c>
      <c r="AY721" s="39">
        <f t="shared" si="423"/>
        <v>2.7126711088428451E-4</v>
      </c>
      <c r="AZ721" s="8"/>
      <c r="BA721" s="35"/>
      <c r="BB721" s="12">
        <f t="shared" si="424"/>
        <v>1.0000134230085023</v>
      </c>
      <c r="BC721" s="12">
        <f t="shared" si="425"/>
        <v>0.96238100000000004</v>
      </c>
      <c r="BD721" s="12">
        <f t="shared" si="426"/>
        <v>0</v>
      </c>
      <c r="BE721" s="39">
        <f t="shared" si="427"/>
        <v>0</v>
      </c>
    </row>
    <row r="722" spans="1:57">
      <c r="A722" s="168" t="s">
        <v>340</v>
      </c>
      <c r="B722" s="3" t="s">
        <v>400</v>
      </c>
      <c r="C722" s="3">
        <v>-37.378333333333337</v>
      </c>
      <c r="D722" s="3">
        <v>0.37367918280816953</v>
      </c>
      <c r="E722" s="3">
        <v>3</v>
      </c>
      <c r="F722" s="3">
        <v>1.3423008502203413E-2</v>
      </c>
      <c r="G722" s="3">
        <v>0.17086378734417915</v>
      </c>
      <c r="L722" s="3">
        <v>1</v>
      </c>
      <c r="Q722" s="44">
        <f t="shared" si="393"/>
        <v>-37.365412054517265</v>
      </c>
      <c r="R722" s="45">
        <f t="shared" si="394"/>
        <v>0.2712920396194119</v>
      </c>
      <c r="S722" s="45" t="str">
        <f t="shared" si="395"/>
        <v>n/a</v>
      </c>
      <c r="T722" s="45" t="str">
        <f t="shared" si="396"/>
        <v>n/a</v>
      </c>
      <c r="U722" s="45" t="str">
        <f t="shared" si="397"/>
        <v>n/a</v>
      </c>
      <c r="V722" s="45" t="str">
        <f t="shared" si="398"/>
        <v>n/a</v>
      </c>
      <c r="W722" s="41">
        <f t="shared" si="399"/>
        <v>-37.365412054517265</v>
      </c>
      <c r="X722" s="42">
        <f t="shared" si="400"/>
        <v>0.2712920396194119</v>
      </c>
      <c r="Y722" s="3">
        <v>3</v>
      </c>
      <c r="Z722" s="166">
        <v>-18.5</v>
      </c>
      <c r="AA722" s="43">
        <f t="shared" si="401"/>
        <v>-37.365412054517265</v>
      </c>
      <c r="AB722" s="42">
        <f t="shared" si="402"/>
        <v>0.2712920396194119</v>
      </c>
      <c r="AC722" s="8"/>
      <c r="AD722" s="35">
        <f t="shared" si="403"/>
        <v>-3.737833333333334E-2</v>
      </c>
      <c r="AE722" s="12">
        <f t="shared" si="404"/>
        <v>3.7367918280816951E-4</v>
      </c>
      <c r="AF722" s="12">
        <f t="shared" si="405"/>
        <v>4.2165180505801406E-4</v>
      </c>
      <c r="AG722" s="12">
        <f t="shared" si="406"/>
        <v>1.3423008502203412E-5</v>
      </c>
      <c r="AH722" s="12">
        <f t="shared" si="407"/>
        <v>1.7086378734417916E-4</v>
      </c>
      <c r="AI722" s="12">
        <f t="shared" si="408"/>
        <v>0</v>
      </c>
      <c r="AJ722" s="12">
        <f t="shared" si="409"/>
        <v>0</v>
      </c>
      <c r="AK722" s="12">
        <f t="shared" si="410"/>
        <v>0</v>
      </c>
      <c r="AL722" s="12">
        <f t="shared" si="411"/>
        <v>0</v>
      </c>
      <c r="AM722" s="12">
        <f t="shared" si="412"/>
        <v>0</v>
      </c>
      <c r="AN722" s="39">
        <f t="shared" si="413"/>
        <v>0</v>
      </c>
      <c r="AO722" s="8"/>
      <c r="AP722" s="35">
        <f t="shared" si="414"/>
        <v>-3.7365412054517266E-2</v>
      </c>
      <c r="AQ722" s="12">
        <f t="shared" si="415"/>
        <v>2.7129203961941188E-4</v>
      </c>
      <c r="AR722" s="12">
        <f t="shared" si="416"/>
        <v>1.3423008502203412E-5</v>
      </c>
      <c r="AS722" s="12">
        <f t="shared" si="417"/>
        <v>1.7086378734417916E-4</v>
      </c>
      <c r="AT722" s="12">
        <f t="shared" si="418"/>
        <v>1.3423008502203412E-5</v>
      </c>
      <c r="AU722" s="12">
        <f t="shared" si="419"/>
        <v>1.7086378734417916E-4</v>
      </c>
      <c r="AV722" s="12">
        <f t="shared" si="420"/>
        <v>-3.7365412054517266E-2</v>
      </c>
      <c r="AW722" s="12">
        <f t="shared" si="421"/>
        <v>2.7129203961941188E-4</v>
      </c>
      <c r="AX722" s="12">
        <f t="shared" si="422"/>
        <v>-3.7365412054517266E-2</v>
      </c>
      <c r="AY722" s="39">
        <f t="shared" si="423"/>
        <v>2.7129203961941188E-4</v>
      </c>
      <c r="AZ722" s="8"/>
      <c r="BA722" s="35"/>
      <c r="BB722" s="12">
        <f t="shared" si="424"/>
        <v>1.0000134230085023</v>
      </c>
      <c r="BC722" s="12">
        <f t="shared" si="425"/>
        <v>0.96262166666666671</v>
      </c>
      <c r="BD722" s="12">
        <f t="shared" si="426"/>
        <v>0</v>
      </c>
      <c r="BE722" s="39">
        <f t="shared" si="427"/>
        <v>0</v>
      </c>
    </row>
    <row r="723" spans="1:57">
      <c r="A723" s="168" t="s">
        <v>340</v>
      </c>
      <c r="B723" s="3" t="s">
        <v>215</v>
      </c>
      <c r="C723" s="3">
        <v>-39.356000000000002</v>
      </c>
      <c r="D723" s="3">
        <v>0.37367918280816953</v>
      </c>
      <c r="E723" s="3">
        <v>3</v>
      </c>
      <c r="F723" s="3">
        <v>1.3423008502203413E-2</v>
      </c>
      <c r="G723" s="3">
        <v>0.17086378734417915</v>
      </c>
      <c r="L723" s="3">
        <v>1</v>
      </c>
      <c r="Q723" s="44">
        <f t="shared" si="393"/>
        <v>-39.343105267420405</v>
      </c>
      <c r="R723" s="45">
        <f t="shared" si="394"/>
        <v>0.27108730594212271</v>
      </c>
      <c r="S723" s="45" t="str">
        <f t="shared" si="395"/>
        <v>n/a</v>
      </c>
      <c r="T723" s="45" t="str">
        <f t="shared" si="396"/>
        <v>n/a</v>
      </c>
      <c r="U723" s="45" t="str">
        <f t="shared" si="397"/>
        <v>n/a</v>
      </c>
      <c r="V723" s="45" t="str">
        <f t="shared" si="398"/>
        <v>n/a</v>
      </c>
      <c r="W723" s="41">
        <f t="shared" si="399"/>
        <v>-39.343105267420405</v>
      </c>
      <c r="X723" s="42">
        <f t="shared" si="400"/>
        <v>0.27108730594212271</v>
      </c>
      <c r="Y723" s="3">
        <v>3</v>
      </c>
      <c r="Z723" s="166">
        <v>-18.5</v>
      </c>
      <c r="AA723" s="43">
        <f t="shared" si="401"/>
        <v>-39.343105267420462</v>
      </c>
      <c r="AB723" s="42">
        <f t="shared" si="402"/>
        <v>0.27108730594212271</v>
      </c>
      <c r="AC723" s="8"/>
      <c r="AD723" s="35">
        <f t="shared" si="403"/>
        <v>-3.9356000000000002E-2</v>
      </c>
      <c r="AE723" s="12">
        <f t="shared" si="404"/>
        <v>3.7367918280816951E-4</v>
      </c>
      <c r="AF723" s="12">
        <f t="shared" si="405"/>
        <v>4.2165180505801406E-4</v>
      </c>
      <c r="AG723" s="12">
        <f t="shared" si="406"/>
        <v>1.3423008502203412E-5</v>
      </c>
      <c r="AH723" s="12">
        <f t="shared" si="407"/>
        <v>1.7086378734417916E-4</v>
      </c>
      <c r="AI723" s="12">
        <f t="shared" si="408"/>
        <v>0</v>
      </c>
      <c r="AJ723" s="12">
        <f t="shared" si="409"/>
        <v>0</v>
      </c>
      <c r="AK723" s="12">
        <f t="shared" si="410"/>
        <v>0</v>
      </c>
      <c r="AL723" s="12">
        <f t="shared" si="411"/>
        <v>0</v>
      </c>
      <c r="AM723" s="12">
        <f t="shared" si="412"/>
        <v>0</v>
      </c>
      <c r="AN723" s="39">
        <f t="shared" si="413"/>
        <v>0</v>
      </c>
      <c r="AO723" s="8"/>
      <c r="AP723" s="35">
        <f t="shared" si="414"/>
        <v>-3.9343105267420408E-2</v>
      </c>
      <c r="AQ723" s="12">
        <f t="shared" si="415"/>
        <v>2.710873059421227E-4</v>
      </c>
      <c r="AR723" s="12">
        <f t="shared" si="416"/>
        <v>1.3423008502203412E-5</v>
      </c>
      <c r="AS723" s="12">
        <f t="shared" si="417"/>
        <v>1.7086378734417916E-4</v>
      </c>
      <c r="AT723" s="12">
        <f t="shared" si="418"/>
        <v>1.3423008502203412E-5</v>
      </c>
      <c r="AU723" s="12">
        <f t="shared" si="419"/>
        <v>1.7086378734417916E-4</v>
      </c>
      <c r="AV723" s="12">
        <f t="shared" si="420"/>
        <v>-3.9343105267420408E-2</v>
      </c>
      <c r="AW723" s="12">
        <f t="shared" si="421"/>
        <v>2.710873059421227E-4</v>
      </c>
      <c r="AX723" s="12">
        <f t="shared" si="422"/>
        <v>-3.9343105267420464E-2</v>
      </c>
      <c r="AY723" s="39">
        <f t="shared" si="423"/>
        <v>2.710873059421227E-4</v>
      </c>
      <c r="AZ723" s="8"/>
      <c r="BA723" s="35"/>
      <c r="BB723" s="12">
        <f t="shared" si="424"/>
        <v>1.0000134230085023</v>
      </c>
      <c r="BC723" s="12">
        <f t="shared" si="425"/>
        <v>0.96064400000000005</v>
      </c>
      <c r="BD723" s="12">
        <f t="shared" si="426"/>
        <v>0</v>
      </c>
      <c r="BE723" s="39">
        <f t="shared" si="427"/>
        <v>0</v>
      </c>
    </row>
    <row r="724" spans="1:57">
      <c r="A724" s="168" t="s">
        <v>340</v>
      </c>
      <c r="B724" s="3" t="s">
        <v>216</v>
      </c>
      <c r="C724" s="3">
        <v>-38.852333333333327</v>
      </c>
      <c r="D724" s="3">
        <v>0.37367918280816953</v>
      </c>
      <c r="E724" s="3">
        <v>3</v>
      </c>
      <c r="F724" s="3">
        <v>1.3423008502203413E-2</v>
      </c>
      <c r="G724" s="3">
        <v>0.17086378734417915</v>
      </c>
      <c r="L724" s="3">
        <v>1</v>
      </c>
      <c r="Q724" s="44">
        <f t="shared" si="393"/>
        <v>-38.839431840031786</v>
      </c>
      <c r="R724" s="45">
        <f t="shared" si="394"/>
        <v>0.27113942165126581</v>
      </c>
      <c r="S724" s="45" t="str">
        <f t="shared" si="395"/>
        <v>n/a</v>
      </c>
      <c r="T724" s="45" t="str">
        <f t="shared" si="396"/>
        <v>n/a</v>
      </c>
      <c r="U724" s="45" t="str">
        <f t="shared" si="397"/>
        <v>n/a</v>
      </c>
      <c r="V724" s="45" t="str">
        <f t="shared" si="398"/>
        <v>n/a</v>
      </c>
      <c r="W724" s="41">
        <f t="shared" si="399"/>
        <v>-38.839431840031786</v>
      </c>
      <c r="X724" s="42">
        <f t="shared" si="400"/>
        <v>0.27113942165126581</v>
      </c>
      <c r="Y724" s="3">
        <v>3</v>
      </c>
      <c r="Z724" s="166">
        <v>-18.5</v>
      </c>
      <c r="AA724" s="43">
        <f t="shared" si="401"/>
        <v>-38.8394318400318</v>
      </c>
      <c r="AB724" s="42">
        <f t="shared" si="402"/>
        <v>0.27113942165126581</v>
      </c>
      <c r="AC724" s="8"/>
      <c r="AD724" s="35">
        <f t="shared" si="403"/>
        <v>-3.8852333333333329E-2</v>
      </c>
      <c r="AE724" s="12">
        <f t="shared" si="404"/>
        <v>3.7367918280816951E-4</v>
      </c>
      <c r="AF724" s="12">
        <f t="shared" si="405"/>
        <v>4.2165180505801406E-4</v>
      </c>
      <c r="AG724" s="12">
        <f t="shared" si="406"/>
        <v>1.3423008502203412E-5</v>
      </c>
      <c r="AH724" s="12">
        <f t="shared" si="407"/>
        <v>1.7086378734417916E-4</v>
      </c>
      <c r="AI724" s="12">
        <f t="shared" si="408"/>
        <v>0</v>
      </c>
      <c r="AJ724" s="12">
        <f t="shared" si="409"/>
        <v>0</v>
      </c>
      <c r="AK724" s="12">
        <f t="shared" si="410"/>
        <v>0</v>
      </c>
      <c r="AL724" s="12">
        <f t="shared" si="411"/>
        <v>0</v>
      </c>
      <c r="AM724" s="12">
        <f t="shared" si="412"/>
        <v>0</v>
      </c>
      <c r="AN724" s="39">
        <f t="shared" si="413"/>
        <v>0</v>
      </c>
      <c r="AO724" s="8"/>
      <c r="AP724" s="35">
        <f t="shared" si="414"/>
        <v>-3.8839431840031788E-2</v>
      </c>
      <c r="AQ724" s="12">
        <f t="shared" si="415"/>
        <v>2.7113942165126582E-4</v>
      </c>
      <c r="AR724" s="12">
        <f t="shared" si="416"/>
        <v>1.3423008502203412E-5</v>
      </c>
      <c r="AS724" s="12">
        <f t="shared" si="417"/>
        <v>1.7086378734417916E-4</v>
      </c>
      <c r="AT724" s="12">
        <f t="shared" si="418"/>
        <v>1.3423008502203412E-5</v>
      </c>
      <c r="AU724" s="12">
        <f t="shared" si="419"/>
        <v>1.7086378734417916E-4</v>
      </c>
      <c r="AV724" s="12">
        <f t="shared" si="420"/>
        <v>-3.8839431840031788E-2</v>
      </c>
      <c r="AW724" s="12">
        <f t="shared" si="421"/>
        <v>2.7113942165126582E-4</v>
      </c>
      <c r="AX724" s="12">
        <f t="shared" si="422"/>
        <v>-3.8839431840031802E-2</v>
      </c>
      <c r="AY724" s="39">
        <f t="shared" si="423"/>
        <v>2.7113942165126582E-4</v>
      </c>
      <c r="AZ724" s="8"/>
      <c r="BA724" s="35"/>
      <c r="BB724" s="12">
        <f t="shared" si="424"/>
        <v>1.0000134230085023</v>
      </c>
      <c r="BC724" s="12">
        <f t="shared" si="425"/>
        <v>0.96114766666666662</v>
      </c>
      <c r="BD724" s="12">
        <f t="shared" si="426"/>
        <v>0</v>
      </c>
      <c r="BE724" s="39">
        <f t="shared" si="427"/>
        <v>0</v>
      </c>
    </row>
    <row r="725" spans="1:57">
      <c r="A725" s="168" t="s">
        <v>276</v>
      </c>
      <c r="B725" s="3" t="s">
        <v>399</v>
      </c>
      <c r="C725" s="3">
        <v>-32.692249999999994</v>
      </c>
      <c r="D725" s="3">
        <v>0.37367918280816953</v>
      </c>
      <c r="E725" s="3">
        <v>4</v>
      </c>
      <c r="F725" s="3">
        <v>1.3423008502203413E-2</v>
      </c>
      <c r="G725" s="3">
        <v>0.17086378734417915</v>
      </c>
      <c r="L725" s="3">
        <v>1</v>
      </c>
      <c r="Q725" s="44">
        <f t="shared" si="393"/>
        <v>-32.679265819847494</v>
      </c>
      <c r="R725" s="45">
        <f t="shared" si="394"/>
        <v>0.24945288729267823</v>
      </c>
      <c r="S725" s="45" t="str">
        <f t="shared" si="395"/>
        <v>n/a</v>
      </c>
      <c r="T725" s="45" t="str">
        <f t="shared" si="396"/>
        <v>n/a</v>
      </c>
      <c r="U725" s="45" t="str">
        <f t="shared" si="397"/>
        <v>n/a</v>
      </c>
      <c r="V725" s="45" t="str">
        <f t="shared" si="398"/>
        <v>n/a</v>
      </c>
      <c r="W725" s="41">
        <f t="shared" si="399"/>
        <v>-32.679265819847494</v>
      </c>
      <c r="X725" s="42">
        <f t="shared" si="400"/>
        <v>0.24945288729267823</v>
      </c>
      <c r="Y725" s="3">
        <v>4</v>
      </c>
      <c r="Z725" s="166">
        <v>-18.5</v>
      </c>
      <c r="AA725" s="43">
        <f t="shared" si="401"/>
        <v>-32.67926581984748</v>
      </c>
      <c r="AB725" s="42">
        <f t="shared" si="402"/>
        <v>0.24945288729267823</v>
      </c>
      <c r="AC725" s="8"/>
      <c r="AD725" s="35">
        <f t="shared" si="403"/>
        <v>-3.2692249999999992E-2</v>
      </c>
      <c r="AE725" s="12">
        <f t="shared" si="404"/>
        <v>3.7367918280816951E-4</v>
      </c>
      <c r="AF725" s="12">
        <f t="shared" si="405"/>
        <v>4.0559208822344957E-4</v>
      </c>
      <c r="AG725" s="12">
        <f t="shared" si="406"/>
        <v>1.3423008502203412E-5</v>
      </c>
      <c r="AH725" s="12">
        <f t="shared" si="407"/>
        <v>1.7086378734417916E-4</v>
      </c>
      <c r="AI725" s="12">
        <f t="shared" si="408"/>
        <v>0</v>
      </c>
      <c r="AJ725" s="12">
        <f t="shared" si="409"/>
        <v>0</v>
      </c>
      <c r="AK725" s="12">
        <f t="shared" si="410"/>
        <v>0</v>
      </c>
      <c r="AL725" s="12">
        <f t="shared" si="411"/>
        <v>0</v>
      </c>
      <c r="AM725" s="12">
        <f t="shared" si="412"/>
        <v>0</v>
      </c>
      <c r="AN725" s="39">
        <f t="shared" si="413"/>
        <v>0</v>
      </c>
      <c r="AO725" s="8"/>
      <c r="AP725" s="35">
        <f t="shared" si="414"/>
        <v>-3.2679265819847494E-2</v>
      </c>
      <c r="AQ725" s="12">
        <f t="shared" si="415"/>
        <v>2.4945288729267824E-4</v>
      </c>
      <c r="AR725" s="12">
        <f t="shared" si="416"/>
        <v>1.3423008502203412E-5</v>
      </c>
      <c r="AS725" s="12">
        <f t="shared" si="417"/>
        <v>1.7086378734417916E-4</v>
      </c>
      <c r="AT725" s="12">
        <f t="shared" si="418"/>
        <v>1.3423008502203412E-5</v>
      </c>
      <c r="AU725" s="12">
        <f t="shared" si="419"/>
        <v>1.7086378734417916E-4</v>
      </c>
      <c r="AV725" s="12">
        <f t="shared" si="420"/>
        <v>-3.2679265819847494E-2</v>
      </c>
      <c r="AW725" s="12">
        <f t="shared" si="421"/>
        <v>2.4945288729267824E-4</v>
      </c>
      <c r="AX725" s="12">
        <f t="shared" si="422"/>
        <v>-3.2679265819847481E-2</v>
      </c>
      <c r="AY725" s="39">
        <f t="shared" si="423"/>
        <v>2.4945288729267824E-4</v>
      </c>
      <c r="AZ725" s="8"/>
      <c r="BA725" s="35"/>
      <c r="BB725" s="12">
        <f t="shared" si="424"/>
        <v>1.0000134230085023</v>
      </c>
      <c r="BC725" s="12">
        <f t="shared" si="425"/>
        <v>0.96730775000000002</v>
      </c>
      <c r="BD725" s="12">
        <f t="shared" si="426"/>
        <v>0</v>
      </c>
      <c r="BE725" s="39">
        <f t="shared" si="427"/>
        <v>0</v>
      </c>
    </row>
    <row r="726" spans="1:57">
      <c r="A726" s="168" t="s">
        <v>276</v>
      </c>
      <c r="B726" s="3" t="s">
        <v>400</v>
      </c>
      <c r="C726" s="3">
        <v>-32.383499999999998</v>
      </c>
      <c r="D726" s="3">
        <v>0.37367918280816953</v>
      </c>
      <c r="E726" s="3">
        <v>4</v>
      </c>
      <c r="F726" s="3">
        <v>1.3423008502203413E-2</v>
      </c>
      <c r="G726" s="3">
        <v>0.17086378734417915</v>
      </c>
      <c r="L726" s="3">
        <v>1</v>
      </c>
      <c r="Q726" s="44">
        <f t="shared" si="393"/>
        <v>-32.370511675493624</v>
      </c>
      <c r="R726" s="45">
        <f t="shared" si="394"/>
        <v>0.24948784331697041</v>
      </c>
      <c r="S726" s="45" t="str">
        <f t="shared" si="395"/>
        <v>n/a</v>
      </c>
      <c r="T726" s="45" t="str">
        <f t="shared" si="396"/>
        <v>n/a</v>
      </c>
      <c r="U726" s="45" t="str">
        <f t="shared" si="397"/>
        <v>n/a</v>
      </c>
      <c r="V726" s="45" t="str">
        <f t="shared" si="398"/>
        <v>n/a</v>
      </c>
      <c r="W726" s="41">
        <f t="shared" si="399"/>
        <v>-32.370511675493624</v>
      </c>
      <c r="X726" s="42">
        <f t="shared" si="400"/>
        <v>0.24948784331697041</v>
      </c>
      <c r="Y726" s="3">
        <v>4</v>
      </c>
      <c r="Z726" s="166">
        <v>-18.5</v>
      </c>
      <c r="AA726" s="43">
        <f t="shared" si="401"/>
        <v>-32.370511675493653</v>
      </c>
      <c r="AB726" s="42">
        <f t="shared" si="402"/>
        <v>0.24948784331697041</v>
      </c>
      <c r="AC726" s="8"/>
      <c r="AD726" s="35">
        <f t="shared" si="403"/>
        <v>-3.2383499999999996E-2</v>
      </c>
      <c r="AE726" s="12">
        <f t="shared" si="404"/>
        <v>3.7367918280816951E-4</v>
      </c>
      <c r="AF726" s="12">
        <f t="shared" si="405"/>
        <v>4.0559208822344957E-4</v>
      </c>
      <c r="AG726" s="12">
        <f t="shared" si="406"/>
        <v>1.3423008502203412E-5</v>
      </c>
      <c r="AH726" s="12">
        <f t="shared" si="407"/>
        <v>1.7086378734417916E-4</v>
      </c>
      <c r="AI726" s="12">
        <f t="shared" si="408"/>
        <v>0</v>
      </c>
      <c r="AJ726" s="12">
        <f t="shared" si="409"/>
        <v>0</v>
      </c>
      <c r="AK726" s="12">
        <f t="shared" si="410"/>
        <v>0</v>
      </c>
      <c r="AL726" s="12">
        <f t="shared" si="411"/>
        <v>0</v>
      </c>
      <c r="AM726" s="12">
        <f t="shared" si="412"/>
        <v>0</v>
      </c>
      <c r="AN726" s="39">
        <f t="shared" si="413"/>
        <v>0</v>
      </c>
      <c r="AO726" s="8"/>
      <c r="AP726" s="35">
        <f t="shared" si="414"/>
        <v>-3.2370511675493624E-2</v>
      </c>
      <c r="AQ726" s="12">
        <f t="shared" si="415"/>
        <v>2.4948784331697041E-4</v>
      </c>
      <c r="AR726" s="12">
        <f t="shared" si="416"/>
        <v>1.3423008502203412E-5</v>
      </c>
      <c r="AS726" s="12">
        <f t="shared" si="417"/>
        <v>1.7086378734417916E-4</v>
      </c>
      <c r="AT726" s="12">
        <f t="shared" si="418"/>
        <v>1.3423008502203412E-5</v>
      </c>
      <c r="AU726" s="12">
        <f t="shared" si="419"/>
        <v>1.7086378734417916E-4</v>
      </c>
      <c r="AV726" s="12">
        <f t="shared" si="420"/>
        <v>-3.2370511675493624E-2</v>
      </c>
      <c r="AW726" s="12">
        <f t="shared" si="421"/>
        <v>2.4948784331697041E-4</v>
      </c>
      <c r="AX726" s="12">
        <f t="shared" si="422"/>
        <v>-3.2370511675493652E-2</v>
      </c>
      <c r="AY726" s="39">
        <f t="shared" si="423"/>
        <v>2.4948784331697041E-4</v>
      </c>
      <c r="AZ726" s="8"/>
      <c r="BA726" s="35"/>
      <c r="BB726" s="12">
        <f t="shared" si="424"/>
        <v>1.0000134230085023</v>
      </c>
      <c r="BC726" s="12">
        <f t="shared" si="425"/>
        <v>0.96761649999999999</v>
      </c>
      <c r="BD726" s="12">
        <f t="shared" si="426"/>
        <v>0</v>
      </c>
      <c r="BE726" s="39">
        <f t="shared" si="427"/>
        <v>0</v>
      </c>
    </row>
    <row r="727" spans="1:57">
      <c r="A727" s="168" t="s">
        <v>276</v>
      </c>
      <c r="B727" s="3" t="s">
        <v>215</v>
      </c>
      <c r="C727" s="3">
        <v>-34.3155</v>
      </c>
      <c r="D727" s="3">
        <v>0.37367918280816953</v>
      </c>
      <c r="E727" s="3">
        <v>4</v>
      </c>
      <c r="F727" s="3">
        <v>1.3423008502203413E-2</v>
      </c>
      <c r="G727" s="3">
        <v>0.17086378734417915</v>
      </c>
      <c r="L727" s="3">
        <v>1</v>
      </c>
      <c r="Q727" s="44">
        <f t="shared" si="393"/>
        <v>-34.302537608746057</v>
      </c>
      <c r="R727" s="45">
        <f t="shared" si="394"/>
        <v>0.24926920936498692</v>
      </c>
      <c r="S727" s="45" t="str">
        <f t="shared" si="395"/>
        <v>n/a</v>
      </c>
      <c r="T727" s="45" t="str">
        <f t="shared" si="396"/>
        <v>n/a</v>
      </c>
      <c r="U727" s="45" t="str">
        <f t="shared" si="397"/>
        <v>n/a</v>
      </c>
      <c r="V727" s="45" t="str">
        <f t="shared" si="398"/>
        <v>n/a</v>
      </c>
      <c r="W727" s="41">
        <f t="shared" si="399"/>
        <v>-34.302537608746057</v>
      </c>
      <c r="X727" s="42">
        <f t="shared" si="400"/>
        <v>0.24926920936498692</v>
      </c>
      <c r="Y727" s="3">
        <v>4</v>
      </c>
      <c r="Z727" s="166">
        <v>-18.5</v>
      </c>
      <c r="AA727" s="43">
        <f t="shared" si="401"/>
        <v>-34.302537608746022</v>
      </c>
      <c r="AB727" s="42">
        <f t="shared" si="402"/>
        <v>0.24926920936498692</v>
      </c>
      <c r="AC727" s="8"/>
      <c r="AD727" s="35">
        <f t="shared" si="403"/>
        <v>-3.4315499999999999E-2</v>
      </c>
      <c r="AE727" s="12">
        <f t="shared" si="404"/>
        <v>3.7367918280816951E-4</v>
      </c>
      <c r="AF727" s="12">
        <f t="shared" si="405"/>
        <v>4.0559208822344957E-4</v>
      </c>
      <c r="AG727" s="12">
        <f t="shared" si="406"/>
        <v>1.3423008502203412E-5</v>
      </c>
      <c r="AH727" s="12">
        <f t="shared" si="407"/>
        <v>1.7086378734417916E-4</v>
      </c>
      <c r="AI727" s="12">
        <f t="shared" si="408"/>
        <v>0</v>
      </c>
      <c r="AJ727" s="12">
        <f t="shared" si="409"/>
        <v>0</v>
      </c>
      <c r="AK727" s="12">
        <f t="shared" si="410"/>
        <v>0</v>
      </c>
      <c r="AL727" s="12">
        <f t="shared" si="411"/>
        <v>0</v>
      </c>
      <c r="AM727" s="12">
        <f t="shared" si="412"/>
        <v>0</v>
      </c>
      <c r="AN727" s="39">
        <f t="shared" si="413"/>
        <v>0</v>
      </c>
      <c r="AO727" s="8"/>
      <c r="AP727" s="35">
        <f t="shared" si="414"/>
        <v>-3.4302537608746055E-2</v>
      </c>
      <c r="AQ727" s="12">
        <f t="shared" si="415"/>
        <v>2.4926920936498692E-4</v>
      </c>
      <c r="AR727" s="12">
        <f t="shared" si="416"/>
        <v>1.3423008502203412E-5</v>
      </c>
      <c r="AS727" s="12">
        <f t="shared" si="417"/>
        <v>1.7086378734417916E-4</v>
      </c>
      <c r="AT727" s="12">
        <f t="shared" si="418"/>
        <v>1.3423008502203412E-5</v>
      </c>
      <c r="AU727" s="12">
        <f t="shared" si="419"/>
        <v>1.7086378734417916E-4</v>
      </c>
      <c r="AV727" s="12">
        <f t="shared" si="420"/>
        <v>-3.4302537608746055E-2</v>
      </c>
      <c r="AW727" s="12">
        <f t="shared" si="421"/>
        <v>2.4926920936498692E-4</v>
      </c>
      <c r="AX727" s="12">
        <f t="shared" si="422"/>
        <v>-3.430253760874602E-2</v>
      </c>
      <c r="AY727" s="39">
        <f t="shared" si="423"/>
        <v>2.4926920936498692E-4</v>
      </c>
      <c r="AZ727" s="8"/>
      <c r="BA727" s="35"/>
      <c r="BB727" s="12">
        <f t="shared" si="424"/>
        <v>1.0000134230085023</v>
      </c>
      <c r="BC727" s="12">
        <f t="shared" si="425"/>
        <v>0.96568450000000006</v>
      </c>
      <c r="BD727" s="12">
        <f t="shared" si="426"/>
        <v>0</v>
      </c>
      <c r="BE727" s="39">
        <f t="shared" si="427"/>
        <v>0</v>
      </c>
    </row>
    <row r="728" spans="1:57">
      <c r="A728" s="168" t="s">
        <v>276</v>
      </c>
      <c r="B728" s="3" t="s">
        <v>216</v>
      </c>
      <c r="C728" s="3">
        <v>-33.985500000000002</v>
      </c>
      <c r="D728" s="3">
        <v>0.37367918280816953</v>
      </c>
      <c r="E728" s="3">
        <v>4</v>
      </c>
      <c r="F728" s="3">
        <v>1.3423008502203413E-2</v>
      </c>
      <c r="G728" s="3">
        <v>0.17086378734417915</v>
      </c>
      <c r="L728" s="3">
        <v>1</v>
      </c>
      <c r="Q728" s="44">
        <f t="shared" si="393"/>
        <v>-33.972533179153245</v>
      </c>
      <c r="R728" s="45">
        <f t="shared" si="394"/>
        <v>0.24930653629777222</v>
      </c>
      <c r="S728" s="45" t="str">
        <f t="shared" si="395"/>
        <v>n/a</v>
      </c>
      <c r="T728" s="45" t="str">
        <f t="shared" si="396"/>
        <v>n/a</v>
      </c>
      <c r="U728" s="45" t="str">
        <f t="shared" si="397"/>
        <v>n/a</v>
      </c>
      <c r="V728" s="45" t="str">
        <f t="shared" si="398"/>
        <v>n/a</v>
      </c>
      <c r="W728" s="41">
        <f t="shared" si="399"/>
        <v>-33.972533179153245</v>
      </c>
      <c r="X728" s="42">
        <f t="shared" si="400"/>
        <v>0.24930653629777222</v>
      </c>
      <c r="Y728" s="3">
        <v>4</v>
      </c>
      <c r="Z728" s="166">
        <v>-18.5</v>
      </c>
      <c r="AA728" s="43">
        <f t="shared" si="401"/>
        <v>-33.972533179153274</v>
      </c>
      <c r="AB728" s="42">
        <f t="shared" si="402"/>
        <v>0.24930653629777222</v>
      </c>
      <c r="AC728" s="8"/>
      <c r="AD728" s="35">
        <f t="shared" si="403"/>
        <v>-3.3985500000000002E-2</v>
      </c>
      <c r="AE728" s="12">
        <f t="shared" si="404"/>
        <v>3.7367918280816951E-4</v>
      </c>
      <c r="AF728" s="12">
        <f t="shared" si="405"/>
        <v>4.0559208822344957E-4</v>
      </c>
      <c r="AG728" s="12">
        <f t="shared" si="406"/>
        <v>1.3423008502203412E-5</v>
      </c>
      <c r="AH728" s="12">
        <f t="shared" si="407"/>
        <v>1.7086378734417916E-4</v>
      </c>
      <c r="AI728" s="12">
        <f t="shared" si="408"/>
        <v>0</v>
      </c>
      <c r="AJ728" s="12">
        <f t="shared" si="409"/>
        <v>0</v>
      </c>
      <c r="AK728" s="12">
        <f t="shared" si="410"/>
        <v>0</v>
      </c>
      <c r="AL728" s="12">
        <f t="shared" si="411"/>
        <v>0</v>
      </c>
      <c r="AM728" s="12">
        <f t="shared" si="412"/>
        <v>0</v>
      </c>
      <c r="AN728" s="39">
        <f t="shared" si="413"/>
        <v>0</v>
      </c>
      <c r="AO728" s="8"/>
      <c r="AP728" s="35">
        <f t="shared" si="414"/>
        <v>-3.3972533179153247E-2</v>
      </c>
      <c r="AQ728" s="12">
        <f t="shared" si="415"/>
        <v>2.4930653629777222E-4</v>
      </c>
      <c r="AR728" s="12">
        <f t="shared" si="416"/>
        <v>1.3423008502203412E-5</v>
      </c>
      <c r="AS728" s="12">
        <f t="shared" si="417"/>
        <v>1.7086378734417916E-4</v>
      </c>
      <c r="AT728" s="12">
        <f t="shared" si="418"/>
        <v>1.3423008502203412E-5</v>
      </c>
      <c r="AU728" s="12">
        <f t="shared" si="419"/>
        <v>1.7086378734417916E-4</v>
      </c>
      <c r="AV728" s="12">
        <f t="shared" si="420"/>
        <v>-3.3972533179153247E-2</v>
      </c>
      <c r="AW728" s="12">
        <f t="shared" si="421"/>
        <v>2.4930653629777222E-4</v>
      </c>
      <c r="AX728" s="12">
        <f t="shared" si="422"/>
        <v>-3.3972533179153275E-2</v>
      </c>
      <c r="AY728" s="39">
        <f t="shared" si="423"/>
        <v>2.4930653629777222E-4</v>
      </c>
      <c r="AZ728" s="8"/>
      <c r="BA728" s="35"/>
      <c r="BB728" s="12">
        <f t="shared" si="424"/>
        <v>1.0000134230085023</v>
      </c>
      <c r="BC728" s="12">
        <f t="shared" si="425"/>
        <v>0.9660145</v>
      </c>
      <c r="BD728" s="12">
        <f t="shared" si="426"/>
        <v>0</v>
      </c>
      <c r="BE728" s="39">
        <f t="shared" si="427"/>
        <v>0</v>
      </c>
    </row>
    <row r="729" spans="1:57">
      <c r="A729" s="168" t="s">
        <v>394</v>
      </c>
      <c r="B729" s="3" t="s">
        <v>399</v>
      </c>
      <c r="C729" s="3">
        <v>-33.920999999999999</v>
      </c>
      <c r="D729" s="3">
        <v>0.37367918280816953</v>
      </c>
      <c r="E729" s="3">
        <v>3</v>
      </c>
      <c r="F729" s="3">
        <v>1.3423008502203413E-2</v>
      </c>
      <c r="G729" s="3">
        <v>0.17086378734417915</v>
      </c>
      <c r="L729" s="3">
        <v>1</v>
      </c>
      <c r="Q729" s="44">
        <f t="shared" si="393"/>
        <v>-33.908032313369198</v>
      </c>
      <c r="R729" s="45">
        <f t="shared" si="394"/>
        <v>0.27165059165953542</v>
      </c>
      <c r="S729" s="45" t="str">
        <f t="shared" si="395"/>
        <v>n/a</v>
      </c>
      <c r="T729" s="45" t="str">
        <f t="shared" si="396"/>
        <v>n/a</v>
      </c>
      <c r="U729" s="45" t="str">
        <f t="shared" si="397"/>
        <v>n/a</v>
      </c>
      <c r="V729" s="45" t="str">
        <f t="shared" si="398"/>
        <v>n/a</v>
      </c>
      <c r="W729" s="41">
        <f t="shared" si="399"/>
        <v>-33.908032313369198</v>
      </c>
      <c r="X729" s="42">
        <f t="shared" si="400"/>
        <v>0.27165059165953542</v>
      </c>
      <c r="Y729" s="3">
        <v>3</v>
      </c>
      <c r="Z729" s="166">
        <v>-18.5</v>
      </c>
      <c r="AA729" s="43">
        <f t="shared" si="401"/>
        <v>-33.908032313369141</v>
      </c>
      <c r="AB729" s="42">
        <f t="shared" si="402"/>
        <v>0.27165059165953542</v>
      </c>
      <c r="AC729" s="8"/>
      <c r="AD729" s="35">
        <f t="shared" si="403"/>
        <v>-3.3921E-2</v>
      </c>
      <c r="AE729" s="12">
        <f t="shared" si="404"/>
        <v>3.7367918280816951E-4</v>
      </c>
      <c r="AF729" s="12">
        <f t="shared" si="405"/>
        <v>4.2165180505801406E-4</v>
      </c>
      <c r="AG729" s="12">
        <f t="shared" si="406"/>
        <v>1.3423008502203412E-5</v>
      </c>
      <c r="AH729" s="12">
        <f t="shared" si="407"/>
        <v>1.7086378734417916E-4</v>
      </c>
      <c r="AI729" s="12">
        <f t="shared" si="408"/>
        <v>0</v>
      </c>
      <c r="AJ729" s="12">
        <f t="shared" si="409"/>
        <v>0</v>
      </c>
      <c r="AK729" s="12">
        <f t="shared" si="410"/>
        <v>0</v>
      </c>
      <c r="AL729" s="12">
        <f t="shared" si="411"/>
        <v>0</v>
      </c>
      <c r="AM729" s="12">
        <f t="shared" si="412"/>
        <v>0</v>
      </c>
      <c r="AN729" s="39">
        <f t="shared" si="413"/>
        <v>0</v>
      </c>
      <c r="AO729" s="8"/>
      <c r="AP729" s="35">
        <f t="shared" si="414"/>
        <v>-3.3908032313369196E-2</v>
      </c>
      <c r="AQ729" s="12">
        <f t="shared" si="415"/>
        <v>2.716505916595354E-4</v>
      </c>
      <c r="AR729" s="12">
        <f t="shared" si="416"/>
        <v>1.3423008502203412E-5</v>
      </c>
      <c r="AS729" s="12">
        <f t="shared" si="417"/>
        <v>1.7086378734417916E-4</v>
      </c>
      <c r="AT729" s="12">
        <f t="shared" si="418"/>
        <v>1.3423008502203412E-5</v>
      </c>
      <c r="AU729" s="12">
        <f t="shared" si="419"/>
        <v>1.7086378734417916E-4</v>
      </c>
      <c r="AV729" s="12">
        <f t="shared" si="420"/>
        <v>-3.3908032313369196E-2</v>
      </c>
      <c r="AW729" s="12">
        <f t="shared" si="421"/>
        <v>2.716505916595354E-4</v>
      </c>
      <c r="AX729" s="12">
        <f t="shared" si="422"/>
        <v>-3.3908032313369141E-2</v>
      </c>
      <c r="AY729" s="39">
        <f t="shared" si="423"/>
        <v>2.716505916595354E-4</v>
      </c>
      <c r="AZ729" s="8"/>
      <c r="BA729" s="35"/>
      <c r="BB729" s="12">
        <f t="shared" si="424"/>
        <v>1.0000134230085023</v>
      </c>
      <c r="BC729" s="12">
        <f t="shared" si="425"/>
        <v>0.96607900000000002</v>
      </c>
      <c r="BD729" s="12">
        <f t="shared" si="426"/>
        <v>0</v>
      </c>
      <c r="BE729" s="39">
        <f t="shared" si="427"/>
        <v>0</v>
      </c>
    </row>
    <row r="730" spans="1:57">
      <c r="A730" s="168" t="s">
        <v>394</v>
      </c>
      <c r="B730" s="3" t="s">
        <v>400</v>
      </c>
      <c r="C730" s="3">
        <v>-33.75</v>
      </c>
      <c r="D730" s="3">
        <v>0.37367918280816953</v>
      </c>
      <c r="E730" s="3">
        <v>3</v>
      </c>
      <c r="F730" s="3">
        <v>1.3423008502203413E-2</v>
      </c>
      <c r="G730" s="3">
        <v>0.17086378734417915</v>
      </c>
      <c r="L730" s="3">
        <v>1</v>
      </c>
      <c r="Q730" s="44">
        <f t="shared" si="393"/>
        <v>-33.737030018034751</v>
      </c>
      <c r="R730" s="45">
        <f t="shared" si="394"/>
        <v>0.27166834672982632</v>
      </c>
      <c r="S730" s="45" t="str">
        <f t="shared" si="395"/>
        <v>n/a</v>
      </c>
      <c r="T730" s="45" t="str">
        <f t="shared" si="396"/>
        <v>n/a</v>
      </c>
      <c r="U730" s="45" t="str">
        <f t="shared" si="397"/>
        <v>n/a</v>
      </c>
      <c r="V730" s="45" t="str">
        <f t="shared" si="398"/>
        <v>n/a</v>
      </c>
      <c r="W730" s="41">
        <f t="shared" si="399"/>
        <v>-33.737030018034751</v>
      </c>
      <c r="X730" s="42">
        <f t="shared" si="400"/>
        <v>0.27166834672982632</v>
      </c>
      <c r="Y730" s="3">
        <v>3</v>
      </c>
      <c r="Z730" s="166">
        <v>-18.5</v>
      </c>
      <c r="AA730" s="43">
        <f t="shared" si="401"/>
        <v>-33.737030018034744</v>
      </c>
      <c r="AB730" s="42">
        <f t="shared" si="402"/>
        <v>0.27166834672982632</v>
      </c>
      <c r="AC730" s="8"/>
      <c r="AD730" s="35">
        <f t="shared" si="403"/>
        <v>-3.3750000000000002E-2</v>
      </c>
      <c r="AE730" s="12">
        <f t="shared" si="404"/>
        <v>3.7367918280816951E-4</v>
      </c>
      <c r="AF730" s="12">
        <f t="shared" si="405"/>
        <v>4.2165180505801406E-4</v>
      </c>
      <c r="AG730" s="12">
        <f t="shared" si="406"/>
        <v>1.3423008502203412E-5</v>
      </c>
      <c r="AH730" s="12">
        <f t="shared" si="407"/>
        <v>1.7086378734417916E-4</v>
      </c>
      <c r="AI730" s="12">
        <f t="shared" si="408"/>
        <v>0</v>
      </c>
      <c r="AJ730" s="12">
        <f t="shared" si="409"/>
        <v>0</v>
      </c>
      <c r="AK730" s="12">
        <f t="shared" si="410"/>
        <v>0</v>
      </c>
      <c r="AL730" s="12">
        <f t="shared" si="411"/>
        <v>0</v>
      </c>
      <c r="AM730" s="12">
        <f t="shared" si="412"/>
        <v>0</v>
      </c>
      <c r="AN730" s="39">
        <f t="shared" si="413"/>
        <v>0</v>
      </c>
      <c r="AO730" s="8"/>
      <c r="AP730" s="35">
        <f t="shared" si="414"/>
        <v>-3.3737030018034748E-2</v>
      </c>
      <c r="AQ730" s="12">
        <f t="shared" si="415"/>
        <v>2.716683467298263E-4</v>
      </c>
      <c r="AR730" s="12">
        <f t="shared" si="416"/>
        <v>1.3423008502203412E-5</v>
      </c>
      <c r="AS730" s="12">
        <f t="shared" si="417"/>
        <v>1.7086378734417916E-4</v>
      </c>
      <c r="AT730" s="12">
        <f t="shared" si="418"/>
        <v>1.3423008502203412E-5</v>
      </c>
      <c r="AU730" s="12">
        <f t="shared" si="419"/>
        <v>1.7086378734417916E-4</v>
      </c>
      <c r="AV730" s="12">
        <f t="shared" si="420"/>
        <v>-3.3737030018034748E-2</v>
      </c>
      <c r="AW730" s="12">
        <f t="shared" si="421"/>
        <v>2.716683467298263E-4</v>
      </c>
      <c r="AX730" s="12">
        <f t="shared" si="422"/>
        <v>-3.3737030018034742E-2</v>
      </c>
      <c r="AY730" s="39">
        <f t="shared" si="423"/>
        <v>2.716683467298263E-4</v>
      </c>
      <c r="AZ730" s="8"/>
      <c r="BA730" s="35"/>
      <c r="BB730" s="12">
        <f t="shared" si="424"/>
        <v>1.0000134230085023</v>
      </c>
      <c r="BC730" s="12">
        <f t="shared" si="425"/>
        <v>0.96625000000000005</v>
      </c>
      <c r="BD730" s="12">
        <f t="shared" si="426"/>
        <v>0</v>
      </c>
      <c r="BE730" s="39">
        <f t="shared" si="427"/>
        <v>0</v>
      </c>
    </row>
    <row r="731" spans="1:57">
      <c r="A731" s="168" t="s">
        <v>394</v>
      </c>
      <c r="B731" s="3" t="s">
        <v>215</v>
      </c>
      <c r="C731" s="3">
        <v>-35.052666666666667</v>
      </c>
      <c r="D731" s="3">
        <v>0.37367918280816953</v>
      </c>
      <c r="E731" s="3">
        <v>3</v>
      </c>
      <c r="F731" s="3">
        <v>1.3423008502203413E-2</v>
      </c>
      <c r="G731" s="3">
        <v>0.17086378734417915</v>
      </c>
      <c r="L731" s="3">
        <v>1</v>
      </c>
      <c r="Q731" s="44">
        <f t="shared" si="393"/>
        <v>-35.039714170407152</v>
      </c>
      <c r="R731" s="45">
        <f t="shared" si="394"/>
        <v>0.27153313976585863</v>
      </c>
      <c r="S731" s="45" t="str">
        <f t="shared" si="395"/>
        <v>n/a</v>
      </c>
      <c r="T731" s="45" t="str">
        <f t="shared" si="396"/>
        <v>n/a</v>
      </c>
      <c r="U731" s="45" t="str">
        <f t="shared" si="397"/>
        <v>n/a</v>
      </c>
      <c r="V731" s="45" t="str">
        <f t="shared" si="398"/>
        <v>n/a</v>
      </c>
      <c r="W731" s="41">
        <f t="shared" si="399"/>
        <v>-35.039714170407152</v>
      </c>
      <c r="X731" s="42">
        <f t="shared" si="400"/>
        <v>0.27153313976585863</v>
      </c>
      <c r="Y731" s="3">
        <v>3</v>
      </c>
      <c r="Z731" s="166">
        <v>-18.5</v>
      </c>
      <c r="AA731" s="43">
        <f t="shared" si="401"/>
        <v>-35.039714170407187</v>
      </c>
      <c r="AB731" s="42">
        <f t="shared" si="402"/>
        <v>0.27153313976585863</v>
      </c>
      <c r="AC731" s="8"/>
      <c r="AD731" s="35">
        <f t="shared" si="403"/>
        <v>-3.5052666666666669E-2</v>
      </c>
      <c r="AE731" s="12">
        <f t="shared" si="404"/>
        <v>3.7367918280816951E-4</v>
      </c>
      <c r="AF731" s="12">
        <f t="shared" si="405"/>
        <v>4.2165180505801406E-4</v>
      </c>
      <c r="AG731" s="12">
        <f t="shared" si="406"/>
        <v>1.3423008502203412E-5</v>
      </c>
      <c r="AH731" s="12">
        <f t="shared" si="407"/>
        <v>1.7086378734417916E-4</v>
      </c>
      <c r="AI731" s="12">
        <f t="shared" si="408"/>
        <v>0</v>
      </c>
      <c r="AJ731" s="12">
        <f t="shared" si="409"/>
        <v>0</v>
      </c>
      <c r="AK731" s="12">
        <f t="shared" si="410"/>
        <v>0</v>
      </c>
      <c r="AL731" s="12">
        <f t="shared" si="411"/>
        <v>0</v>
      </c>
      <c r="AM731" s="12">
        <f t="shared" si="412"/>
        <v>0</v>
      </c>
      <c r="AN731" s="39">
        <f t="shared" si="413"/>
        <v>0</v>
      </c>
      <c r="AO731" s="8"/>
      <c r="AP731" s="35">
        <f t="shared" si="414"/>
        <v>-3.5039714170407153E-2</v>
      </c>
      <c r="AQ731" s="12">
        <f t="shared" si="415"/>
        <v>2.7153313976585863E-4</v>
      </c>
      <c r="AR731" s="12">
        <f t="shared" si="416"/>
        <v>1.3423008502203412E-5</v>
      </c>
      <c r="AS731" s="12">
        <f t="shared" si="417"/>
        <v>1.7086378734417916E-4</v>
      </c>
      <c r="AT731" s="12">
        <f t="shared" si="418"/>
        <v>1.3423008502203412E-5</v>
      </c>
      <c r="AU731" s="12">
        <f t="shared" si="419"/>
        <v>1.7086378734417916E-4</v>
      </c>
      <c r="AV731" s="12">
        <f t="shared" si="420"/>
        <v>-3.5039714170407153E-2</v>
      </c>
      <c r="AW731" s="12">
        <f t="shared" si="421"/>
        <v>2.7153313976585863E-4</v>
      </c>
      <c r="AX731" s="12">
        <f t="shared" si="422"/>
        <v>-3.5039714170407188E-2</v>
      </c>
      <c r="AY731" s="39">
        <f t="shared" si="423"/>
        <v>2.7153313976585863E-4</v>
      </c>
      <c r="AZ731" s="8"/>
      <c r="BA731" s="35"/>
      <c r="BB731" s="12">
        <f t="shared" si="424"/>
        <v>1.0000134230085023</v>
      </c>
      <c r="BC731" s="12">
        <f t="shared" si="425"/>
        <v>0.96494733333333338</v>
      </c>
      <c r="BD731" s="12">
        <f t="shared" si="426"/>
        <v>0</v>
      </c>
      <c r="BE731" s="39">
        <f t="shared" si="427"/>
        <v>0</v>
      </c>
    </row>
    <row r="732" spans="1:57">
      <c r="A732" s="168" t="s">
        <v>394</v>
      </c>
      <c r="B732" s="3" t="s">
        <v>216</v>
      </c>
      <c r="C732" s="3">
        <v>-34.355333333333334</v>
      </c>
      <c r="D732" s="3">
        <v>0.37367918280816953</v>
      </c>
      <c r="E732" s="3">
        <v>3</v>
      </c>
      <c r="F732" s="3">
        <v>1.3423008502203413E-2</v>
      </c>
      <c r="G732" s="3">
        <v>0.17086378734417915</v>
      </c>
      <c r="L732" s="3">
        <v>1</v>
      </c>
      <c r="Q732" s="44">
        <f t="shared" si="393"/>
        <v>-34.342371476762558</v>
      </c>
      <c r="R732" s="45">
        <f t="shared" si="394"/>
        <v>0.27160550338546047</v>
      </c>
      <c r="S732" s="45" t="str">
        <f t="shared" si="395"/>
        <v>n/a</v>
      </c>
      <c r="T732" s="45" t="str">
        <f t="shared" si="396"/>
        <v>n/a</v>
      </c>
      <c r="U732" s="45" t="str">
        <f t="shared" si="397"/>
        <v>n/a</v>
      </c>
      <c r="V732" s="45" t="str">
        <f t="shared" si="398"/>
        <v>n/a</v>
      </c>
      <c r="W732" s="41">
        <f t="shared" si="399"/>
        <v>-34.342371476762558</v>
      </c>
      <c r="X732" s="42">
        <f t="shared" si="400"/>
        <v>0.27160550338546047</v>
      </c>
      <c r="Y732" s="3">
        <v>3</v>
      </c>
      <c r="Z732" s="166">
        <v>-18.5</v>
      </c>
      <c r="AA732" s="43">
        <f t="shared" si="401"/>
        <v>-34.342371476762558</v>
      </c>
      <c r="AB732" s="42">
        <f t="shared" si="402"/>
        <v>0.27160550338546047</v>
      </c>
      <c r="AC732" s="8"/>
      <c r="AD732" s="35">
        <f t="shared" si="403"/>
        <v>-3.4355333333333335E-2</v>
      </c>
      <c r="AE732" s="12">
        <f t="shared" si="404"/>
        <v>3.7367918280816951E-4</v>
      </c>
      <c r="AF732" s="12">
        <f t="shared" si="405"/>
        <v>4.2165180505801406E-4</v>
      </c>
      <c r="AG732" s="12">
        <f t="shared" si="406"/>
        <v>1.3423008502203412E-5</v>
      </c>
      <c r="AH732" s="12">
        <f t="shared" si="407"/>
        <v>1.7086378734417916E-4</v>
      </c>
      <c r="AI732" s="12">
        <f t="shared" si="408"/>
        <v>0</v>
      </c>
      <c r="AJ732" s="12">
        <f t="shared" si="409"/>
        <v>0</v>
      </c>
      <c r="AK732" s="12">
        <f t="shared" si="410"/>
        <v>0</v>
      </c>
      <c r="AL732" s="12">
        <f t="shared" si="411"/>
        <v>0</v>
      </c>
      <c r="AM732" s="12">
        <f t="shared" si="412"/>
        <v>0</v>
      </c>
      <c r="AN732" s="39">
        <f t="shared" si="413"/>
        <v>0</v>
      </c>
      <c r="AO732" s="8"/>
      <c r="AP732" s="35">
        <f t="shared" si="414"/>
        <v>-3.4342371476762557E-2</v>
      </c>
      <c r="AQ732" s="12">
        <f t="shared" si="415"/>
        <v>2.7160550338546044E-4</v>
      </c>
      <c r="AR732" s="12">
        <f t="shared" si="416"/>
        <v>1.3423008502203412E-5</v>
      </c>
      <c r="AS732" s="12">
        <f t="shared" si="417"/>
        <v>1.7086378734417916E-4</v>
      </c>
      <c r="AT732" s="12">
        <f t="shared" si="418"/>
        <v>1.3423008502203412E-5</v>
      </c>
      <c r="AU732" s="12">
        <f t="shared" si="419"/>
        <v>1.7086378734417916E-4</v>
      </c>
      <c r="AV732" s="12">
        <f t="shared" si="420"/>
        <v>-3.4342371476762557E-2</v>
      </c>
      <c r="AW732" s="12">
        <f t="shared" si="421"/>
        <v>2.7160550338546044E-4</v>
      </c>
      <c r="AX732" s="12">
        <f t="shared" si="422"/>
        <v>-3.4342371476762557E-2</v>
      </c>
      <c r="AY732" s="39">
        <f t="shared" si="423"/>
        <v>2.7160550338546044E-4</v>
      </c>
      <c r="AZ732" s="8"/>
      <c r="BA732" s="35"/>
      <c r="BB732" s="12">
        <f t="shared" si="424"/>
        <v>1.0000134230085023</v>
      </c>
      <c r="BC732" s="12">
        <f t="shared" si="425"/>
        <v>0.96564466666666671</v>
      </c>
      <c r="BD732" s="12">
        <f t="shared" si="426"/>
        <v>0</v>
      </c>
      <c r="BE732" s="39">
        <f t="shared" si="427"/>
        <v>0</v>
      </c>
    </row>
    <row r="733" spans="1:57">
      <c r="A733" s="168" t="s">
        <v>341</v>
      </c>
      <c r="B733" s="3" t="s">
        <v>399</v>
      </c>
      <c r="C733" s="3">
        <v>-34.310333333333332</v>
      </c>
      <c r="D733" s="3">
        <v>0.37367918280816953</v>
      </c>
      <c r="E733" s="3">
        <v>3</v>
      </c>
      <c r="F733" s="3">
        <v>1.3423008502203413E-2</v>
      </c>
      <c r="G733" s="3">
        <v>0.17086378734417915</v>
      </c>
      <c r="L733" s="3">
        <v>1</v>
      </c>
      <c r="Q733" s="44">
        <f t="shared" si="393"/>
        <v>-34.297370872727178</v>
      </c>
      <c r="R733" s="45">
        <f t="shared" si="394"/>
        <v>0.27161017425499162</v>
      </c>
      <c r="S733" s="45" t="str">
        <f t="shared" si="395"/>
        <v>n/a</v>
      </c>
      <c r="T733" s="45" t="str">
        <f t="shared" si="396"/>
        <v>n/a</v>
      </c>
      <c r="U733" s="45" t="str">
        <f t="shared" si="397"/>
        <v>n/a</v>
      </c>
      <c r="V733" s="45" t="str">
        <f t="shared" si="398"/>
        <v>n/a</v>
      </c>
      <c r="W733" s="41">
        <f t="shared" si="399"/>
        <v>-34.297370872727178</v>
      </c>
      <c r="X733" s="42">
        <f t="shared" si="400"/>
        <v>0.27161017425499162</v>
      </c>
      <c r="Y733" s="3">
        <v>3</v>
      </c>
      <c r="Z733" s="166">
        <v>-18.5</v>
      </c>
      <c r="AA733" s="43">
        <f t="shared" si="401"/>
        <v>-34.297370872727214</v>
      </c>
      <c r="AB733" s="42">
        <f t="shared" si="402"/>
        <v>0.27161017425499162</v>
      </c>
      <c r="AC733" s="8"/>
      <c r="AD733" s="35">
        <f t="shared" si="403"/>
        <v>-3.4310333333333332E-2</v>
      </c>
      <c r="AE733" s="12">
        <f t="shared" si="404"/>
        <v>3.7367918280816951E-4</v>
      </c>
      <c r="AF733" s="12">
        <f t="shared" si="405"/>
        <v>4.2165180505801406E-4</v>
      </c>
      <c r="AG733" s="12">
        <f t="shared" si="406"/>
        <v>1.3423008502203412E-5</v>
      </c>
      <c r="AH733" s="12">
        <f t="shared" si="407"/>
        <v>1.7086378734417916E-4</v>
      </c>
      <c r="AI733" s="12">
        <f t="shared" si="408"/>
        <v>0</v>
      </c>
      <c r="AJ733" s="12">
        <f t="shared" si="409"/>
        <v>0</v>
      </c>
      <c r="AK733" s="12">
        <f t="shared" si="410"/>
        <v>0</v>
      </c>
      <c r="AL733" s="12">
        <f t="shared" si="411"/>
        <v>0</v>
      </c>
      <c r="AM733" s="12">
        <f t="shared" si="412"/>
        <v>0</v>
      </c>
      <c r="AN733" s="39">
        <f t="shared" si="413"/>
        <v>0</v>
      </c>
      <c r="AO733" s="8"/>
      <c r="AP733" s="35">
        <f t="shared" si="414"/>
        <v>-3.4297370872727176E-2</v>
      </c>
      <c r="AQ733" s="12">
        <f t="shared" si="415"/>
        <v>2.716101742549916E-4</v>
      </c>
      <c r="AR733" s="12">
        <f t="shared" si="416"/>
        <v>1.3423008502203412E-5</v>
      </c>
      <c r="AS733" s="12">
        <f t="shared" si="417"/>
        <v>1.7086378734417916E-4</v>
      </c>
      <c r="AT733" s="12">
        <f t="shared" si="418"/>
        <v>1.3423008502203412E-5</v>
      </c>
      <c r="AU733" s="12">
        <f t="shared" si="419"/>
        <v>1.7086378734417916E-4</v>
      </c>
      <c r="AV733" s="12">
        <f t="shared" si="420"/>
        <v>-3.4297370872727176E-2</v>
      </c>
      <c r="AW733" s="12">
        <f t="shared" si="421"/>
        <v>2.716101742549916E-4</v>
      </c>
      <c r="AX733" s="12">
        <f t="shared" si="422"/>
        <v>-3.4297370872727218E-2</v>
      </c>
      <c r="AY733" s="39">
        <f t="shared" si="423"/>
        <v>2.716101742549916E-4</v>
      </c>
      <c r="AZ733" s="8"/>
      <c r="BA733" s="35"/>
      <c r="BB733" s="12">
        <f t="shared" si="424"/>
        <v>1.0000134230085023</v>
      </c>
      <c r="BC733" s="12">
        <f t="shared" si="425"/>
        <v>0.96568966666666667</v>
      </c>
      <c r="BD733" s="12">
        <f t="shared" si="426"/>
        <v>0</v>
      </c>
      <c r="BE733" s="39">
        <f t="shared" si="427"/>
        <v>0</v>
      </c>
    </row>
    <row r="734" spans="1:57">
      <c r="A734" s="168" t="s">
        <v>341</v>
      </c>
      <c r="B734" s="3" t="s">
        <v>400</v>
      </c>
      <c r="C734" s="3">
        <v>-34.613666666666667</v>
      </c>
      <c r="D734" s="3">
        <v>0.37367918280816953</v>
      </c>
      <c r="E734" s="3">
        <v>3</v>
      </c>
      <c r="F734" s="3">
        <v>1.3423008502203413E-2</v>
      </c>
      <c r="G734" s="3">
        <v>0.17086378734417915</v>
      </c>
      <c r="L734" s="3">
        <v>1</v>
      </c>
      <c r="Q734" s="44">
        <f t="shared" si="393"/>
        <v>-34.600708277706424</v>
      </c>
      <c r="R734" s="45">
        <f t="shared" si="394"/>
        <v>0.27157869179198069</v>
      </c>
      <c r="S734" s="45" t="str">
        <f t="shared" si="395"/>
        <v>n/a</v>
      </c>
      <c r="T734" s="45" t="str">
        <f t="shared" si="396"/>
        <v>n/a</v>
      </c>
      <c r="U734" s="45" t="str">
        <f t="shared" si="397"/>
        <v>n/a</v>
      </c>
      <c r="V734" s="45" t="str">
        <f t="shared" si="398"/>
        <v>n/a</v>
      </c>
      <c r="W734" s="41">
        <f t="shared" si="399"/>
        <v>-34.600708277706424</v>
      </c>
      <c r="X734" s="42">
        <f t="shared" si="400"/>
        <v>0.27157869179198069</v>
      </c>
      <c r="Y734" s="3">
        <v>3</v>
      </c>
      <c r="Z734" s="166">
        <v>-18.5</v>
      </c>
      <c r="AA734" s="43">
        <f t="shared" si="401"/>
        <v>-34.600708277706445</v>
      </c>
      <c r="AB734" s="42">
        <f t="shared" si="402"/>
        <v>0.27157869179198069</v>
      </c>
      <c r="AC734" s="8"/>
      <c r="AD734" s="35">
        <f t="shared" si="403"/>
        <v>-3.4613666666666668E-2</v>
      </c>
      <c r="AE734" s="12">
        <f t="shared" si="404"/>
        <v>3.7367918280816951E-4</v>
      </c>
      <c r="AF734" s="12">
        <f t="shared" si="405"/>
        <v>4.2165180505801406E-4</v>
      </c>
      <c r="AG734" s="12">
        <f t="shared" si="406"/>
        <v>1.3423008502203412E-5</v>
      </c>
      <c r="AH734" s="12">
        <f t="shared" si="407"/>
        <v>1.7086378734417916E-4</v>
      </c>
      <c r="AI734" s="12">
        <f t="shared" si="408"/>
        <v>0</v>
      </c>
      <c r="AJ734" s="12">
        <f t="shared" si="409"/>
        <v>0</v>
      </c>
      <c r="AK734" s="12">
        <f t="shared" si="410"/>
        <v>0</v>
      </c>
      <c r="AL734" s="12">
        <f t="shared" si="411"/>
        <v>0</v>
      </c>
      <c r="AM734" s="12">
        <f t="shared" si="412"/>
        <v>0</v>
      </c>
      <c r="AN734" s="39">
        <f t="shared" si="413"/>
        <v>0</v>
      </c>
      <c r="AO734" s="8"/>
      <c r="AP734" s="35">
        <f t="shared" si="414"/>
        <v>-3.4600708277706421E-2</v>
      </c>
      <c r="AQ734" s="12">
        <f t="shared" si="415"/>
        <v>2.7157869179198071E-4</v>
      </c>
      <c r="AR734" s="12">
        <f t="shared" si="416"/>
        <v>1.3423008502203412E-5</v>
      </c>
      <c r="AS734" s="12">
        <f t="shared" si="417"/>
        <v>1.7086378734417916E-4</v>
      </c>
      <c r="AT734" s="12">
        <f t="shared" si="418"/>
        <v>1.3423008502203412E-5</v>
      </c>
      <c r="AU734" s="12">
        <f t="shared" si="419"/>
        <v>1.7086378734417916E-4</v>
      </c>
      <c r="AV734" s="12">
        <f t="shared" si="420"/>
        <v>-3.4600708277706421E-2</v>
      </c>
      <c r="AW734" s="12">
        <f t="shared" si="421"/>
        <v>2.7157869179198071E-4</v>
      </c>
      <c r="AX734" s="12">
        <f t="shared" si="422"/>
        <v>-3.4600708277706449E-2</v>
      </c>
      <c r="AY734" s="39">
        <f t="shared" si="423"/>
        <v>2.7157869179198071E-4</v>
      </c>
      <c r="AZ734" s="8"/>
      <c r="BA734" s="35"/>
      <c r="BB734" s="12">
        <f t="shared" si="424"/>
        <v>1.0000134230085023</v>
      </c>
      <c r="BC734" s="12">
        <f t="shared" si="425"/>
        <v>0.96538633333333335</v>
      </c>
      <c r="BD734" s="12">
        <f t="shared" si="426"/>
        <v>0</v>
      </c>
      <c r="BE734" s="39">
        <f t="shared" si="427"/>
        <v>0</v>
      </c>
    </row>
    <row r="735" spans="1:57">
      <c r="A735" s="168" t="s">
        <v>341</v>
      </c>
      <c r="B735" s="3" t="s">
        <v>215</v>
      </c>
      <c r="C735" s="3">
        <v>-36.962666666666671</v>
      </c>
      <c r="D735" s="3">
        <v>0.37367918280816953</v>
      </c>
      <c r="E735" s="3">
        <v>3</v>
      </c>
      <c r="F735" s="3">
        <v>1.3423008502203413E-2</v>
      </c>
      <c r="G735" s="3">
        <v>0.17086378734417915</v>
      </c>
      <c r="L735" s="3">
        <v>1</v>
      </c>
      <c r="Q735" s="44">
        <f t="shared" si="393"/>
        <v>-36.949739808353399</v>
      </c>
      <c r="R735" s="45">
        <f t="shared" si="394"/>
        <v>0.27133510448786174</v>
      </c>
      <c r="S735" s="45" t="str">
        <f t="shared" si="395"/>
        <v>n/a</v>
      </c>
      <c r="T735" s="45" t="str">
        <f t="shared" si="396"/>
        <v>n/a</v>
      </c>
      <c r="U735" s="45" t="str">
        <f t="shared" si="397"/>
        <v>n/a</v>
      </c>
      <c r="V735" s="45" t="str">
        <f t="shared" si="398"/>
        <v>n/a</v>
      </c>
      <c r="W735" s="41">
        <f t="shared" si="399"/>
        <v>-36.949739808353399</v>
      </c>
      <c r="X735" s="42">
        <f t="shared" si="400"/>
        <v>0.27133510448786174</v>
      </c>
      <c r="Y735" s="3">
        <v>3</v>
      </c>
      <c r="Z735" s="166">
        <v>-18.5</v>
      </c>
      <c r="AA735" s="43">
        <f t="shared" si="401"/>
        <v>-36.949739808353364</v>
      </c>
      <c r="AB735" s="42">
        <f t="shared" si="402"/>
        <v>0.27133510448786174</v>
      </c>
      <c r="AC735" s="8"/>
      <c r="AD735" s="35">
        <f t="shared" si="403"/>
        <v>-3.6962666666666671E-2</v>
      </c>
      <c r="AE735" s="12">
        <f t="shared" si="404"/>
        <v>3.7367918280816951E-4</v>
      </c>
      <c r="AF735" s="12">
        <f t="shared" si="405"/>
        <v>4.2165180505801406E-4</v>
      </c>
      <c r="AG735" s="12">
        <f t="shared" si="406"/>
        <v>1.3423008502203412E-5</v>
      </c>
      <c r="AH735" s="12">
        <f t="shared" si="407"/>
        <v>1.7086378734417916E-4</v>
      </c>
      <c r="AI735" s="12">
        <f t="shared" si="408"/>
        <v>0</v>
      </c>
      <c r="AJ735" s="12">
        <f t="shared" si="409"/>
        <v>0</v>
      </c>
      <c r="AK735" s="12">
        <f t="shared" si="410"/>
        <v>0</v>
      </c>
      <c r="AL735" s="12">
        <f t="shared" si="411"/>
        <v>0</v>
      </c>
      <c r="AM735" s="12">
        <f t="shared" si="412"/>
        <v>0</v>
      </c>
      <c r="AN735" s="39">
        <f t="shared" si="413"/>
        <v>0</v>
      </c>
      <c r="AO735" s="8"/>
      <c r="AP735" s="35">
        <f t="shared" si="414"/>
        <v>-3.69497398083534E-2</v>
      </c>
      <c r="AQ735" s="12">
        <f t="shared" si="415"/>
        <v>2.7133510448786177E-4</v>
      </c>
      <c r="AR735" s="12">
        <f t="shared" si="416"/>
        <v>1.3423008502203412E-5</v>
      </c>
      <c r="AS735" s="12">
        <f t="shared" si="417"/>
        <v>1.7086378734417916E-4</v>
      </c>
      <c r="AT735" s="12">
        <f t="shared" si="418"/>
        <v>1.3423008502203412E-5</v>
      </c>
      <c r="AU735" s="12">
        <f t="shared" si="419"/>
        <v>1.7086378734417916E-4</v>
      </c>
      <c r="AV735" s="12">
        <f t="shared" si="420"/>
        <v>-3.69497398083534E-2</v>
      </c>
      <c r="AW735" s="12">
        <f t="shared" si="421"/>
        <v>2.7133510448786177E-4</v>
      </c>
      <c r="AX735" s="12">
        <f t="shared" si="422"/>
        <v>-3.6949739808353366E-2</v>
      </c>
      <c r="AY735" s="39">
        <f t="shared" si="423"/>
        <v>2.7133510448786177E-4</v>
      </c>
      <c r="AZ735" s="8"/>
      <c r="BA735" s="35"/>
      <c r="BB735" s="12">
        <f t="shared" si="424"/>
        <v>1.0000134230085023</v>
      </c>
      <c r="BC735" s="12">
        <f t="shared" si="425"/>
        <v>0.9630373333333333</v>
      </c>
      <c r="BD735" s="12">
        <f t="shared" si="426"/>
        <v>0</v>
      </c>
      <c r="BE735" s="39">
        <f t="shared" si="427"/>
        <v>0</v>
      </c>
    </row>
    <row r="736" spans="1:57">
      <c r="A736" s="168" t="s">
        <v>341</v>
      </c>
      <c r="B736" s="3" t="s">
        <v>216</v>
      </c>
      <c r="C736" s="3">
        <v>-36.279333333333334</v>
      </c>
      <c r="D736" s="3">
        <v>0.37367918280816953</v>
      </c>
      <c r="E736" s="3">
        <v>3</v>
      </c>
      <c r="F736" s="3">
        <v>1.3423008502203413E-2</v>
      </c>
      <c r="G736" s="3">
        <v>0.17086378734417915</v>
      </c>
      <c r="L736" s="3">
        <v>1</v>
      </c>
      <c r="Q736" s="44">
        <f t="shared" si="393"/>
        <v>-36.266397302630921</v>
      </c>
      <c r="R736" s="45">
        <f t="shared" si="394"/>
        <v>0.27140592632354271</v>
      </c>
      <c r="S736" s="45" t="str">
        <f t="shared" si="395"/>
        <v>n/a</v>
      </c>
      <c r="T736" s="45" t="str">
        <f t="shared" si="396"/>
        <v>n/a</v>
      </c>
      <c r="U736" s="45" t="str">
        <f t="shared" si="397"/>
        <v>n/a</v>
      </c>
      <c r="V736" s="45" t="str">
        <f t="shared" si="398"/>
        <v>n/a</v>
      </c>
      <c r="W736" s="41">
        <f t="shared" si="399"/>
        <v>-36.266397302630921</v>
      </c>
      <c r="X736" s="42">
        <f t="shared" si="400"/>
        <v>0.27140592632354271</v>
      </c>
      <c r="Y736" s="3">
        <v>3</v>
      </c>
      <c r="Z736" s="166">
        <v>-18.5</v>
      </c>
      <c r="AA736" s="43">
        <f t="shared" si="401"/>
        <v>-36.266397302630928</v>
      </c>
      <c r="AB736" s="42">
        <f t="shared" si="402"/>
        <v>0.27140592632354271</v>
      </c>
      <c r="AC736" s="8"/>
      <c r="AD736" s="35">
        <f t="shared" si="403"/>
        <v>-3.6279333333333337E-2</v>
      </c>
      <c r="AE736" s="12">
        <f t="shared" si="404"/>
        <v>3.7367918280816951E-4</v>
      </c>
      <c r="AF736" s="12">
        <f t="shared" si="405"/>
        <v>4.2165180505801406E-4</v>
      </c>
      <c r="AG736" s="12">
        <f t="shared" si="406"/>
        <v>1.3423008502203412E-5</v>
      </c>
      <c r="AH736" s="12">
        <f t="shared" si="407"/>
        <v>1.7086378734417916E-4</v>
      </c>
      <c r="AI736" s="12">
        <f t="shared" si="408"/>
        <v>0</v>
      </c>
      <c r="AJ736" s="12">
        <f t="shared" si="409"/>
        <v>0</v>
      </c>
      <c r="AK736" s="12">
        <f t="shared" si="410"/>
        <v>0</v>
      </c>
      <c r="AL736" s="12">
        <f t="shared" si="411"/>
        <v>0</v>
      </c>
      <c r="AM736" s="12">
        <f t="shared" si="412"/>
        <v>0</v>
      </c>
      <c r="AN736" s="39">
        <f t="shared" si="413"/>
        <v>0</v>
      </c>
      <c r="AO736" s="8"/>
      <c r="AP736" s="35">
        <f t="shared" si="414"/>
        <v>-3.6266397302630919E-2</v>
      </c>
      <c r="AQ736" s="12">
        <f t="shared" si="415"/>
        <v>2.7140592632354273E-4</v>
      </c>
      <c r="AR736" s="12">
        <f t="shared" si="416"/>
        <v>1.3423008502203412E-5</v>
      </c>
      <c r="AS736" s="12">
        <f t="shared" si="417"/>
        <v>1.7086378734417916E-4</v>
      </c>
      <c r="AT736" s="12">
        <f t="shared" si="418"/>
        <v>1.3423008502203412E-5</v>
      </c>
      <c r="AU736" s="12">
        <f t="shared" si="419"/>
        <v>1.7086378734417916E-4</v>
      </c>
      <c r="AV736" s="12">
        <f t="shared" si="420"/>
        <v>-3.6266397302630919E-2</v>
      </c>
      <c r="AW736" s="12">
        <f t="shared" si="421"/>
        <v>2.7140592632354273E-4</v>
      </c>
      <c r="AX736" s="12">
        <f t="shared" si="422"/>
        <v>-3.6266397302630926E-2</v>
      </c>
      <c r="AY736" s="39">
        <f t="shared" si="423"/>
        <v>2.7140592632354273E-4</v>
      </c>
      <c r="AZ736" s="8"/>
      <c r="BA736" s="35"/>
      <c r="BB736" s="12">
        <f t="shared" si="424"/>
        <v>1.0000134230085023</v>
      </c>
      <c r="BC736" s="12">
        <f t="shared" si="425"/>
        <v>0.96372066666666667</v>
      </c>
      <c r="BD736" s="12">
        <f t="shared" si="426"/>
        <v>0</v>
      </c>
      <c r="BE736" s="39">
        <f t="shared" si="427"/>
        <v>0</v>
      </c>
    </row>
    <row r="737" spans="1:57">
      <c r="A737" s="168" t="s">
        <v>277</v>
      </c>
      <c r="B737" s="3" t="s">
        <v>399</v>
      </c>
      <c r="C737" s="3">
        <v>-34.032666666666671</v>
      </c>
      <c r="D737" s="3">
        <v>0.37367918280816953</v>
      </c>
      <c r="E737" s="3">
        <v>6</v>
      </c>
      <c r="F737" s="3">
        <v>1.3423008502203413E-2</v>
      </c>
      <c r="G737" s="3">
        <v>0.17086378734417915</v>
      </c>
      <c r="L737" s="3">
        <v>1</v>
      </c>
      <c r="Q737" s="44">
        <f t="shared" si="393"/>
        <v>-34.019700478938489</v>
      </c>
      <c r="R737" s="45">
        <f t="shared" si="394"/>
        <v>0.22475415902022611</v>
      </c>
      <c r="S737" s="45" t="str">
        <f t="shared" si="395"/>
        <v>n/a</v>
      </c>
      <c r="T737" s="45" t="str">
        <f t="shared" si="396"/>
        <v>n/a</v>
      </c>
      <c r="U737" s="45" t="str">
        <f t="shared" si="397"/>
        <v>n/a</v>
      </c>
      <c r="V737" s="45" t="str">
        <f t="shared" si="398"/>
        <v>n/a</v>
      </c>
      <c r="W737" s="41">
        <f t="shared" si="399"/>
        <v>-34.019700478938489</v>
      </c>
      <c r="X737" s="42">
        <f t="shared" si="400"/>
        <v>0.22475415902022611</v>
      </c>
      <c r="Y737" s="3">
        <v>6</v>
      </c>
      <c r="Z737" s="166">
        <v>-18.5</v>
      </c>
      <c r="AA737" s="43">
        <f t="shared" si="401"/>
        <v>-34.019700478938432</v>
      </c>
      <c r="AB737" s="42">
        <f t="shared" si="402"/>
        <v>0.22475415902022611</v>
      </c>
      <c r="AC737" s="8"/>
      <c r="AD737" s="35">
        <f t="shared" si="403"/>
        <v>-3.4032666666666669E-2</v>
      </c>
      <c r="AE737" s="12">
        <f t="shared" si="404"/>
        <v>3.7367918280816951E-4</v>
      </c>
      <c r="AF737" s="12">
        <f t="shared" si="405"/>
        <v>3.9271285076072736E-4</v>
      </c>
      <c r="AG737" s="12">
        <f t="shared" si="406"/>
        <v>1.3423008502203412E-5</v>
      </c>
      <c r="AH737" s="12">
        <f t="shared" si="407"/>
        <v>1.7086378734417916E-4</v>
      </c>
      <c r="AI737" s="12">
        <f t="shared" si="408"/>
        <v>0</v>
      </c>
      <c r="AJ737" s="12">
        <f t="shared" si="409"/>
        <v>0</v>
      </c>
      <c r="AK737" s="12">
        <f t="shared" si="410"/>
        <v>0</v>
      </c>
      <c r="AL737" s="12">
        <f t="shared" si="411"/>
        <v>0</v>
      </c>
      <c r="AM737" s="12">
        <f t="shared" si="412"/>
        <v>0</v>
      </c>
      <c r="AN737" s="39">
        <f t="shared" si="413"/>
        <v>0</v>
      </c>
      <c r="AO737" s="8"/>
      <c r="AP737" s="35">
        <f t="shared" si="414"/>
        <v>-3.4019700478938486E-2</v>
      </c>
      <c r="AQ737" s="12">
        <f t="shared" si="415"/>
        <v>2.247541590202261E-4</v>
      </c>
      <c r="AR737" s="12">
        <f t="shared" si="416"/>
        <v>1.3423008502203412E-5</v>
      </c>
      <c r="AS737" s="12">
        <f t="shared" si="417"/>
        <v>1.7086378734417916E-4</v>
      </c>
      <c r="AT737" s="12">
        <f t="shared" si="418"/>
        <v>1.3423008502203412E-5</v>
      </c>
      <c r="AU737" s="12">
        <f t="shared" si="419"/>
        <v>1.7086378734417916E-4</v>
      </c>
      <c r="AV737" s="12">
        <f t="shared" si="420"/>
        <v>-3.4019700478938486E-2</v>
      </c>
      <c r="AW737" s="12">
        <f t="shared" si="421"/>
        <v>2.247541590202261E-4</v>
      </c>
      <c r="AX737" s="12">
        <f t="shared" si="422"/>
        <v>-3.4019700478938431E-2</v>
      </c>
      <c r="AY737" s="39">
        <f t="shared" si="423"/>
        <v>2.247541590202261E-4</v>
      </c>
      <c r="AZ737" s="8"/>
      <c r="BA737" s="35"/>
      <c r="BB737" s="12">
        <f t="shared" si="424"/>
        <v>1.0000134230085023</v>
      </c>
      <c r="BC737" s="12">
        <f t="shared" si="425"/>
        <v>0.96596733333333329</v>
      </c>
      <c r="BD737" s="12">
        <f t="shared" si="426"/>
        <v>0</v>
      </c>
      <c r="BE737" s="39">
        <f t="shared" si="427"/>
        <v>0</v>
      </c>
    </row>
    <row r="738" spans="1:57">
      <c r="A738" s="168" t="s">
        <v>277</v>
      </c>
      <c r="B738" s="3" t="s">
        <v>400</v>
      </c>
      <c r="C738" s="3">
        <v>-33.664999999999999</v>
      </c>
      <c r="D738" s="3">
        <v>0.37367918280816953</v>
      </c>
      <c r="E738" s="3">
        <v>4</v>
      </c>
      <c r="F738" s="3">
        <v>1.3423008502203413E-2</v>
      </c>
      <c r="G738" s="3">
        <v>0.17086378734417915</v>
      </c>
      <c r="L738" s="3">
        <v>1</v>
      </c>
      <c r="Q738" s="44">
        <f t="shared" si="393"/>
        <v>-33.652028877079019</v>
      </c>
      <c r="R738" s="45">
        <f t="shared" si="394"/>
        <v>0.24934279552373484</v>
      </c>
      <c r="S738" s="45" t="str">
        <f t="shared" si="395"/>
        <v>n/a</v>
      </c>
      <c r="T738" s="45" t="str">
        <f t="shared" si="396"/>
        <v>n/a</v>
      </c>
      <c r="U738" s="45" t="str">
        <f t="shared" si="397"/>
        <v>n/a</v>
      </c>
      <c r="V738" s="45" t="str">
        <f t="shared" si="398"/>
        <v>n/a</v>
      </c>
      <c r="W738" s="41">
        <f t="shared" si="399"/>
        <v>-33.652028877079019</v>
      </c>
      <c r="X738" s="42">
        <f t="shared" si="400"/>
        <v>0.24934279552373484</v>
      </c>
      <c r="Y738" s="3">
        <v>4</v>
      </c>
      <c r="Z738" s="166">
        <v>-18.5</v>
      </c>
      <c r="AA738" s="43">
        <f t="shared" si="401"/>
        <v>-33.652028877078962</v>
      </c>
      <c r="AB738" s="42">
        <f t="shared" si="402"/>
        <v>0.24934279552373484</v>
      </c>
      <c r="AC738" s="8"/>
      <c r="AD738" s="35">
        <f t="shared" si="403"/>
        <v>-3.3665E-2</v>
      </c>
      <c r="AE738" s="12">
        <f t="shared" si="404"/>
        <v>3.7367918280816951E-4</v>
      </c>
      <c r="AF738" s="12">
        <f t="shared" si="405"/>
        <v>4.0559208822344957E-4</v>
      </c>
      <c r="AG738" s="12">
        <f t="shared" si="406"/>
        <v>1.3423008502203412E-5</v>
      </c>
      <c r="AH738" s="12">
        <f t="shared" si="407"/>
        <v>1.7086378734417916E-4</v>
      </c>
      <c r="AI738" s="12">
        <f t="shared" si="408"/>
        <v>0</v>
      </c>
      <c r="AJ738" s="12">
        <f t="shared" si="409"/>
        <v>0</v>
      </c>
      <c r="AK738" s="12">
        <f t="shared" si="410"/>
        <v>0</v>
      </c>
      <c r="AL738" s="12">
        <f t="shared" si="411"/>
        <v>0</v>
      </c>
      <c r="AM738" s="12">
        <f t="shared" si="412"/>
        <v>0</v>
      </c>
      <c r="AN738" s="39">
        <f t="shared" si="413"/>
        <v>0</v>
      </c>
      <c r="AO738" s="8"/>
      <c r="AP738" s="35">
        <f t="shared" si="414"/>
        <v>-3.3652028877079021E-2</v>
      </c>
      <c r="AQ738" s="12">
        <f t="shared" si="415"/>
        <v>2.4934279552373483E-4</v>
      </c>
      <c r="AR738" s="12">
        <f t="shared" si="416"/>
        <v>1.3423008502203412E-5</v>
      </c>
      <c r="AS738" s="12">
        <f t="shared" si="417"/>
        <v>1.7086378734417916E-4</v>
      </c>
      <c r="AT738" s="12">
        <f t="shared" si="418"/>
        <v>1.3423008502203412E-5</v>
      </c>
      <c r="AU738" s="12">
        <f t="shared" si="419"/>
        <v>1.7086378734417916E-4</v>
      </c>
      <c r="AV738" s="12">
        <f t="shared" si="420"/>
        <v>-3.3652028877079021E-2</v>
      </c>
      <c r="AW738" s="12">
        <f t="shared" si="421"/>
        <v>2.4934279552373483E-4</v>
      </c>
      <c r="AX738" s="12">
        <f t="shared" si="422"/>
        <v>-3.3652028877078966E-2</v>
      </c>
      <c r="AY738" s="39">
        <f t="shared" si="423"/>
        <v>2.4934279552373483E-4</v>
      </c>
      <c r="AZ738" s="8"/>
      <c r="BA738" s="35"/>
      <c r="BB738" s="12">
        <f t="shared" si="424"/>
        <v>1.0000134230085023</v>
      </c>
      <c r="BC738" s="12">
        <f t="shared" si="425"/>
        <v>0.96633499999999994</v>
      </c>
      <c r="BD738" s="12">
        <f t="shared" si="426"/>
        <v>0</v>
      </c>
      <c r="BE738" s="39">
        <f t="shared" si="427"/>
        <v>0</v>
      </c>
    </row>
    <row r="739" spans="1:57">
      <c r="A739" s="168" t="s">
        <v>277</v>
      </c>
      <c r="B739" s="3" t="s">
        <v>215</v>
      </c>
      <c r="C739" s="3">
        <v>-35.735833333333339</v>
      </c>
      <c r="D739" s="3">
        <v>0.37367918280816953</v>
      </c>
      <c r="E739" s="3">
        <v>6</v>
      </c>
      <c r="F739" s="3">
        <v>1.3423008502203413E-2</v>
      </c>
      <c r="G739" s="3">
        <v>0.17086378734417915</v>
      </c>
      <c r="L739" s="3">
        <v>1</v>
      </c>
      <c r="Q739" s="44">
        <f t="shared" si="393"/>
        <v>-35.7228900072258</v>
      </c>
      <c r="R739" s="45">
        <f t="shared" si="394"/>
        <v>0.22454054226795625</v>
      </c>
      <c r="S739" s="45" t="str">
        <f t="shared" si="395"/>
        <v>n/a</v>
      </c>
      <c r="T739" s="45" t="str">
        <f t="shared" si="396"/>
        <v>n/a</v>
      </c>
      <c r="U739" s="45" t="str">
        <f t="shared" si="397"/>
        <v>n/a</v>
      </c>
      <c r="V739" s="45" t="str">
        <f t="shared" si="398"/>
        <v>n/a</v>
      </c>
      <c r="W739" s="41">
        <f t="shared" si="399"/>
        <v>-35.7228900072258</v>
      </c>
      <c r="X739" s="42">
        <f t="shared" si="400"/>
        <v>0.22454054226795625</v>
      </c>
      <c r="Y739" s="3">
        <v>6</v>
      </c>
      <c r="Z739" s="166">
        <v>-18.5</v>
      </c>
      <c r="AA739" s="43">
        <f t="shared" si="401"/>
        <v>-35.722890007225836</v>
      </c>
      <c r="AB739" s="42">
        <f t="shared" si="402"/>
        <v>0.22454054226795625</v>
      </c>
      <c r="AC739" s="8"/>
      <c r="AD739" s="35">
        <f t="shared" si="403"/>
        <v>-3.5735833333333342E-2</v>
      </c>
      <c r="AE739" s="12">
        <f t="shared" si="404"/>
        <v>3.7367918280816951E-4</v>
      </c>
      <c r="AF739" s="12">
        <f t="shared" si="405"/>
        <v>3.9271285076072736E-4</v>
      </c>
      <c r="AG739" s="12">
        <f t="shared" si="406"/>
        <v>1.3423008502203412E-5</v>
      </c>
      <c r="AH739" s="12">
        <f t="shared" si="407"/>
        <v>1.7086378734417916E-4</v>
      </c>
      <c r="AI739" s="12">
        <f t="shared" si="408"/>
        <v>0</v>
      </c>
      <c r="AJ739" s="12">
        <f t="shared" si="409"/>
        <v>0</v>
      </c>
      <c r="AK739" s="12">
        <f t="shared" si="410"/>
        <v>0</v>
      </c>
      <c r="AL739" s="12">
        <f t="shared" si="411"/>
        <v>0</v>
      </c>
      <c r="AM739" s="12">
        <f t="shared" si="412"/>
        <v>0</v>
      </c>
      <c r="AN739" s="39">
        <f t="shared" si="413"/>
        <v>0</v>
      </c>
      <c r="AO739" s="8"/>
      <c r="AP739" s="35">
        <f t="shared" si="414"/>
        <v>-3.5722890007225803E-2</v>
      </c>
      <c r="AQ739" s="12">
        <f t="shared" si="415"/>
        <v>2.2454054226795625E-4</v>
      </c>
      <c r="AR739" s="12">
        <f t="shared" si="416"/>
        <v>1.3423008502203412E-5</v>
      </c>
      <c r="AS739" s="12">
        <f t="shared" si="417"/>
        <v>1.7086378734417916E-4</v>
      </c>
      <c r="AT739" s="12">
        <f t="shared" si="418"/>
        <v>1.3423008502203412E-5</v>
      </c>
      <c r="AU739" s="12">
        <f t="shared" si="419"/>
        <v>1.7086378734417916E-4</v>
      </c>
      <c r="AV739" s="12">
        <f t="shared" si="420"/>
        <v>-3.5722890007225803E-2</v>
      </c>
      <c r="AW739" s="12">
        <f t="shared" si="421"/>
        <v>2.2454054226795625E-4</v>
      </c>
      <c r="AX739" s="12">
        <f t="shared" si="422"/>
        <v>-3.5722890007225838E-2</v>
      </c>
      <c r="AY739" s="39">
        <f t="shared" si="423"/>
        <v>2.2454054226795625E-4</v>
      </c>
      <c r="AZ739" s="8"/>
      <c r="BA739" s="35"/>
      <c r="BB739" s="12">
        <f t="shared" si="424"/>
        <v>1.0000134230085023</v>
      </c>
      <c r="BC739" s="12">
        <f t="shared" si="425"/>
        <v>0.9642641666666667</v>
      </c>
      <c r="BD739" s="12">
        <f t="shared" si="426"/>
        <v>0</v>
      </c>
      <c r="BE739" s="39">
        <f t="shared" si="427"/>
        <v>0</v>
      </c>
    </row>
    <row r="740" spans="1:57">
      <c r="A740" s="168" t="s">
        <v>277</v>
      </c>
      <c r="B740" s="3" t="s">
        <v>216</v>
      </c>
      <c r="C740" s="3">
        <v>-35.06516666666667</v>
      </c>
      <c r="D740" s="3">
        <v>0.37367918280816953</v>
      </c>
      <c r="E740" s="3">
        <v>6</v>
      </c>
      <c r="F740" s="3">
        <v>1.3423008502203413E-2</v>
      </c>
      <c r="G740" s="3">
        <v>0.17086378734417915</v>
      </c>
      <c r="L740" s="3">
        <v>1</v>
      </c>
      <c r="Q740" s="44">
        <f t="shared" si="393"/>
        <v>-35.052214338194759</v>
      </c>
      <c r="R740" s="45">
        <f t="shared" si="394"/>
        <v>0.22462463872982846</v>
      </c>
      <c r="S740" s="45" t="str">
        <f t="shared" si="395"/>
        <v>n/a</v>
      </c>
      <c r="T740" s="45" t="str">
        <f t="shared" si="396"/>
        <v>n/a</v>
      </c>
      <c r="U740" s="45" t="str">
        <f t="shared" si="397"/>
        <v>n/a</v>
      </c>
      <c r="V740" s="45" t="str">
        <f t="shared" si="398"/>
        <v>n/a</v>
      </c>
      <c r="W740" s="41">
        <f t="shared" si="399"/>
        <v>-35.052214338194759</v>
      </c>
      <c r="X740" s="42">
        <f t="shared" si="400"/>
        <v>0.22462463872982846</v>
      </c>
      <c r="Y740" s="3">
        <v>6</v>
      </c>
      <c r="Z740" s="166">
        <v>-18.5</v>
      </c>
      <c r="AA740" s="43">
        <f t="shared" si="401"/>
        <v>-35.052214338194723</v>
      </c>
      <c r="AB740" s="42">
        <f t="shared" si="402"/>
        <v>0.22462463872982846</v>
      </c>
      <c r="AC740" s="8"/>
      <c r="AD740" s="35">
        <f t="shared" si="403"/>
        <v>-3.5065166666666668E-2</v>
      </c>
      <c r="AE740" s="12">
        <f t="shared" si="404"/>
        <v>3.7367918280816951E-4</v>
      </c>
      <c r="AF740" s="12">
        <f t="shared" si="405"/>
        <v>3.9271285076072736E-4</v>
      </c>
      <c r="AG740" s="12">
        <f t="shared" si="406"/>
        <v>1.3423008502203412E-5</v>
      </c>
      <c r="AH740" s="12">
        <f t="shared" si="407"/>
        <v>1.7086378734417916E-4</v>
      </c>
      <c r="AI740" s="12">
        <f t="shared" si="408"/>
        <v>0</v>
      </c>
      <c r="AJ740" s="12">
        <f t="shared" si="409"/>
        <v>0</v>
      </c>
      <c r="AK740" s="12">
        <f t="shared" si="410"/>
        <v>0</v>
      </c>
      <c r="AL740" s="12">
        <f t="shared" si="411"/>
        <v>0</v>
      </c>
      <c r="AM740" s="12">
        <f t="shared" si="412"/>
        <v>0</v>
      </c>
      <c r="AN740" s="39">
        <f t="shared" si="413"/>
        <v>0</v>
      </c>
      <c r="AO740" s="8"/>
      <c r="AP740" s="35">
        <f t="shared" si="414"/>
        <v>-3.5052214338194762E-2</v>
      </c>
      <c r="AQ740" s="12">
        <f t="shared" si="415"/>
        <v>2.2462463872982845E-4</v>
      </c>
      <c r="AR740" s="12">
        <f t="shared" si="416"/>
        <v>1.3423008502203412E-5</v>
      </c>
      <c r="AS740" s="12">
        <f t="shared" si="417"/>
        <v>1.7086378734417916E-4</v>
      </c>
      <c r="AT740" s="12">
        <f t="shared" si="418"/>
        <v>1.3423008502203412E-5</v>
      </c>
      <c r="AU740" s="12">
        <f t="shared" si="419"/>
        <v>1.7086378734417916E-4</v>
      </c>
      <c r="AV740" s="12">
        <f t="shared" si="420"/>
        <v>-3.5052214338194762E-2</v>
      </c>
      <c r="AW740" s="12">
        <f t="shared" si="421"/>
        <v>2.2462463872982845E-4</v>
      </c>
      <c r="AX740" s="12">
        <f t="shared" si="422"/>
        <v>-3.505221433819472E-2</v>
      </c>
      <c r="AY740" s="39">
        <f t="shared" si="423"/>
        <v>2.2462463872982845E-4</v>
      </c>
      <c r="AZ740" s="8"/>
      <c r="BA740" s="35"/>
      <c r="BB740" s="12">
        <f t="shared" si="424"/>
        <v>1.0000134230085023</v>
      </c>
      <c r="BC740" s="12">
        <f t="shared" si="425"/>
        <v>0.9649348333333333</v>
      </c>
      <c r="BD740" s="12">
        <f t="shared" si="426"/>
        <v>0</v>
      </c>
      <c r="BE740" s="39">
        <f t="shared" si="427"/>
        <v>0</v>
      </c>
    </row>
    <row r="741" spans="1:57">
      <c r="A741" s="168" t="s">
        <v>413</v>
      </c>
      <c r="B741" s="3" t="s">
        <v>399</v>
      </c>
      <c r="C741" s="3">
        <v>-32.321333333333335</v>
      </c>
      <c r="D741" s="3">
        <v>0.37367918280816953</v>
      </c>
      <c r="E741" s="3">
        <v>3</v>
      </c>
      <c r="F741" s="3">
        <v>1.3423008502203413E-2</v>
      </c>
      <c r="G741" s="3">
        <v>0.17086378734417915</v>
      </c>
      <c r="L741" s="3">
        <v>1</v>
      </c>
      <c r="Q741" s="44">
        <f t="shared" si="393"/>
        <v>-32.308344174363263</v>
      </c>
      <c r="R741" s="45">
        <f t="shared" si="394"/>
        <v>0.27181676377116692</v>
      </c>
      <c r="S741" s="45" t="str">
        <f t="shared" si="395"/>
        <v>n/a</v>
      </c>
      <c r="T741" s="45" t="str">
        <f t="shared" si="396"/>
        <v>n/a</v>
      </c>
      <c r="U741" s="45" t="str">
        <f t="shared" si="397"/>
        <v>n/a</v>
      </c>
      <c r="V741" s="45" t="str">
        <f t="shared" si="398"/>
        <v>n/a</v>
      </c>
      <c r="W741" s="41">
        <f t="shared" si="399"/>
        <v>-32.308344174363263</v>
      </c>
      <c r="X741" s="42">
        <f t="shared" si="400"/>
        <v>0.27181676377116692</v>
      </c>
      <c r="Y741" s="3">
        <v>3</v>
      </c>
      <c r="Z741" s="166">
        <v>-18.5</v>
      </c>
      <c r="AA741" s="43">
        <f t="shared" si="401"/>
        <v>-32.308344174363235</v>
      </c>
      <c r="AB741" s="42">
        <f t="shared" si="402"/>
        <v>0.27181676377116692</v>
      </c>
      <c r="AC741" s="8"/>
      <c r="AD741" s="35">
        <f t="shared" si="403"/>
        <v>-3.2321333333333334E-2</v>
      </c>
      <c r="AE741" s="12">
        <f t="shared" si="404"/>
        <v>3.7367918280816951E-4</v>
      </c>
      <c r="AF741" s="12">
        <f t="shared" si="405"/>
        <v>4.2165180505801406E-4</v>
      </c>
      <c r="AG741" s="12">
        <f t="shared" si="406"/>
        <v>1.3423008502203412E-5</v>
      </c>
      <c r="AH741" s="12">
        <f t="shared" si="407"/>
        <v>1.7086378734417916E-4</v>
      </c>
      <c r="AI741" s="12">
        <f t="shared" si="408"/>
        <v>0</v>
      </c>
      <c r="AJ741" s="12">
        <f t="shared" si="409"/>
        <v>0</v>
      </c>
      <c r="AK741" s="12">
        <f t="shared" si="410"/>
        <v>0</v>
      </c>
      <c r="AL741" s="12">
        <f t="shared" si="411"/>
        <v>0</v>
      </c>
      <c r="AM741" s="12">
        <f t="shared" si="412"/>
        <v>0</v>
      </c>
      <c r="AN741" s="39">
        <f t="shared" si="413"/>
        <v>0</v>
      </c>
      <c r="AO741" s="8"/>
      <c r="AP741" s="35">
        <f t="shared" si="414"/>
        <v>-3.2308344174363263E-2</v>
      </c>
      <c r="AQ741" s="12">
        <f t="shared" si="415"/>
        <v>2.7181676377116695E-4</v>
      </c>
      <c r="AR741" s="12">
        <f t="shared" si="416"/>
        <v>1.3423008502203412E-5</v>
      </c>
      <c r="AS741" s="12">
        <f t="shared" si="417"/>
        <v>1.7086378734417916E-4</v>
      </c>
      <c r="AT741" s="12">
        <f t="shared" si="418"/>
        <v>1.3423008502203412E-5</v>
      </c>
      <c r="AU741" s="12">
        <f t="shared" si="419"/>
        <v>1.7086378734417916E-4</v>
      </c>
      <c r="AV741" s="12">
        <f t="shared" si="420"/>
        <v>-3.2308344174363263E-2</v>
      </c>
      <c r="AW741" s="12">
        <f t="shared" si="421"/>
        <v>2.7181676377116695E-4</v>
      </c>
      <c r="AX741" s="12">
        <f t="shared" si="422"/>
        <v>-3.2308344174363235E-2</v>
      </c>
      <c r="AY741" s="39">
        <f t="shared" si="423"/>
        <v>2.7181676377116695E-4</v>
      </c>
      <c r="AZ741" s="8"/>
      <c r="BA741" s="35"/>
      <c r="BB741" s="12">
        <f t="shared" si="424"/>
        <v>1.0000134230085023</v>
      </c>
      <c r="BC741" s="12">
        <f t="shared" si="425"/>
        <v>0.96767866666666669</v>
      </c>
      <c r="BD741" s="12">
        <f t="shared" si="426"/>
        <v>0</v>
      </c>
      <c r="BE741" s="39">
        <f t="shared" si="427"/>
        <v>0</v>
      </c>
    </row>
    <row r="742" spans="1:57">
      <c r="A742" s="168" t="s">
        <v>413</v>
      </c>
      <c r="B742" s="3" t="s">
        <v>400</v>
      </c>
      <c r="C742" s="3">
        <v>-31.975000000000005</v>
      </c>
      <c r="D742" s="3">
        <v>0.37367918280816953</v>
      </c>
      <c r="E742" s="3">
        <v>3</v>
      </c>
      <c r="F742" s="3">
        <v>1.3423008502203413E-2</v>
      </c>
      <c r="G742" s="3">
        <v>0.17086378734417915</v>
      </c>
      <c r="L742" s="3">
        <v>1</v>
      </c>
      <c r="Q742" s="44">
        <f t="shared" si="393"/>
        <v>-31.962006192194657</v>
      </c>
      <c r="R742" s="45">
        <f t="shared" si="394"/>
        <v>0.27185276341727399</v>
      </c>
      <c r="S742" s="45" t="str">
        <f t="shared" si="395"/>
        <v>n/a</v>
      </c>
      <c r="T742" s="45" t="str">
        <f t="shared" si="396"/>
        <v>n/a</v>
      </c>
      <c r="U742" s="45" t="str">
        <f t="shared" si="397"/>
        <v>n/a</v>
      </c>
      <c r="V742" s="45" t="str">
        <f t="shared" si="398"/>
        <v>n/a</v>
      </c>
      <c r="W742" s="41">
        <f t="shared" si="399"/>
        <v>-31.962006192194657</v>
      </c>
      <c r="X742" s="42">
        <f t="shared" si="400"/>
        <v>0.27185276341727399</v>
      </c>
      <c r="Y742" s="3">
        <v>3</v>
      </c>
      <c r="Z742" s="166">
        <v>-18.5</v>
      </c>
      <c r="AA742" s="43">
        <f t="shared" si="401"/>
        <v>-31.962006192194693</v>
      </c>
      <c r="AB742" s="42">
        <f t="shared" si="402"/>
        <v>0.27185276341727399</v>
      </c>
      <c r="AC742" s="8"/>
      <c r="AD742" s="35">
        <f t="shared" si="403"/>
        <v>-3.1975000000000003E-2</v>
      </c>
      <c r="AE742" s="12">
        <f t="shared" si="404"/>
        <v>3.7367918280816951E-4</v>
      </c>
      <c r="AF742" s="12">
        <f t="shared" si="405"/>
        <v>4.2165180505801406E-4</v>
      </c>
      <c r="AG742" s="12">
        <f t="shared" si="406"/>
        <v>1.3423008502203412E-5</v>
      </c>
      <c r="AH742" s="12">
        <f t="shared" si="407"/>
        <v>1.7086378734417916E-4</v>
      </c>
      <c r="AI742" s="12">
        <f t="shared" si="408"/>
        <v>0</v>
      </c>
      <c r="AJ742" s="12">
        <f t="shared" si="409"/>
        <v>0</v>
      </c>
      <c r="AK742" s="12">
        <f t="shared" si="410"/>
        <v>0</v>
      </c>
      <c r="AL742" s="12">
        <f t="shared" si="411"/>
        <v>0</v>
      </c>
      <c r="AM742" s="12">
        <f t="shared" si="412"/>
        <v>0</v>
      </c>
      <c r="AN742" s="39">
        <f t="shared" si="413"/>
        <v>0</v>
      </c>
      <c r="AO742" s="8"/>
      <c r="AP742" s="35">
        <f t="shared" si="414"/>
        <v>-3.1962006192194657E-2</v>
      </c>
      <c r="AQ742" s="12">
        <f t="shared" si="415"/>
        <v>2.71852763417274E-4</v>
      </c>
      <c r="AR742" s="12">
        <f t="shared" si="416"/>
        <v>1.3423008502203412E-5</v>
      </c>
      <c r="AS742" s="12">
        <f t="shared" si="417"/>
        <v>1.7086378734417916E-4</v>
      </c>
      <c r="AT742" s="12">
        <f t="shared" si="418"/>
        <v>1.3423008502203412E-5</v>
      </c>
      <c r="AU742" s="12">
        <f t="shared" si="419"/>
        <v>1.7086378734417916E-4</v>
      </c>
      <c r="AV742" s="12">
        <f t="shared" si="420"/>
        <v>-3.1962006192194657E-2</v>
      </c>
      <c r="AW742" s="12">
        <f t="shared" si="421"/>
        <v>2.71852763417274E-4</v>
      </c>
      <c r="AX742" s="12">
        <f t="shared" si="422"/>
        <v>-3.1962006192194692E-2</v>
      </c>
      <c r="AY742" s="39">
        <f t="shared" si="423"/>
        <v>2.71852763417274E-4</v>
      </c>
      <c r="AZ742" s="8"/>
      <c r="BA742" s="35"/>
      <c r="BB742" s="12">
        <f t="shared" si="424"/>
        <v>1.0000134230085023</v>
      </c>
      <c r="BC742" s="12">
        <f t="shared" si="425"/>
        <v>0.96802500000000002</v>
      </c>
      <c r="BD742" s="12">
        <f t="shared" si="426"/>
        <v>0</v>
      </c>
      <c r="BE742" s="39">
        <f t="shared" si="427"/>
        <v>0</v>
      </c>
    </row>
    <row r="743" spans="1:57">
      <c r="A743" s="168" t="s">
        <v>413</v>
      </c>
      <c r="B743" s="3" t="s">
        <v>215</v>
      </c>
      <c r="C743" s="3">
        <v>-34.332000000000001</v>
      </c>
      <c r="D743" s="3">
        <v>0.37367918280816953</v>
      </c>
      <c r="E743" s="3">
        <v>3</v>
      </c>
      <c r="F743" s="3">
        <v>1.3423008502203413E-2</v>
      </c>
      <c r="G743" s="3">
        <v>0.17086378734417915</v>
      </c>
      <c r="L743" s="3">
        <v>1</v>
      </c>
      <c r="Q743" s="44">
        <f t="shared" si="393"/>
        <v>-34.319037830225696</v>
      </c>
      <c r="R743" s="45">
        <f t="shared" si="394"/>
        <v>0.27160792530066635</v>
      </c>
      <c r="S743" s="45" t="str">
        <f t="shared" si="395"/>
        <v>n/a</v>
      </c>
      <c r="T743" s="45" t="str">
        <f t="shared" si="396"/>
        <v>n/a</v>
      </c>
      <c r="U743" s="45" t="str">
        <f t="shared" si="397"/>
        <v>n/a</v>
      </c>
      <c r="V743" s="45" t="str">
        <f t="shared" si="398"/>
        <v>n/a</v>
      </c>
      <c r="W743" s="41">
        <f t="shared" si="399"/>
        <v>-34.319037830225696</v>
      </c>
      <c r="X743" s="42">
        <f t="shared" si="400"/>
        <v>0.27160792530066635</v>
      </c>
      <c r="Y743" s="3">
        <v>3</v>
      </c>
      <c r="Z743" s="166">
        <v>-18.5</v>
      </c>
      <c r="AA743" s="43">
        <f t="shared" si="401"/>
        <v>-34.319037830225717</v>
      </c>
      <c r="AB743" s="42">
        <f t="shared" si="402"/>
        <v>0.27160792530066635</v>
      </c>
      <c r="AC743" s="8"/>
      <c r="AD743" s="35">
        <f t="shared" si="403"/>
        <v>-3.4332000000000001E-2</v>
      </c>
      <c r="AE743" s="12">
        <f t="shared" si="404"/>
        <v>3.7367918280816951E-4</v>
      </c>
      <c r="AF743" s="12">
        <f t="shared" si="405"/>
        <v>4.2165180505801406E-4</v>
      </c>
      <c r="AG743" s="12">
        <f t="shared" si="406"/>
        <v>1.3423008502203412E-5</v>
      </c>
      <c r="AH743" s="12">
        <f t="shared" si="407"/>
        <v>1.7086378734417916E-4</v>
      </c>
      <c r="AI743" s="12">
        <f t="shared" si="408"/>
        <v>0</v>
      </c>
      <c r="AJ743" s="12">
        <f t="shared" si="409"/>
        <v>0</v>
      </c>
      <c r="AK743" s="12">
        <f t="shared" si="410"/>
        <v>0</v>
      </c>
      <c r="AL743" s="12">
        <f t="shared" si="411"/>
        <v>0</v>
      </c>
      <c r="AM743" s="12">
        <f t="shared" si="412"/>
        <v>0</v>
      </c>
      <c r="AN743" s="39">
        <f t="shared" si="413"/>
        <v>0</v>
      </c>
      <c r="AO743" s="8"/>
      <c r="AP743" s="35">
        <f t="shared" si="414"/>
        <v>-3.4319037830225697E-2</v>
      </c>
      <c r="AQ743" s="12">
        <f t="shared" si="415"/>
        <v>2.7160792530066637E-4</v>
      </c>
      <c r="AR743" s="12">
        <f t="shared" si="416"/>
        <v>1.3423008502203412E-5</v>
      </c>
      <c r="AS743" s="12">
        <f t="shared" si="417"/>
        <v>1.7086378734417916E-4</v>
      </c>
      <c r="AT743" s="12">
        <f t="shared" si="418"/>
        <v>1.3423008502203412E-5</v>
      </c>
      <c r="AU743" s="12">
        <f t="shared" si="419"/>
        <v>1.7086378734417916E-4</v>
      </c>
      <c r="AV743" s="12">
        <f t="shared" si="420"/>
        <v>-3.4319037830225697E-2</v>
      </c>
      <c r="AW743" s="12">
        <f t="shared" si="421"/>
        <v>2.7160792530066637E-4</v>
      </c>
      <c r="AX743" s="12">
        <f t="shared" si="422"/>
        <v>-3.4319037830225718E-2</v>
      </c>
      <c r="AY743" s="39">
        <f t="shared" si="423"/>
        <v>2.7160792530066637E-4</v>
      </c>
      <c r="AZ743" s="8"/>
      <c r="BA743" s="35"/>
      <c r="BB743" s="12">
        <f t="shared" si="424"/>
        <v>1.0000134230085023</v>
      </c>
      <c r="BC743" s="12">
        <f t="shared" si="425"/>
        <v>0.96566799999999997</v>
      </c>
      <c r="BD743" s="12">
        <f t="shared" si="426"/>
        <v>0</v>
      </c>
      <c r="BE743" s="39">
        <f t="shared" si="427"/>
        <v>0</v>
      </c>
    </row>
    <row r="744" spans="1:57">
      <c r="A744" s="168" t="s">
        <v>413</v>
      </c>
      <c r="B744" s="3" t="s">
        <v>216</v>
      </c>
      <c r="C744" s="3">
        <v>-33.681666666666665</v>
      </c>
      <c r="D744" s="3">
        <v>0.37367918280816953</v>
      </c>
      <c r="E744" s="3">
        <v>3</v>
      </c>
      <c r="F744" s="3">
        <v>1.3423008502203413E-2</v>
      </c>
      <c r="G744" s="3">
        <v>0.17086378734417915</v>
      </c>
      <c r="L744" s="3">
        <v>1</v>
      </c>
      <c r="Q744" s="44">
        <f t="shared" si="393"/>
        <v>-33.668695767462495</v>
      </c>
      <c r="R744" s="45">
        <f t="shared" si="394"/>
        <v>0.27167544239012303</v>
      </c>
      <c r="S744" s="45" t="str">
        <f t="shared" si="395"/>
        <v>n/a</v>
      </c>
      <c r="T744" s="45" t="str">
        <f t="shared" si="396"/>
        <v>n/a</v>
      </c>
      <c r="U744" s="45" t="str">
        <f t="shared" si="397"/>
        <v>n/a</v>
      </c>
      <c r="V744" s="45" t="str">
        <f t="shared" si="398"/>
        <v>n/a</v>
      </c>
      <c r="W744" s="41">
        <f t="shared" si="399"/>
        <v>-33.668695767462495</v>
      </c>
      <c r="X744" s="42">
        <f t="shared" si="400"/>
        <v>0.27167544239012303</v>
      </c>
      <c r="Y744" s="3">
        <v>3</v>
      </c>
      <c r="Z744" s="166">
        <v>-18.5</v>
      </c>
      <c r="AA744" s="43">
        <f t="shared" si="401"/>
        <v>-33.668695767462452</v>
      </c>
      <c r="AB744" s="42">
        <f t="shared" si="402"/>
        <v>0.27167544239012303</v>
      </c>
      <c r="AC744" s="8"/>
      <c r="AD744" s="35">
        <f t="shared" si="403"/>
        <v>-3.3681666666666665E-2</v>
      </c>
      <c r="AE744" s="12">
        <f t="shared" si="404"/>
        <v>3.7367918280816951E-4</v>
      </c>
      <c r="AF744" s="12">
        <f t="shared" si="405"/>
        <v>4.2165180505801406E-4</v>
      </c>
      <c r="AG744" s="12">
        <f t="shared" si="406"/>
        <v>1.3423008502203412E-5</v>
      </c>
      <c r="AH744" s="12">
        <f t="shared" si="407"/>
        <v>1.7086378734417916E-4</v>
      </c>
      <c r="AI744" s="12">
        <f t="shared" si="408"/>
        <v>0</v>
      </c>
      <c r="AJ744" s="12">
        <f t="shared" si="409"/>
        <v>0</v>
      </c>
      <c r="AK744" s="12">
        <f t="shared" si="410"/>
        <v>0</v>
      </c>
      <c r="AL744" s="12">
        <f t="shared" si="411"/>
        <v>0</v>
      </c>
      <c r="AM744" s="12">
        <f t="shared" si="412"/>
        <v>0</v>
      </c>
      <c r="AN744" s="39">
        <f t="shared" si="413"/>
        <v>0</v>
      </c>
      <c r="AO744" s="8"/>
      <c r="AP744" s="35">
        <f t="shared" si="414"/>
        <v>-3.3668695767462495E-2</v>
      </c>
      <c r="AQ744" s="12">
        <f t="shared" si="415"/>
        <v>2.7167544239012305E-4</v>
      </c>
      <c r="AR744" s="12">
        <f t="shared" si="416"/>
        <v>1.3423008502203412E-5</v>
      </c>
      <c r="AS744" s="12">
        <f t="shared" si="417"/>
        <v>1.7086378734417916E-4</v>
      </c>
      <c r="AT744" s="12">
        <f t="shared" si="418"/>
        <v>1.3423008502203412E-5</v>
      </c>
      <c r="AU744" s="12">
        <f t="shared" si="419"/>
        <v>1.7086378734417916E-4</v>
      </c>
      <c r="AV744" s="12">
        <f t="shared" si="420"/>
        <v>-3.3668695767462495E-2</v>
      </c>
      <c r="AW744" s="12">
        <f t="shared" si="421"/>
        <v>2.7167544239012305E-4</v>
      </c>
      <c r="AX744" s="12">
        <f t="shared" si="422"/>
        <v>-3.3668695767462453E-2</v>
      </c>
      <c r="AY744" s="39">
        <f t="shared" si="423"/>
        <v>2.7167544239012305E-4</v>
      </c>
      <c r="AZ744" s="8"/>
      <c r="BA744" s="35"/>
      <c r="BB744" s="12">
        <f t="shared" si="424"/>
        <v>1.0000134230085023</v>
      </c>
      <c r="BC744" s="12">
        <f t="shared" si="425"/>
        <v>0.96631833333333339</v>
      </c>
      <c r="BD744" s="12">
        <f t="shared" si="426"/>
        <v>0</v>
      </c>
      <c r="BE744" s="39">
        <f t="shared" si="427"/>
        <v>0</v>
      </c>
    </row>
    <row r="745" spans="1:57">
      <c r="A745" s="168" t="s">
        <v>342</v>
      </c>
      <c r="B745" s="3" t="s">
        <v>399</v>
      </c>
      <c r="C745" s="3">
        <v>-32.274666666666661</v>
      </c>
      <c r="D745" s="3">
        <v>0.37367918280816953</v>
      </c>
      <c r="E745" s="3">
        <v>3</v>
      </c>
      <c r="F745" s="3">
        <v>1.3423008502203413E-2</v>
      </c>
      <c r="G745" s="3">
        <v>0.17086378734417915</v>
      </c>
      <c r="L745" s="3">
        <v>1</v>
      </c>
      <c r="Q745" s="44">
        <f t="shared" si="393"/>
        <v>-32.261676881289532</v>
      </c>
      <c r="R745" s="45">
        <f t="shared" si="394"/>
        <v>0.27182161406852323</v>
      </c>
      <c r="S745" s="45" t="str">
        <f t="shared" si="395"/>
        <v>n/a</v>
      </c>
      <c r="T745" s="45" t="str">
        <f t="shared" si="396"/>
        <v>n/a</v>
      </c>
      <c r="U745" s="45" t="str">
        <f t="shared" si="397"/>
        <v>n/a</v>
      </c>
      <c r="V745" s="45" t="str">
        <f t="shared" si="398"/>
        <v>n/a</v>
      </c>
      <c r="W745" s="41">
        <f t="shared" si="399"/>
        <v>-32.261676881289532</v>
      </c>
      <c r="X745" s="42">
        <f t="shared" si="400"/>
        <v>0.27182161406852323</v>
      </c>
      <c r="Y745" s="3">
        <v>3</v>
      </c>
      <c r="Z745" s="166">
        <v>-18.5</v>
      </c>
      <c r="AA745" s="43">
        <f t="shared" si="401"/>
        <v>-32.26167688128956</v>
      </c>
      <c r="AB745" s="42">
        <f t="shared" si="402"/>
        <v>0.27182161406852323</v>
      </c>
      <c r="AC745" s="8"/>
      <c r="AD745" s="35">
        <f t="shared" si="403"/>
        <v>-3.227466666666666E-2</v>
      </c>
      <c r="AE745" s="12">
        <f t="shared" si="404"/>
        <v>3.7367918280816951E-4</v>
      </c>
      <c r="AF745" s="12">
        <f t="shared" si="405"/>
        <v>4.2165180505801406E-4</v>
      </c>
      <c r="AG745" s="12">
        <f t="shared" si="406"/>
        <v>1.3423008502203412E-5</v>
      </c>
      <c r="AH745" s="12">
        <f t="shared" si="407"/>
        <v>1.7086378734417916E-4</v>
      </c>
      <c r="AI745" s="12">
        <f t="shared" si="408"/>
        <v>0</v>
      </c>
      <c r="AJ745" s="12">
        <f t="shared" si="409"/>
        <v>0</v>
      </c>
      <c r="AK745" s="12">
        <f t="shared" si="410"/>
        <v>0</v>
      </c>
      <c r="AL745" s="12">
        <f t="shared" si="411"/>
        <v>0</v>
      </c>
      <c r="AM745" s="12">
        <f t="shared" si="412"/>
        <v>0</v>
      </c>
      <c r="AN745" s="39">
        <f t="shared" si="413"/>
        <v>0</v>
      </c>
      <c r="AO745" s="8"/>
      <c r="AP745" s="35">
        <f t="shared" si="414"/>
        <v>-3.226167688128953E-2</v>
      </c>
      <c r="AQ745" s="12">
        <f t="shared" si="415"/>
        <v>2.7182161406852324E-4</v>
      </c>
      <c r="AR745" s="12">
        <f t="shared" si="416"/>
        <v>1.3423008502203412E-5</v>
      </c>
      <c r="AS745" s="12">
        <f t="shared" si="417"/>
        <v>1.7086378734417916E-4</v>
      </c>
      <c r="AT745" s="12">
        <f t="shared" si="418"/>
        <v>1.3423008502203412E-5</v>
      </c>
      <c r="AU745" s="12">
        <f t="shared" si="419"/>
        <v>1.7086378734417916E-4</v>
      </c>
      <c r="AV745" s="12">
        <f t="shared" si="420"/>
        <v>-3.226167688128953E-2</v>
      </c>
      <c r="AW745" s="12">
        <f t="shared" si="421"/>
        <v>2.7182161406852324E-4</v>
      </c>
      <c r="AX745" s="12">
        <f t="shared" si="422"/>
        <v>-3.2261676881289558E-2</v>
      </c>
      <c r="AY745" s="39">
        <f t="shared" si="423"/>
        <v>2.7182161406852324E-4</v>
      </c>
      <c r="AZ745" s="8"/>
      <c r="BA745" s="35"/>
      <c r="BB745" s="12">
        <f t="shared" si="424"/>
        <v>1.0000134230085023</v>
      </c>
      <c r="BC745" s="12">
        <f t="shared" si="425"/>
        <v>0.96772533333333333</v>
      </c>
      <c r="BD745" s="12">
        <f t="shared" si="426"/>
        <v>0</v>
      </c>
      <c r="BE745" s="39">
        <f t="shared" si="427"/>
        <v>0</v>
      </c>
    </row>
    <row r="746" spans="1:57">
      <c r="A746" s="168" t="s">
        <v>342</v>
      </c>
      <c r="B746" s="3" t="s">
        <v>400</v>
      </c>
      <c r="C746" s="3">
        <v>-32.092999999999996</v>
      </c>
      <c r="D746" s="3">
        <v>0.37367918280816953</v>
      </c>
      <c r="E746" s="3">
        <v>3</v>
      </c>
      <c r="F746" s="3">
        <v>1.3423008502203413E-2</v>
      </c>
      <c r="G746" s="3">
        <v>0.17086378734417915</v>
      </c>
      <c r="L746" s="3">
        <v>1</v>
      </c>
      <c r="Q746" s="44">
        <f t="shared" si="393"/>
        <v>-32.080007776109653</v>
      </c>
      <c r="R746" s="45">
        <f t="shared" si="394"/>
        <v>0.27184049698646057</v>
      </c>
      <c r="S746" s="45" t="str">
        <f t="shared" si="395"/>
        <v>n/a</v>
      </c>
      <c r="T746" s="45" t="str">
        <f t="shared" si="396"/>
        <v>n/a</v>
      </c>
      <c r="U746" s="45" t="str">
        <f t="shared" si="397"/>
        <v>n/a</v>
      </c>
      <c r="V746" s="45" t="str">
        <f t="shared" si="398"/>
        <v>n/a</v>
      </c>
      <c r="W746" s="41">
        <f t="shared" si="399"/>
        <v>-32.080007776109653</v>
      </c>
      <c r="X746" s="42">
        <f t="shared" si="400"/>
        <v>0.27184049698646057</v>
      </c>
      <c r="Y746" s="3">
        <v>3</v>
      </c>
      <c r="Z746" s="166">
        <v>-18.5</v>
      </c>
      <c r="AA746" s="43">
        <f t="shared" si="401"/>
        <v>-32.080007776109639</v>
      </c>
      <c r="AB746" s="42">
        <f t="shared" si="402"/>
        <v>0.27184049698646057</v>
      </c>
      <c r="AC746" s="8"/>
      <c r="AD746" s="35">
        <f t="shared" si="403"/>
        <v>-3.2092999999999997E-2</v>
      </c>
      <c r="AE746" s="12">
        <f t="shared" si="404"/>
        <v>3.7367918280816951E-4</v>
      </c>
      <c r="AF746" s="12">
        <f t="shared" si="405"/>
        <v>4.2165180505801406E-4</v>
      </c>
      <c r="AG746" s="12">
        <f t="shared" si="406"/>
        <v>1.3423008502203412E-5</v>
      </c>
      <c r="AH746" s="12">
        <f t="shared" si="407"/>
        <v>1.7086378734417916E-4</v>
      </c>
      <c r="AI746" s="12">
        <f t="shared" si="408"/>
        <v>0</v>
      </c>
      <c r="AJ746" s="12">
        <f t="shared" si="409"/>
        <v>0</v>
      </c>
      <c r="AK746" s="12">
        <f t="shared" si="410"/>
        <v>0</v>
      </c>
      <c r="AL746" s="12">
        <f t="shared" si="411"/>
        <v>0</v>
      </c>
      <c r="AM746" s="12">
        <f t="shared" si="412"/>
        <v>0</v>
      </c>
      <c r="AN746" s="39">
        <f t="shared" si="413"/>
        <v>0</v>
      </c>
      <c r="AO746" s="8"/>
      <c r="AP746" s="35">
        <f t="shared" si="414"/>
        <v>-3.2080007776109656E-2</v>
      </c>
      <c r="AQ746" s="12">
        <f t="shared" si="415"/>
        <v>2.7184049698646058E-4</v>
      </c>
      <c r="AR746" s="12">
        <f t="shared" si="416"/>
        <v>1.3423008502203412E-5</v>
      </c>
      <c r="AS746" s="12">
        <f t="shared" si="417"/>
        <v>1.7086378734417916E-4</v>
      </c>
      <c r="AT746" s="12">
        <f t="shared" si="418"/>
        <v>1.3423008502203412E-5</v>
      </c>
      <c r="AU746" s="12">
        <f t="shared" si="419"/>
        <v>1.7086378734417916E-4</v>
      </c>
      <c r="AV746" s="12">
        <f t="shared" si="420"/>
        <v>-3.2080007776109656E-2</v>
      </c>
      <c r="AW746" s="12">
        <f t="shared" si="421"/>
        <v>2.7184049698646058E-4</v>
      </c>
      <c r="AX746" s="12">
        <f t="shared" si="422"/>
        <v>-3.2080007776109642E-2</v>
      </c>
      <c r="AY746" s="39">
        <f t="shared" si="423"/>
        <v>2.7184049698646058E-4</v>
      </c>
      <c r="AZ746" s="8"/>
      <c r="BA746" s="35"/>
      <c r="BB746" s="12">
        <f t="shared" si="424"/>
        <v>1.0000134230085023</v>
      </c>
      <c r="BC746" s="12">
        <f t="shared" si="425"/>
        <v>0.96790699999999996</v>
      </c>
      <c r="BD746" s="12">
        <f t="shared" si="426"/>
        <v>0</v>
      </c>
      <c r="BE746" s="39">
        <f t="shared" si="427"/>
        <v>0</v>
      </c>
    </row>
    <row r="747" spans="1:57">
      <c r="A747" s="168" t="s">
        <v>342</v>
      </c>
      <c r="B747" s="3" t="s">
        <v>215</v>
      </c>
      <c r="C747" s="3">
        <v>-34.778333333333336</v>
      </c>
      <c r="D747" s="3">
        <v>0.37367918280816953</v>
      </c>
      <c r="E747" s="3">
        <v>3</v>
      </c>
      <c r="F747" s="3">
        <v>1.3423008502203413E-2</v>
      </c>
      <c r="G747" s="3">
        <v>0.17086378734417915</v>
      </c>
      <c r="L747" s="3">
        <v>1</v>
      </c>
      <c r="Q747" s="44">
        <f t="shared" si="393"/>
        <v>-34.765377154695159</v>
      </c>
      <c r="R747" s="45">
        <f t="shared" si="394"/>
        <v>0.27156160392602535</v>
      </c>
      <c r="S747" s="45" t="str">
        <f t="shared" si="395"/>
        <v>n/a</v>
      </c>
      <c r="T747" s="45" t="str">
        <f t="shared" si="396"/>
        <v>n/a</v>
      </c>
      <c r="U747" s="45" t="str">
        <f t="shared" si="397"/>
        <v>n/a</v>
      </c>
      <c r="V747" s="45" t="str">
        <f t="shared" si="398"/>
        <v>n/a</v>
      </c>
      <c r="W747" s="41">
        <f t="shared" si="399"/>
        <v>-34.765377154695159</v>
      </c>
      <c r="X747" s="42">
        <f t="shared" si="400"/>
        <v>0.27156160392602535</v>
      </c>
      <c r="Y747" s="3">
        <v>3</v>
      </c>
      <c r="Z747" s="166">
        <v>-18.5</v>
      </c>
      <c r="AA747" s="43">
        <f t="shared" si="401"/>
        <v>-34.765377154695187</v>
      </c>
      <c r="AB747" s="42">
        <f t="shared" si="402"/>
        <v>0.27156160392602535</v>
      </c>
      <c r="AC747" s="8"/>
      <c r="AD747" s="35">
        <f t="shared" si="403"/>
        <v>-3.4778333333333335E-2</v>
      </c>
      <c r="AE747" s="12">
        <f t="shared" si="404"/>
        <v>3.7367918280816951E-4</v>
      </c>
      <c r="AF747" s="12">
        <f t="shared" si="405"/>
        <v>4.2165180505801406E-4</v>
      </c>
      <c r="AG747" s="12">
        <f t="shared" si="406"/>
        <v>1.3423008502203412E-5</v>
      </c>
      <c r="AH747" s="12">
        <f t="shared" si="407"/>
        <v>1.7086378734417916E-4</v>
      </c>
      <c r="AI747" s="12">
        <f t="shared" si="408"/>
        <v>0</v>
      </c>
      <c r="AJ747" s="12">
        <f t="shared" si="409"/>
        <v>0</v>
      </c>
      <c r="AK747" s="12">
        <f t="shared" si="410"/>
        <v>0</v>
      </c>
      <c r="AL747" s="12">
        <f t="shared" si="411"/>
        <v>0</v>
      </c>
      <c r="AM747" s="12">
        <f t="shared" si="412"/>
        <v>0</v>
      </c>
      <c r="AN747" s="39">
        <f t="shared" si="413"/>
        <v>0</v>
      </c>
      <c r="AO747" s="8"/>
      <c r="AP747" s="35">
        <f t="shared" si="414"/>
        <v>-3.476537715469516E-2</v>
      </c>
      <c r="AQ747" s="12">
        <f t="shared" si="415"/>
        <v>2.7156160392602537E-4</v>
      </c>
      <c r="AR747" s="12">
        <f t="shared" si="416"/>
        <v>1.3423008502203412E-5</v>
      </c>
      <c r="AS747" s="12">
        <f t="shared" si="417"/>
        <v>1.7086378734417916E-4</v>
      </c>
      <c r="AT747" s="12">
        <f t="shared" si="418"/>
        <v>1.3423008502203412E-5</v>
      </c>
      <c r="AU747" s="12">
        <f t="shared" si="419"/>
        <v>1.7086378734417916E-4</v>
      </c>
      <c r="AV747" s="12">
        <f t="shared" si="420"/>
        <v>-3.476537715469516E-2</v>
      </c>
      <c r="AW747" s="12">
        <f t="shared" si="421"/>
        <v>2.7156160392602537E-4</v>
      </c>
      <c r="AX747" s="12">
        <f t="shared" si="422"/>
        <v>-3.4765377154695187E-2</v>
      </c>
      <c r="AY747" s="39">
        <f t="shared" si="423"/>
        <v>2.7156160392602537E-4</v>
      </c>
      <c r="AZ747" s="8"/>
      <c r="BA747" s="35"/>
      <c r="BB747" s="12">
        <f t="shared" si="424"/>
        <v>1.0000134230085023</v>
      </c>
      <c r="BC747" s="12">
        <f t="shared" si="425"/>
        <v>0.96522166666666664</v>
      </c>
      <c r="BD747" s="12">
        <f t="shared" si="426"/>
        <v>0</v>
      </c>
      <c r="BE747" s="39">
        <f t="shared" si="427"/>
        <v>0</v>
      </c>
    </row>
    <row r="748" spans="1:57">
      <c r="A748" s="168" t="s">
        <v>342</v>
      </c>
      <c r="B748" s="3" t="s">
        <v>216</v>
      </c>
      <c r="C748" s="3">
        <v>-34.177666666666674</v>
      </c>
      <c r="D748" s="3">
        <v>0.37367918280816953</v>
      </c>
      <c r="E748" s="3">
        <v>3</v>
      </c>
      <c r="F748" s="3">
        <v>1.3423008502203413E-2</v>
      </c>
      <c r="G748" s="3">
        <v>0.17086378734417915</v>
      </c>
      <c r="L748" s="3">
        <v>1</v>
      </c>
      <c r="Q748" s="44">
        <f t="shared" si="393"/>
        <v>-34.164702425274726</v>
      </c>
      <c r="R748" s="45">
        <f t="shared" si="394"/>
        <v>0.27162394546958302</v>
      </c>
      <c r="S748" s="45" t="str">
        <f t="shared" si="395"/>
        <v>n/a</v>
      </c>
      <c r="T748" s="45" t="str">
        <f t="shared" si="396"/>
        <v>n/a</v>
      </c>
      <c r="U748" s="45" t="str">
        <f t="shared" si="397"/>
        <v>n/a</v>
      </c>
      <c r="V748" s="45" t="str">
        <f t="shared" si="398"/>
        <v>n/a</v>
      </c>
      <c r="W748" s="41">
        <f t="shared" si="399"/>
        <v>-34.164702425274726</v>
      </c>
      <c r="X748" s="42">
        <f t="shared" si="400"/>
        <v>0.27162394546958302</v>
      </c>
      <c r="Y748" s="3">
        <v>3</v>
      </c>
      <c r="Z748" s="166">
        <v>-18.5</v>
      </c>
      <c r="AA748" s="43">
        <f t="shared" si="401"/>
        <v>-34.164702425274697</v>
      </c>
      <c r="AB748" s="42">
        <f t="shared" si="402"/>
        <v>0.27162394546958302</v>
      </c>
      <c r="AC748" s="8"/>
      <c r="AD748" s="35">
        <f t="shared" si="403"/>
        <v>-3.4177666666666676E-2</v>
      </c>
      <c r="AE748" s="12">
        <f t="shared" si="404"/>
        <v>3.7367918280816951E-4</v>
      </c>
      <c r="AF748" s="12">
        <f t="shared" si="405"/>
        <v>4.2165180505801406E-4</v>
      </c>
      <c r="AG748" s="12">
        <f t="shared" si="406"/>
        <v>1.3423008502203412E-5</v>
      </c>
      <c r="AH748" s="12">
        <f t="shared" si="407"/>
        <v>1.7086378734417916E-4</v>
      </c>
      <c r="AI748" s="12">
        <f t="shared" si="408"/>
        <v>0</v>
      </c>
      <c r="AJ748" s="12">
        <f t="shared" si="409"/>
        <v>0</v>
      </c>
      <c r="AK748" s="12">
        <f t="shared" si="410"/>
        <v>0</v>
      </c>
      <c r="AL748" s="12">
        <f t="shared" si="411"/>
        <v>0</v>
      </c>
      <c r="AM748" s="12">
        <f t="shared" si="412"/>
        <v>0</v>
      </c>
      <c r="AN748" s="39">
        <f t="shared" si="413"/>
        <v>0</v>
      </c>
      <c r="AO748" s="8"/>
      <c r="AP748" s="35">
        <f t="shared" si="414"/>
        <v>-3.4164702425274723E-2</v>
      </c>
      <c r="AQ748" s="12">
        <f t="shared" si="415"/>
        <v>2.7162394546958302E-4</v>
      </c>
      <c r="AR748" s="12">
        <f t="shared" si="416"/>
        <v>1.3423008502203412E-5</v>
      </c>
      <c r="AS748" s="12">
        <f t="shared" si="417"/>
        <v>1.7086378734417916E-4</v>
      </c>
      <c r="AT748" s="12">
        <f t="shared" si="418"/>
        <v>1.3423008502203412E-5</v>
      </c>
      <c r="AU748" s="12">
        <f t="shared" si="419"/>
        <v>1.7086378734417916E-4</v>
      </c>
      <c r="AV748" s="12">
        <f t="shared" si="420"/>
        <v>-3.4164702425274723E-2</v>
      </c>
      <c r="AW748" s="12">
        <f t="shared" si="421"/>
        <v>2.7162394546958302E-4</v>
      </c>
      <c r="AX748" s="12">
        <f t="shared" si="422"/>
        <v>-3.4164702425274696E-2</v>
      </c>
      <c r="AY748" s="39">
        <f t="shared" si="423"/>
        <v>2.7162394546958302E-4</v>
      </c>
      <c r="AZ748" s="8"/>
      <c r="BA748" s="35"/>
      <c r="BB748" s="12">
        <f t="shared" si="424"/>
        <v>1.0000134230085023</v>
      </c>
      <c r="BC748" s="12">
        <f t="shared" si="425"/>
        <v>0.96582233333333334</v>
      </c>
      <c r="BD748" s="12">
        <f t="shared" si="426"/>
        <v>0</v>
      </c>
      <c r="BE748" s="39">
        <f t="shared" si="427"/>
        <v>0</v>
      </c>
    </row>
    <row r="749" spans="1:57">
      <c r="A749" s="168" t="s">
        <v>278</v>
      </c>
      <c r="B749" s="3" t="s">
        <v>399</v>
      </c>
      <c r="C749" s="3">
        <v>-32.697285714285712</v>
      </c>
      <c r="D749" s="3">
        <v>0.37367918280816953</v>
      </c>
      <c r="E749" s="3">
        <v>7</v>
      </c>
      <c r="F749" s="3">
        <v>1.3423008502203413E-2</v>
      </c>
      <c r="G749" s="3">
        <v>0.17086378734417915</v>
      </c>
      <c r="L749" s="3">
        <v>1</v>
      </c>
      <c r="Q749" s="44">
        <f t="shared" si="393"/>
        <v>-32.684301601727654</v>
      </c>
      <c r="R749" s="45">
        <f t="shared" si="394"/>
        <v>0.21740525018733717</v>
      </c>
      <c r="S749" s="45" t="str">
        <f t="shared" si="395"/>
        <v>n/a</v>
      </c>
      <c r="T749" s="45" t="str">
        <f t="shared" si="396"/>
        <v>n/a</v>
      </c>
      <c r="U749" s="45" t="str">
        <f t="shared" si="397"/>
        <v>n/a</v>
      </c>
      <c r="V749" s="45" t="str">
        <f t="shared" si="398"/>
        <v>n/a</v>
      </c>
      <c r="W749" s="41">
        <f t="shared" si="399"/>
        <v>-32.684301601727654</v>
      </c>
      <c r="X749" s="42">
        <f t="shared" si="400"/>
        <v>0.21740525018733717</v>
      </c>
      <c r="Y749" s="3">
        <v>7</v>
      </c>
      <c r="Z749" s="166">
        <v>-18.5</v>
      </c>
      <c r="AA749" s="43">
        <f t="shared" si="401"/>
        <v>-32.68430160172764</v>
      </c>
      <c r="AB749" s="42">
        <f t="shared" si="402"/>
        <v>0.21740525018733717</v>
      </c>
      <c r="AC749" s="8"/>
      <c r="AD749" s="35">
        <f t="shared" si="403"/>
        <v>-3.2697285714285713E-2</v>
      </c>
      <c r="AE749" s="12">
        <f t="shared" si="404"/>
        <v>3.7367918280816951E-4</v>
      </c>
      <c r="AF749" s="12">
        <f t="shared" si="405"/>
        <v>3.8950525304725769E-4</v>
      </c>
      <c r="AG749" s="12">
        <f t="shared" si="406"/>
        <v>1.3423008502203412E-5</v>
      </c>
      <c r="AH749" s="12">
        <f t="shared" si="407"/>
        <v>1.7086378734417916E-4</v>
      </c>
      <c r="AI749" s="12">
        <f t="shared" si="408"/>
        <v>0</v>
      </c>
      <c r="AJ749" s="12">
        <f t="shared" si="409"/>
        <v>0</v>
      </c>
      <c r="AK749" s="12">
        <f t="shared" si="410"/>
        <v>0</v>
      </c>
      <c r="AL749" s="12">
        <f t="shared" si="411"/>
        <v>0</v>
      </c>
      <c r="AM749" s="12">
        <f t="shared" si="412"/>
        <v>0</v>
      </c>
      <c r="AN749" s="39">
        <f t="shared" si="413"/>
        <v>0</v>
      </c>
      <c r="AO749" s="8"/>
      <c r="AP749" s="35">
        <f t="shared" si="414"/>
        <v>-3.2684301601727653E-2</v>
      </c>
      <c r="AQ749" s="12">
        <f t="shared" si="415"/>
        <v>2.1740525018733718E-4</v>
      </c>
      <c r="AR749" s="12">
        <f t="shared" si="416"/>
        <v>1.3423008502203412E-5</v>
      </c>
      <c r="AS749" s="12">
        <f t="shared" si="417"/>
        <v>1.7086378734417916E-4</v>
      </c>
      <c r="AT749" s="12">
        <f t="shared" si="418"/>
        <v>1.3423008502203412E-5</v>
      </c>
      <c r="AU749" s="12">
        <f t="shared" si="419"/>
        <v>1.7086378734417916E-4</v>
      </c>
      <c r="AV749" s="12">
        <f t="shared" si="420"/>
        <v>-3.2684301601727653E-2</v>
      </c>
      <c r="AW749" s="12">
        <f t="shared" si="421"/>
        <v>2.1740525018733718E-4</v>
      </c>
      <c r="AX749" s="12">
        <f t="shared" si="422"/>
        <v>-3.2684301601727639E-2</v>
      </c>
      <c r="AY749" s="39">
        <f t="shared" si="423"/>
        <v>2.1740525018733718E-4</v>
      </c>
      <c r="AZ749" s="8"/>
      <c r="BA749" s="35"/>
      <c r="BB749" s="12">
        <f t="shared" si="424"/>
        <v>1.0000134230085023</v>
      </c>
      <c r="BC749" s="12">
        <f t="shared" si="425"/>
        <v>0.96730271428571424</v>
      </c>
      <c r="BD749" s="12">
        <f t="shared" si="426"/>
        <v>0</v>
      </c>
      <c r="BE749" s="39">
        <f t="shared" si="427"/>
        <v>0</v>
      </c>
    </row>
    <row r="750" spans="1:57">
      <c r="A750" s="168" t="s">
        <v>278</v>
      </c>
      <c r="B750" s="3" t="s">
        <v>400</v>
      </c>
      <c r="C750" s="3">
        <v>-33.355666666666671</v>
      </c>
      <c r="D750" s="3">
        <v>0.37367918280816953</v>
      </c>
      <c r="E750" s="3">
        <v>3</v>
      </c>
      <c r="F750" s="3">
        <v>1.3423008502203413E-2</v>
      </c>
      <c r="G750" s="3">
        <v>0.17086378734417915</v>
      </c>
      <c r="L750" s="3">
        <v>1</v>
      </c>
      <c r="Q750" s="44">
        <f t="shared" si="393"/>
        <v>-33.342691391561729</v>
      </c>
      <c r="R750" s="45">
        <f t="shared" si="394"/>
        <v>0.27170929823725948</v>
      </c>
      <c r="S750" s="45" t="str">
        <f t="shared" si="395"/>
        <v>n/a</v>
      </c>
      <c r="T750" s="45" t="str">
        <f t="shared" si="396"/>
        <v>n/a</v>
      </c>
      <c r="U750" s="45" t="str">
        <f t="shared" si="397"/>
        <v>n/a</v>
      </c>
      <c r="V750" s="45" t="str">
        <f t="shared" si="398"/>
        <v>n/a</v>
      </c>
      <c r="W750" s="41">
        <f t="shared" si="399"/>
        <v>-33.342691391561729</v>
      </c>
      <c r="X750" s="42">
        <f t="shared" si="400"/>
        <v>0.27170929823725948</v>
      </c>
      <c r="Y750" s="3">
        <v>3</v>
      </c>
      <c r="Z750" s="166">
        <v>-18.5</v>
      </c>
      <c r="AA750" s="43">
        <f t="shared" si="401"/>
        <v>-33.342691391561765</v>
      </c>
      <c r="AB750" s="42">
        <f t="shared" si="402"/>
        <v>0.27170929823725948</v>
      </c>
      <c r="AC750" s="8"/>
      <c r="AD750" s="35">
        <f t="shared" si="403"/>
        <v>-3.3355666666666672E-2</v>
      </c>
      <c r="AE750" s="12">
        <f t="shared" si="404"/>
        <v>3.7367918280816951E-4</v>
      </c>
      <c r="AF750" s="12">
        <f t="shared" si="405"/>
        <v>4.2165180505801406E-4</v>
      </c>
      <c r="AG750" s="12">
        <f t="shared" si="406"/>
        <v>1.3423008502203412E-5</v>
      </c>
      <c r="AH750" s="12">
        <f t="shared" si="407"/>
        <v>1.7086378734417916E-4</v>
      </c>
      <c r="AI750" s="12">
        <f t="shared" si="408"/>
        <v>0</v>
      </c>
      <c r="AJ750" s="12">
        <f t="shared" si="409"/>
        <v>0</v>
      </c>
      <c r="AK750" s="12">
        <f t="shared" si="410"/>
        <v>0</v>
      </c>
      <c r="AL750" s="12">
        <f t="shared" si="411"/>
        <v>0</v>
      </c>
      <c r="AM750" s="12">
        <f t="shared" si="412"/>
        <v>0</v>
      </c>
      <c r="AN750" s="39">
        <f t="shared" si="413"/>
        <v>0</v>
      </c>
      <c r="AO750" s="8"/>
      <c r="AP750" s="35">
        <f t="shared" si="414"/>
        <v>-3.3342691391561728E-2</v>
      </c>
      <c r="AQ750" s="12">
        <f t="shared" si="415"/>
        <v>2.7170929823725946E-4</v>
      </c>
      <c r="AR750" s="12">
        <f t="shared" si="416"/>
        <v>1.3423008502203412E-5</v>
      </c>
      <c r="AS750" s="12">
        <f t="shared" si="417"/>
        <v>1.7086378734417916E-4</v>
      </c>
      <c r="AT750" s="12">
        <f t="shared" si="418"/>
        <v>1.3423008502203412E-5</v>
      </c>
      <c r="AU750" s="12">
        <f t="shared" si="419"/>
        <v>1.7086378734417916E-4</v>
      </c>
      <c r="AV750" s="12">
        <f t="shared" si="420"/>
        <v>-3.3342691391561728E-2</v>
      </c>
      <c r="AW750" s="12">
        <f t="shared" si="421"/>
        <v>2.7170929823725946E-4</v>
      </c>
      <c r="AX750" s="12">
        <f t="shared" si="422"/>
        <v>-3.3342691391561763E-2</v>
      </c>
      <c r="AY750" s="39">
        <f t="shared" si="423"/>
        <v>2.7170929823725946E-4</v>
      </c>
      <c r="AZ750" s="8"/>
      <c r="BA750" s="35"/>
      <c r="BB750" s="12">
        <f t="shared" si="424"/>
        <v>1.0000134230085023</v>
      </c>
      <c r="BC750" s="12">
        <f t="shared" si="425"/>
        <v>0.96664433333333333</v>
      </c>
      <c r="BD750" s="12">
        <f t="shared" si="426"/>
        <v>0</v>
      </c>
      <c r="BE750" s="39">
        <f t="shared" si="427"/>
        <v>0</v>
      </c>
    </row>
    <row r="751" spans="1:57">
      <c r="A751" s="168" t="s">
        <v>278</v>
      </c>
      <c r="B751" s="3" t="s">
        <v>215</v>
      </c>
      <c r="C751" s="3">
        <v>-35.206142857142865</v>
      </c>
      <c r="D751" s="3">
        <v>0.37367918280816953</v>
      </c>
      <c r="E751" s="3">
        <v>7</v>
      </c>
      <c r="F751" s="3">
        <v>1.3423008502203413E-2</v>
      </c>
      <c r="G751" s="3">
        <v>0.17086378734417915</v>
      </c>
      <c r="L751" s="3">
        <v>1</v>
      </c>
      <c r="Q751" s="44">
        <f t="shared" si="393"/>
        <v>-35.193192420995565</v>
      </c>
      <c r="R751" s="45">
        <f t="shared" si="394"/>
        <v>0.21707954082581712</v>
      </c>
      <c r="S751" s="45" t="str">
        <f t="shared" si="395"/>
        <v>n/a</v>
      </c>
      <c r="T751" s="45" t="str">
        <f t="shared" si="396"/>
        <v>n/a</v>
      </c>
      <c r="U751" s="45" t="str">
        <f t="shared" si="397"/>
        <v>n/a</v>
      </c>
      <c r="V751" s="45" t="str">
        <f t="shared" si="398"/>
        <v>n/a</v>
      </c>
      <c r="W751" s="41">
        <f t="shared" si="399"/>
        <v>-35.193192420995565</v>
      </c>
      <c r="X751" s="42">
        <f t="shared" si="400"/>
        <v>0.21707954082581712</v>
      </c>
      <c r="Y751" s="3">
        <v>7</v>
      </c>
      <c r="Z751" s="166">
        <v>-18.5</v>
      </c>
      <c r="AA751" s="43">
        <f t="shared" si="401"/>
        <v>-35.193192420995615</v>
      </c>
      <c r="AB751" s="42">
        <f t="shared" si="402"/>
        <v>0.21707954082581712</v>
      </c>
      <c r="AC751" s="8"/>
      <c r="AD751" s="35">
        <f t="shared" si="403"/>
        <v>-3.5206142857142866E-2</v>
      </c>
      <c r="AE751" s="12">
        <f t="shared" si="404"/>
        <v>3.7367918280816951E-4</v>
      </c>
      <c r="AF751" s="12">
        <f t="shared" si="405"/>
        <v>3.8950525304725769E-4</v>
      </c>
      <c r="AG751" s="12">
        <f t="shared" si="406"/>
        <v>1.3423008502203412E-5</v>
      </c>
      <c r="AH751" s="12">
        <f t="shared" si="407"/>
        <v>1.7086378734417916E-4</v>
      </c>
      <c r="AI751" s="12">
        <f t="shared" si="408"/>
        <v>0</v>
      </c>
      <c r="AJ751" s="12">
        <f t="shared" si="409"/>
        <v>0</v>
      </c>
      <c r="AK751" s="12">
        <f t="shared" si="410"/>
        <v>0</v>
      </c>
      <c r="AL751" s="12">
        <f t="shared" si="411"/>
        <v>0</v>
      </c>
      <c r="AM751" s="12">
        <f t="shared" si="412"/>
        <v>0</v>
      </c>
      <c r="AN751" s="39">
        <f t="shared" si="413"/>
        <v>0</v>
      </c>
      <c r="AO751" s="8"/>
      <c r="AP751" s="35">
        <f t="shared" si="414"/>
        <v>-3.5193192420995563E-2</v>
      </c>
      <c r="AQ751" s="12">
        <f t="shared" si="415"/>
        <v>2.1707954082581711E-4</v>
      </c>
      <c r="AR751" s="12">
        <f t="shared" si="416"/>
        <v>1.3423008502203412E-5</v>
      </c>
      <c r="AS751" s="12">
        <f t="shared" si="417"/>
        <v>1.7086378734417916E-4</v>
      </c>
      <c r="AT751" s="12">
        <f t="shared" si="418"/>
        <v>1.3423008502203412E-5</v>
      </c>
      <c r="AU751" s="12">
        <f t="shared" si="419"/>
        <v>1.7086378734417916E-4</v>
      </c>
      <c r="AV751" s="12">
        <f t="shared" si="420"/>
        <v>-3.5193192420995563E-2</v>
      </c>
      <c r="AW751" s="12">
        <f t="shared" si="421"/>
        <v>2.1707954082581711E-4</v>
      </c>
      <c r="AX751" s="12">
        <f t="shared" si="422"/>
        <v>-3.5193192420995612E-2</v>
      </c>
      <c r="AY751" s="39">
        <f t="shared" si="423"/>
        <v>2.1707954082581711E-4</v>
      </c>
      <c r="AZ751" s="8"/>
      <c r="BA751" s="35"/>
      <c r="BB751" s="12">
        <f t="shared" si="424"/>
        <v>1.0000134230085023</v>
      </c>
      <c r="BC751" s="12">
        <f t="shared" si="425"/>
        <v>0.96479385714285715</v>
      </c>
      <c r="BD751" s="12">
        <f t="shared" si="426"/>
        <v>0</v>
      </c>
      <c r="BE751" s="39">
        <f t="shared" si="427"/>
        <v>0</v>
      </c>
    </row>
    <row r="752" spans="1:57">
      <c r="A752" s="168" t="s">
        <v>278</v>
      </c>
      <c r="B752" s="3" t="s">
        <v>216</v>
      </c>
      <c r="C752" s="3">
        <v>-34.693571428571424</v>
      </c>
      <c r="D752" s="3">
        <v>0.37367918280816953</v>
      </c>
      <c r="E752" s="3">
        <v>7</v>
      </c>
      <c r="F752" s="3">
        <v>1.3423008502203413E-2</v>
      </c>
      <c r="G752" s="3">
        <v>0.17086378734417915</v>
      </c>
      <c r="L752" s="3">
        <v>1</v>
      </c>
      <c r="Q752" s="44">
        <f t="shared" si="393"/>
        <v>-34.68061411217348</v>
      </c>
      <c r="R752" s="45">
        <f t="shared" si="394"/>
        <v>0.21714605572025789</v>
      </c>
      <c r="S752" s="45" t="str">
        <f t="shared" si="395"/>
        <v>n/a</v>
      </c>
      <c r="T752" s="45" t="str">
        <f t="shared" si="396"/>
        <v>n/a</v>
      </c>
      <c r="U752" s="45" t="str">
        <f t="shared" si="397"/>
        <v>n/a</v>
      </c>
      <c r="V752" s="45" t="str">
        <f t="shared" si="398"/>
        <v>n/a</v>
      </c>
      <c r="W752" s="41">
        <f t="shared" si="399"/>
        <v>-34.68061411217348</v>
      </c>
      <c r="X752" s="42">
        <f t="shared" si="400"/>
        <v>0.21714605572025789</v>
      </c>
      <c r="Y752" s="3">
        <v>7</v>
      </c>
      <c r="Z752" s="166">
        <v>-18.5</v>
      </c>
      <c r="AA752" s="43">
        <f t="shared" si="401"/>
        <v>-34.680614112173494</v>
      </c>
      <c r="AB752" s="42">
        <f t="shared" si="402"/>
        <v>0.21714605572025789</v>
      </c>
      <c r="AC752" s="8"/>
      <c r="AD752" s="35">
        <f t="shared" si="403"/>
        <v>-3.4693571428571421E-2</v>
      </c>
      <c r="AE752" s="12">
        <f t="shared" si="404"/>
        <v>3.7367918280816951E-4</v>
      </c>
      <c r="AF752" s="12">
        <f t="shared" si="405"/>
        <v>3.8950525304725769E-4</v>
      </c>
      <c r="AG752" s="12">
        <f t="shared" si="406"/>
        <v>1.3423008502203412E-5</v>
      </c>
      <c r="AH752" s="12">
        <f t="shared" si="407"/>
        <v>1.7086378734417916E-4</v>
      </c>
      <c r="AI752" s="12">
        <f t="shared" si="408"/>
        <v>0</v>
      </c>
      <c r="AJ752" s="12">
        <f t="shared" si="409"/>
        <v>0</v>
      </c>
      <c r="AK752" s="12">
        <f t="shared" si="410"/>
        <v>0</v>
      </c>
      <c r="AL752" s="12">
        <f t="shared" si="411"/>
        <v>0</v>
      </c>
      <c r="AM752" s="12">
        <f t="shared" si="412"/>
        <v>0</v>
      </c>
      <c r="AN752" s="39">
        <f t="shared" si="413"/>
        <v>0</v>
      </c>
      <c r="AO752" s="8"/>
      <c r="AP752" s="35">
        <f t="shared" si="414"/>
        <v>-3.4680614112173477E-2</v>
      </c>
      <c r="AQ752" s="12">
        <f t="shared" si="415"/>
        <v>2.1714605572025787E-4</v>
      </c>
      <c r="AR752" s="12">
        <f t="shared" si="416"/>
        <v>1.3423008502203412E-5</v>
      </c>
      <c r="AS752" s="12">
        <f t="shared" si="417"/>
        <v>1.7086378734417916E-4</v>
      </c>
      <c r="AT752" s="12">
        <f t="shared" si="418"/>
        <v>1.3423008502203412E-5</v>
      </c>
      <c r="AU752" s="12">
        <f t="shared" si="419"/>
        <v>1.7086378734417916E-4</v>
      </c>
      <c r="AV752" s="12">
        <f t="shared" si="420"/>
        <v>-3.4680614112173477E-2</v>
      </c>
      <c r="AW752" s="12">
        <f t="shared" si="421"/>
        <v>2.1714605572025787E-4</v>
      </c>
      <c r="AX752" s="12">
        <f t="shared" si="422"/>
        <v>-3.4680614112173491E-2</v>
      </c>
      <c r="AY752" s="39">
        <f t="shared" si="423"/>
        <v>2.1714605572025787E-4</v>
      </c>
      <c r="AZ752" s="8"/>
      <c r="BA752" s="35"/>
      <c r="BB752" s="12">
        <f t="shared" si="424"/>
        <v>1.0000134230085023</v>
      </c>
      <c r="BC752" s="12">
        <f t="shared" si="425"/>
        <v>0.96530642857142857</v>
      </c>
      <c r="BD752" s="12">
        <f t="shared" si="426"/>
        <v>0</v>
      </c>
      <c r="BE752" s="39">
        <f t="shared" si="427"/>
        <v>0</v>
      </c>
    </row>
    <row r="753" spans="1:57">
      <c r="A753" s="168" t="s">
        <v>343</v>
      </c>
      <c r="B753" s="3" t="s">
        <v>399</v>
      </c>
      <c r="C753" s="3">
        <v>-33.199000000000005</v>
      </c>
      <c r="D753" s="3">
        <v>0.37367918280816953</v>
      </c>
      <c r="E753" s="3">
        <v>3</v>
      </c>
      <c r="F753" s="3">
        <v>1.3423008502203413E-2</v>
      </c>
      <c r="G753" s="3">
        <v>0.17086378734417915</v>
      </c>
      <c r="L753" s="3">
        <v>1</v>
      </c>
      <c r="Q753" s="44">
        <f t="shared" si="393"/>
        <v>-33.186022621957065</v>
      </c>
      <c r="R753" s="45">
        <f t="shared" si="394"/>
        <v>0.27172557099116051</v>
      </c>
      <c r="S753" s="45" t="str">
        <f t="shared" si="395"/>
        <v>n/a</v>
      </c>
      <c r="T753" s="45" t="str">
        <f t="shared" si="396"/>
        <v>n/a</v>
      </c>
      <c r="U753" s="45" t="str">
        <f t="shared" si="397"/>
        <v>n/a</v>
      </c>
      <c r="V753" s="45" t="str">
        <f t="shared" si="398"/>
        <v>n/a</v>
      </c>
      <c r="W753" s="41">
        <f t="shared" si="399"/>
        <v>-33.186022621957065</v>
      </c>
      <c r="X753" s="42">
        <f t="shared" si="400"/>
        <v>0.27172557099116051</v>
      </c>
      <c r="Y753" s="3">
        <v>3</v>
      </c>
      <c r="Z753" s="166">
        <v>-18.5</v>
      </c>
      <c r="AA753" s="43">
        <f t="shared" si="401"/>
        <v>-33.186022621957022</v>
      </c>
      <c r="AB753" s="42">
        <f t="shared" si="402"/>
        <v>0.27172557099116051</v>
      </c>
      <c r="AC753" s="8"/>
      <c r="AD753" s="35">
        <f t="shared" si="403"/>
        <v>-3.3199000000000006E-2</v>
      </c>
      <c r="AE753" s="12">
        <f t="shared" si="404"/>
        <v>3.7367918280816951E-4</v>
      </c>
      <c r="AF753" s="12">
        <f t="shared" si="405"/>
        <v>4.2165180505801406E-4</v>
      </c>
      <c r="AG753" s="12">
        <f t="shared" si="406"/>
        <v>1.3423008502203412E-5</v>
      </c>
      <c r="AH753" s="12">
        <f t="shared" si="407"/>
        <v>1.7086378734417916E-4</v>
      </c>
      <c r="AI753" s="12">
        <f t="shared" si="408"/>
        <v>0</v>
      </c>
      <c r="AJ753" s="12">
        <f t="shared" si="409"/>
        <v>0</v>
      </c>
      <c r="AK753" s="12">
        <f t="shared" si="410"/>
        <v>0</v>
      </c>
      <c r="AL753" s="12">
        <f t="shared" si="411"/>
        <v>0</v>
      </c>
      <c r="AM753" s="12">
        <f t="shared" si="412"/>
        <v>0</v>
      </c>
      <c r="AN753" s="39">
        <f t="shared" si="413"/>
        <v>0</v>
      </c>
      <c r="AO753" s="8"/>
      <c r="AP753" s="35">
        <f t="shared" si="414"/>
        <v>-3.3186022621957065E-2</v>
      </c>
      <c r="AQ753" s="12">
        <f t="shared" si="415"/>
        <v>2.717255709911605E-4</v>
      </c>
      <c r="AR753" s="12">
        <f t="shared" si="416"/>
        <v>1.3423008502203412E-5</v>
      </c>
      <c r="AS753" s="12">
        <f t="shared" si="417"/>
        <v>1.7086378734417916E-4</v>
      </c>
      <c r="AT753" s="12">
        <f t="shared" si="418"/>
        <v>1.3423008502203412E-5</v>
      </c>
      <c r="AU753" s="12">
        <f t="shared" si="419"/>
        <v>1.7086378734417916E-4</v>
      </c>
      <c r="AV753" s="12">
        <f t="shared" si="420"/>
        <v>-3.3186022621957065E-2</v>
      </c>
      <c r="AW753" s="12">
        <f t="shared" si="421"/>
        <v>2.717255709911605E-4</v>
      </c>
      <c r="AX753" s="12">
        <f t="shared" si="422"/>
        <v>-3.3186022621957023E-2</v>
      </c>
      <c r="AY753" s="39">
        <f t="shared" si="423"/>
        <v>2.717255709911605E-4</v>
      </c>
      <c r="AZ753" s="8"/>
      <c r="BA753" s="35"/>
      <c r="BB753" s="12">
        <f t="shared" si="424"/>
        <v>1.0000134230085023</v>
      </c>
      <c r="BC753" s="12">
        <f t="shared" si="425"/>
        <v>0.96680100000000002</v>
      </c>
      <c r="BD753" s="12">
        <f t="shared" si="426"/>
        <v>0</v>
      </c>
      <c r="BE753" s="39">
        <f t="shared" si="427"/>
        <v>0</v>
      </c>
    </row>
    <row r="754" spans="1:57">
      <c r="A754" s="168" t="s">
        <v>343</v>
      </c>
      <c r="B754" s="3" t="s">
        <v>400</v>
      </c>
      <c r="C754" s="3">
        <v>-32.759333333333338</v>
      </c>
      <c r="D754" s="3">
        <v>0.37367918280816953</v>
      </c>
      <c r="E754" s="3">
        <v>3</v>
      </c>
      <c r="F754" s="3">
        <v>1.3423008502203413E-2</v>
      </c>
      <c r="G754" s="3">
        <v>0.17086378734417915</v>
      </c>
      <c r="L754" s="3">
        <v>1</v>
      </c>
      <c r="Q754" s="44">
        <f t="shared" si="393"/>
        <v>-32.746350053640988</v>
      </c>
      <c r="R754" s="45">
        <f t="shared" si="394"/>
        <v>0.27177124744907782</v>
      </c>
      <c r="S754" s="45" t="str">
        <f t="shared" si="395"/>
        <v>n/a</v>
      </c>
      <c r="T754" s="45" t="str">
        <f t="shared" si="396"/>
        <v>n/a</v>
      </c>
      <c r="U754" s="45" t="str">
        <f t="shared" si="397"/>
        <v>n/a</v>
      </c>
      <c r="V754" s="45" t="str">
        <f t="shared" si="398"/>
        <v>n/a</v>
      </c>
      <c r="W754" s="41">
        <f t="shared" si="399"/>
        <v>-32.746350053640988</v>
      </c>
      <c r="X754" s="42">
        <f t="shared" si="400"/>
        <v>0.27177124744907782</v>
      </c>
      <c r="Y754" s="3">
        <v>3</v>
      </c>
      <c r="Z754" s="166">
        <v>-18.5</v>
      </c>
      <c r="AA754" s="43">
        <f t="shared" si="401"/>
        <v>-32.746350053641017</v>
      </c>
      <c r="AB754" s="42">
        <f t="shared" si="402"/>
        <v>0.27177124744907782</v>
      </c>
      <c r="AC754" s="8"/>
      <c r="AD754" s="35">
        <f t="shared" si="403"/>
        <v>-3.2759333333333335E-2</v>
      </c>
      <c r="AE754" s="12">
        <f t="shared" si="404"/>
        <v>3.7367918280816951E-4</v>
      </c>
      <c r="AF754" s="12">
        <f t="shared" si="405"/>
        <v>4.2165180505801406E-4</v>
      </c>
      <c r="AG754" s="12">
        <f t="shared" si="406"/>
        <v>1.3423008502203412E-5</v>
      </c>
      <c r="AH754" s="12">
        <f t="shared" si="407"/>
        <v>1.7086378734417916E-4</v>
      </c>
      <c r="AI754" s="12">
        <f t="shared" si="408"/>
        <v>0</v>
      </c>
      <c r="AJ754" s="12">
        <f t="shared" si="409"/>
        <v>0</v>
      </c>
      <c r="AK754" s="12">
        <f t="shared" si="410"/>
        <v>0</v>
      </c>
      <c r="AL754" s="12">
        <f t="shared" si="411"/>
        <v>0</v>
      </c>
      <c r="AM754" s="12">
        <f t="shared" si="412"/>
        <v>0</v>
      </c>
      <c r="AN754" s="39">
        <f t="shared" si="413"/>
        <v>0</v>
      </c>
      <c r="AO754" s="8"/>
      <c r="AP754" s="35">
        <f t="shared" si="414"/>
        <v>-3.2746350053640988E-2</v>
      </c>
      <c r="AQ754" s="12">
        <f t="shared" si="415"/>
        <v>2.717712474490778E-4</v>
      </c>
      <c r="AR754" s="12">
        <f t="shared" si="416"/>
        <v>1.3423008502203412E-5</v>
      </c>
      <c r="AS754" s="12">
        <f t="shared" si="417"/>
        <v>1.7086378734417916E-4</v>
      </c>
      <c r="AT754" s="12">
        <f t="shared" si="418"/>
        <v>1.3423008502203412E-5</v>
      </c>
      <c r="AU754" s="12">
        <f t="shared" si="419"/>
        <v>1.7086378734417916E-4</v>
      </c>
      <c r="AV754" s="12">
        <f t="shared" si="420"/>
        <v>-3.2746350053640988E-2</v>
      </c>
      <c r="AW754" s="12">
        <f t="shared" si="421"/>
        <v>2.717712474490778E-4</v>
      </c>
      <c r="AX754" s="12">
        <f t="shared" si="422"/>
        <v>-3.2746350053641016E-2</v>
      </c>
      <c r="AY754" s="39">
        <f t="shared" si="423"/>
        <v>2.717712474490778E-4</v>
      </c>
      <c r="AZ754" s="8"/>
      <c r="BA754" s="35"/>
      <c r="BB754" s="12">
        <f t="shared" si="424"/>
        <v>1.0000134230085023</v>
      </c>
      <c r="BC754" s="12">
        <f t="shared" si="425"/>
        <v>0.96724066666666664</v>
      </c>
      <c r="BD754" s="12">
        <f t="shared" si="426"/>
        <v>0</v>
      </c>
      <c r="BE754" s="39">
        <f t="shared" si="427"/>
        <v>0</v>
      </c>
    </row>
    <row r="755" spans="1:57">
      <c r="A755" s="168" t="s">
        <v>343</v>
      </c>
      <c r="B755" s="3" t="s">
        <v>215</v>
      </c>
      <c r="C755" s="3">
        <v>-35.153999999999996</v>
      </c>
      <c r="D755" s="3">
        <v>0.37367918280816953</v>
      </c>
      <c r="E755" s="3">
        <v>3</v>
      </c>
      <c r="F755" s="3">
        <v>1.3423008502203413E-2</v>
      </c>
      <c r="G755" s="3">
        <v>0.17086378734417915</v>
      </c>
      <c r="L755" s="3">
        <v>1</v>
      </c>
      <c r="Q755" s="44">
        <f t="shared" si="393"/>
        <v>-35.141048863938678</v>
      </c>
      <c r="R755" s="45">
        <f t="shared" si="394"/>
        <v>0.27152262695724566</v>
      </c>
      <c r="S755" s="45" t="str">
        <f t="shared" si="395"/>
        <v>n/a</v>
      </c>
      <c r="T755" s="45" t="str">
        <f t="shared" si="396"/>
        <v>n/a</v>
      </c>
      <c r="U755" s="45" t="str">
        <f t="shared" si="397"/>
        <v>n/a</v>
      </c>
      <c r="V755" s="45" t="str">
        <f t="shared" si="398"/>
        <v>n/a</v>
      </c>
      <c r="W755" s="41">
        <f t="shared" si="399"/>
        <v>-35.141048863938678</v>
      </c>
      <c r="X755" s="42">
        <f t="shared" si="400"/>
        <v>0.27152262695724566</v>
      </c>
      <c r="Y755" s="3">
        <v>3</v>
      </c>
      <c r="Z755" s="166">
        <v>-18.5</v>
      </c>
      <c r="AA755" s="43">
        <f t="shared" si="401"/>
        <v>-35.14104886393865</v>
      </c>
      <c r="AB755" s="42">
        <f t="shared" si="402"/>
        <v>0.27152262695724566</v>
      </c>
      <c r="AC755" s="8"/>
      <c r="AD755" s="35">
        <f t="shared" si="403"/>
        <v>-3.5153999999999998E-2</v>
      </c>
      <c r="AE755" s="12">
        <f t="shared" si="404"/>
        <v>3.7367918280816951E-4</v>
      </c>
      <c r="AF755" s="12">
        <f t="shared" si="405"/>
        <v>4.2165180505801406E-4</v>
      </c>
      <c r="AG755" s="12">
        <f t="shared" si="406"/>
        <v>1.3423008502203412E-5</v>
      </c>
      <c r="AH755" s="12">
        <f t="shared" si="407"/>
        <v>1.7086378734417916E-4</v>
      </c>
      <c r="AI755" s="12">
        <f t="shared" si="408"/>
        <v>0</v>
      </c>
      <c r="AJ755" s="12">
        <f t="shared" si="409"/>
        <v>0</v>
      </c>
      <c r="AK755" s="12">
        <f t="shared" si="410"/>
        <v>0</v>
      </c>
      <c r="AL755" s="12">
        <f t="shared" si="411"/>
        <v>0</v>
      </c>
      <c r="AM755" s="12">
        <f t="shared" si="412"/>
        <v>0</v>
      </c>
      <c r="AN755" s="39">
        <f t="shared" si="413"/>
        <v>0</v>
      </c>
      <c r="AO755" s="8"/>
      <c r="AP755" s="35">
        <f t="shared" si="414"/>
        <v>-3.5141048863938679E-2</v>
      </c>
      <c r="AQ755" s="12">
        <f t="shared" si="415"/>
        <v>2.7152262695724568E-4</v>
      </c>
      <c r="AR755" s="12">
        <f t="shared" si="416"/>
        <v>1.3423008502203412E-5</v>
      </c>
      <c r="AS755" s="12">
        <f t="shared" si="417"/>
        <v>1.7086378734417916E-4</v>
      </c>
      <c r="AT755" s="12">
        <f t="shared" si="418"/>
        <v>1.3423008502203412E-5</v>
      </c>
      <c r="AU755" s="12">
        <f t="shared" si="419"/>
        <v>1.7086378734417916E-4</v>
      </c>
      <c r="AV755" s="12">
        <f t="shared" si="420"/>
        <v>-3.5141048863938679E-2</v>
      </c>
      <c r="AW755" s="12">
        <f t="shared" si="421"/>
        <v>2.7152262695724568E-4</v>
      </c>
      <c r="AX755" s="12">
        <f t="shared" si="422"/>
        <v>-3.5141048863938651E-2</v>
      </c>
      <c r="AY755" s="39">
        <f t="shared" si="423"/>
        <v>2.7152262695724568E-4</v>
      </c>
      <c r="AZ755" s="8"/>
      <c r="BA755" s="35"/>
      <c r="BB755" s="12">
        <f t="shared" si="424"/>
        <v>1.0000134230085023</v>
      </c>
      <c r="BC755" s="12">
        <f t="shared" si="425"/>
        <v>0.96484599999999998</v>
      </c>
      <c r="BD755" s="12">
        <f t="shared" si="426"/>
        <v>0</v>
      </c>
      <c r="BE755" s="39">
        <f t="shared" si="427"/>
        <v>0</v>
      </c>
    </row>
    <row r="756" spans="1:57">
      <c r="A756" s="168" t="s">
        <v>343</v>
      </c>
      <c r="B756" s="3" t="s">
        <v>216</v>
      </c>
      <c r="C756" s="3">
        <v>-34.625333333333337</v>
      </c>
      <c r="D756" s="3">
        <v>0.37367918280816953</v>
      </c>
      <c r="E756" s="3">
        <v>3</v>
      </c>
      <c r="F756" s="3">
        <v>1.3423008502203413E-2</v>
      </c>
      <c r="G756" s="3">
        <v>0.17086378734417915</v>
      </c>
      <c r="L756" s="3">
        <v>1</v>
      </c>
      <c r="Q756" s="44">
        <f t="shared" si="393"/>
        <v>-34.612375100974852</v>
      </c>
      <c r="R756" s="45">
        <f t="shared" si="394"/>
        <v>0.27157748105266527</v>
      </c>
      <c r="S756" s="45" t="str">
        <f t="shared" si="395"/>
        <v>n/a</v>
      </c>
      <c r="T756" s="45" t="str">
        <f t="shared" si="396"/>
        <v>n/a</v>
      </c>
      <c r="U756" s="45" t="str">
        <f t="shared" si="397"/>
        <v>n/a</v>
      </c>
      <c r="V756" s="45" t="str">
        <f t="shared" si="398"/>
        <v>n/a</v>
      </c>
      <c r="W756" s="41">
        <f t="shared" si="399"/>
        <v>-34.612375100974852</v>
      </c>
      <c r="X756" s="42">
        <f t="shared" si="400"/>
        <v>0.27157748105266527</v>
      </c>
      <c r="Y756" s="3">
        <v>3</v>
      </c>
      <c r="Z756" s="166">
        <v>-18.5</v>
      </c>
      <c r="AA756" s="43">
        <f t="shared" si="401"/>
        <v>-34.612375100974816</v>
      </c>
      <c r="AB756" s="42">
        <f t="shared" si="402"/>
        <v>0.27157748105266527</v>
      </c>
      <c r="AC756" s="8"/>
      <c r="AD756" s="35">
        <f t="shared" si="403"/>
        <v>-3.4625333333333334E-2</v>
      </c>
      <c r="AE756" s="12">
        <f t="shared" si="404"/>
        <v>3.7367918280816951E-4</v>
      </c>
      <c r="AF756" s="12">
        <f t="shared" si="405"/>
        <v>4.2165180505801406E-4</v>
      </c>
      <c r="AG756" s="12">
        <f t="shared" si="406"/>
        <v>1.3423008502203412E-5</v>
      </c>
      <c r="AH756" s="12">
        <f t="shared" si="407"/>
        <v>1.7086378734417916E-4</v>
      </c>
      <c r="AI756" s="12">
        <f t="shared" si="408"/>
        <v>0</v>
      </c>
      <c r="AJ756" s="12">
        <f t="shared" si="409"/>
        <v>0</v>
      </c>
      <c r="AK756" s="12">
        <f t="shared" si="410"/>
        <v>0</v>
      </c>
      <c r="AL756" s="12">
        <f t="shared" si="411"/>
        <v>0</v>
      </c>
      <c r="AM756" s="12">
        <f t="shared" si="412"/>
        <v>0</v>
      </c>
      <c r="AN756" s="39">
        <f t="shared" si="413"/>
        <v>0</v>
      </c>
      <c r="AO756" s="8"/>
      <c r="AP756" s="35">
        <f t="shared" si="414"/>
        <v>-3.4612375100974854E-2</v>
      </c>
      <c r="AQ756" s="12">
        <f t="shared" si="415"/>
        <v>2.7157748105266526E-4</v>
      </c>
      <c r="AR756" s="12">
        <f t="shared" si="416"/>
        <v>1.3423008502203412E-5</v>
      </c>
      <c r="AS756" s="12">
        <f t="shared" si="417"/>
        <v>1.7086378734417916E-4</v>
      </c>
      <c r="AT756" s="12">
        <f t="shared" si="418"/>
        <v>1.3423008502203412E-5</v>
      </c>
      <c r="AU756" s="12">
        <f t="shared" si="419"/>
        <v>1.7086378734417916E-4</v>
      </c>
      <c r="AV756" s="12">
        <f t="shared" si="420"/>
        <v>-3.4612375100974854E-2</v>
      </c>
      <c r="AW756" s="12">
        <f t="shared" si="421"/>
        <v>2.7157748105266526E-4</v>
      </c>
      <c r="AX756" s="12">
        <f t="shared" si="422"/>
        <v>-3.4612375100974813E-2</v>
      </c>
      <c r="AY756" s="39">
        <f t="shared" si="423"/>
        <v>2.7157748105266526E-4</v>
      </c>
      <c r="AZ756" s="8"/>
      <c r="BA756" s="35"/>
      <c r="BB756" s="12">
        <f t="shared" si="424"/>
        <v>1.0000134230085023</v>
      </c>
      <c r="BC756" s="12">
        <f t="shared" si="425"/>
        <v>0.96537466666666671</v>
      </c>
      <c r="BD756" s="12">
        <f t="shared" si="426"/>
        <v>0</v>
      </c>
      <c r="BE756" s="39">
        <f t="shared" si="427"/>
        <v>0</v>
      </c>
    </row>
    <row r="757" spans="1:57">
      <c r="A757" s="168" t="s">
        <v>279</v>
      </c>
      <c r="B757" s="3" t="s">
        <v>399</v>
      </c>
      <c r="C757" s="3">
        <v>-31.292000000000002</v>
      </c>
      <c r="D757" s="3">
        <v>0.37367918280816953</v>
      </c>
      <c r="E757" s="3">
        <v>10</v>
      </c>
      <c r="F757" s="3">
        <v>1.3423008502203413E-2</v>
      </c>
      <c r="G757" s="3">
        <v>0.17086378734417915</v>
      </c>
      <c r="L757" s="3">
        <v>1</v>
      </c>
      <c r="Q757" s="44">
        <f t="shared" si="393"/>
        <v>-31.278997024279846</v>
      </c>
      <c r="R757" s="45">
        <f t="shared" si="394"/>
        <v>0.20337134579767346</v>
      </c>
      <c r="S757" s="45" t="str">
        <f t="shared" si="395"/>
        <v>n/a</v>
      </c>
      <c r="T757" s="45" t="str">
        <f t="shared" si="396"/>
        <v>n/a</v>
      </c>
      <c r="U757" s="45" t="str">
        <f t="shared" si="397"/>
        <v>n/a</v>
      </c>
      <c r="V757" s="45" t="str">
        <f t="shared" si="398"/>
        <v>n/a</v>
      </c>
      <c r="W757" s="41">
        <f t="shared" si="399"/>
        <v>-31.278997024279846</v>
      </c>
      <c r="X757" s="42">
        <f t="shared" si="400"/>
        <v>0.20337134579767346</v>
      </c>
      <c r="Y757" s="3">
        <v>10</v>
      </c>
      <c r="Z757" s="166">
        <v>-18.5</v>
      </c>
      <c r="AA757" s="43">
        <f t="shared" si="401"/>
        <v>-31.278997024279832</v>
      </c>
      <c r="AB757" s="42">
        <f t="shared" si="402"/>
        <v>0.20337134579767346</v>
      </c>
      <c r="AC757" s="8"/>
      <c r="AD757" s="35">
        <f t="shared" si="403"/>
        <v>-3.1292E-2</v>
      </c>
      <c r="AE757" s="12">
        <f t="shared" si="404"/>
        <v>3.7367918280816951E-4</v>
      </c>
      <c r="AF757" s="12">
        <f t="shared" si="405"/>
        <v>3.8418302559818841E-4</v>
      </c>
      <c r="AG757" s="12">
        <f t="shared" si="406"/>
        <v>1.3423008502203412E-5</v>
      </c>
      <c r="AH757" s="12">
        <f t="shared" si="407"/>
        <v>1.7086378734417916E-4</v>
      </c>
      <c r="AI757" s="12">
        <f t="shared" si="408"/>
        <v>0</v>
      </c>
      <c r="AJ757" s="12">
        <f t="shared" si="409"/>
        <v>0</v>
      </c>
      <c r="AK757" s="12">
        <f t="shared" si="410"/>
        <v>0</v>
      </c>
      <c r="AL757" s="12">
        <f t="shared" si="411"/>
        <v>0</v>
      </c>
      <c r="AM757" s="12">
        <f t="shared" si="412"/>
        <v>0</v>
      </c>
      <c r="AN757" s="39">
        <f t="shared" si="413"/>
        <v>0</v>
      </c>
      <c r="AO757" s="8"/>
      <c r="AP757" s="35">
        <f t="shared" si="414"/>
        <v>-3.1278997024279845E-2</v>
      </c>
      <c r="AQ757" s="12">
        <f t="shared" si="415"/>
        <v>2.0337134579767347E-4</v>
      </c>
      <c r="AR757" s="12">
        <f t="shared" si="416"/>
        <v>1.3423008502203412E-5</v>
      </c>
      <c r="AS757" s="12">
        <f t="shared" si="417"/>
        <v>1.7086378734417916E-4</v>
      </c>
      <c r="AT757" s="12">
        <f t="shared" si="418"/>
        <v>1.3423008502203412E-5</v>
      </c>
      <c r="AU757" s="12">
        <f t="shared" si="419"/>
        <v>1.7086378734417916E-4</v>
      </c>
      <c r="AV757" s="12">
        <f t="shared" si="420"/>
        <v>-3.1278997024279845E-2</v>
      </c>
      <c r="AW757" s="12">
        <f t="shared" si="421"/>
        <v>2.0337134579767347E-4</v>
      </c>
      <c r="AX757" s="12">
        <f t="shared" si="422"/>
        <v>-3.1278997024279831E-2</v>
      </c>
      <c r="AY757" s="39">
        <f t="shared" si="423"/>
        <v>2.0337134579767347E-4</v>
      </c>
      <c r="AZ757" s="8"/>
      <c r="BA757" s="35"/>
      <c r="BB757" s="12">
        <f t="shared" si="424"/>
        <v>1.0000134230085023</v>
      </c>
      <c r="BC757" s="12">
        <f t="shared" si="425"/>
        <v>0.96870800000000001</v>
      </c>
      <c r="BD757" s="12">
        <f t="shared" si="426"/>
        <v>0</v>
      </c>
      <c r="BE757" s="39">
        <f t="shared" si="427"/>
        <v>0</v>
      </c>
    </row>
    <row r="758" spans="1:57">
      <c r="A758" s="168" t="s">
        <v>279</v>
      </c>
      <c r="B758" s="3" t="s">
        <v>400</v>
      </c>
      <c r="C758" s="3">
        <v>-30.692625</v>
      </c>
      <c r="D758" s="3">
        <v>0.37367918280816953</v>
      </c>
      <c r="E758" s="3">
        <v>8</v>
      </c>
      <c r="F758" s="3">
        <v>1.3423008502203413E-2</v>
      </c>
      <c r="G758" s="3">
        <v>0.17086378734417915</v>
      </c>
      <c r="L758" s="3">
        <v>1</v>
      </c>
      <c r="Q758" s="44">
        <f t="shared" si="393"/>
        <v>-30.679613978864126</v>
      </c>
      <c r="R758" s="45">
        <f t="shared" si="394"/>
        <v>0.21186036320079332</v>
      </c>
      <c r="S758" s="45" t="str">
        <f t="shared" si="395"/>
        <v>n/a</v>
      </c>
      <c r="T758" s="45" t="str">
        <f t="shared" si="396"/>
        <v>n/a</v>
      </c>
      <c r="U758" s="45" t="str">
        <f t="shared" si="397"/>
        <v>n/a</v>
      </c>
      <c r="V758" s="45" t="str">
        <f t="shared" si="398"/>
        <v>n/a</v>
      </c>
      <c r="W758" s="41">
        <f t="shared" si="399"/>
        <v>-30.679613978864126</v>
      </c>
      <c r="X758" s="42">
        <f t="shared" si="400"/>
        <v>0.21186036320079332</v>
      </c>
      <c r="Y758" s="3">
        <v>8</v>
      </c>
      <c r="Z758" s="166">
        <v>-18.5</v>
      </c>
      <c r="AA758" s="43">
        <f t="shared" si="401"/>
        <v>-30.679613978864097</v>
      </c>
      <c r="AB758" s="42">
        <f t="shared" si="402"/>
        <v>0.21186036320079332</v>
      </c>
      <c r="AC758" s="8"/>
      <c r="AD758" s="35">
        <f t="shared" si="403"/>
        <v>-3.0692625000000001E-2</v>
      </c>
      <c r="AE758" s="12">
        <f t="shared" si="404"/>
        <v>3.7367918280816951E-4</v>
      </c>
      <c r="AF758" s="12">
        <f t="shared" si="405"/>
        <v>3.8722009282482597E-4</v>
      </c>
      <c r="AG758" s="12">
        <f t="shared" si="406"/>
        <v>1.3423008502203412E-5</v>
      </c>
      <c r="AH758" s="12">
        <f t="shared" si="407"/>
        <v>1.7086378734417916E-4</v>
      </c>
      <c r="AI758" s="12">
        <f t="shared" si="408"/>
        <v>0</v>
      </c>
      <c r="AJ758" s="12">
        <f t="shared" si="409"/>
        <v>0</v>
      </c>
      <c r="AK758" s="12">
        <f t="shared" si="410"/>
        <v>0</v>
      </c>
      <c r="AL758" s="12">
        <f t="shared" si="411"/>
        <v>0</v>
      </c>
      <c r="AM758" s="12">
        <f t="shared" si="412"/>
        <v>0</v>
      </c>
      <c r="AN758" s="39">
        <f t="shared" si="413"/>
        <v>0</v>
      </c>
      <c r="AO758" s="8"/>
      <c r="AP758" s="35">
        <f t="shared" si="414"/>
        <v>-3.0679613978864127E-2</v>
      </c>
      <c r="AQ758" s="12">
        <f t="shared" si="415"/>
        <v>2.1186036320079333E-4</v>
      </c>
      <c r="AR758" s="12">
        <f t="shared" si="416"/>
        <v>1.3423008502203412E-5</v>
      </c>
      <c r="AS758" s="12">
        <f t="shared" si="417"/>
        <v>1.7086378734417916E-4</v>
      </c>
      <c r="AT758" s="12">
        <f t="shared" si="418"/>
        <v>1.3423008502203412E-5</v>
      </c>
      <c r="AU758" s="12">
        <f t="shared" si="419"/>
        <v>1.7086378734417916E-4</v>
      </c>
      <c r="AV758" s="12">
        <f t="shared" si="420"/>
        <v>-3.0679613978864127E-2</v>
      </c>
      <c r="AW758" s="12">
        <f t="shared" si="421"/>
        <v>2.1186036320079333E-4</v>
      </c>
      <c r="AX758" s="12">
        <f t="shared" si="422"/>
        <v>-3.0679613978864095E-2</v>
      </c>
      <c r="AY758" s="39">
        <f t="shared" si="423"/>
        <v>2.1186036320079333E-4</v>
      </c>
      <c r="AZ758" s="8"/>
      <c r="BA758" s="35"/>
      <c r="BB758" s="12">
        <f t="shared" si="424"/>
        <v>1.0000134230085023</v>
      </c>
      <c r="BC758" s="12">
        <f t="shared" si="425"/>
        <v>0.96930737499999997</v>
      </c>
      <c r="BD758" s="12">
        <f t="shared" si="426"/>
        <v>0</v>
      </c>
      <c r="BE758" s="39">
        <f t="shared" si="427"/>
        <v>0</v>
      </c>
    </row>
    <row r="759" spans="1:57">
      <c r="A759" s="168" t="s">
        <v>279</v>
      </c>
      <c r="B759" s="3" t="s">
        <v>215</v>
      </c>
      <c r="C759" s="3">
        <v>-32.581100000000006</v>
      </c>
      <c r="D759" s="3">
        <v>0.37367918280816953</v>
      </c>
      <c r="E759" s="3">
        <v>10</v>
      </c>
      <c r="F759" s="3">
        <v>1.3423008502203413E-2</v>
      </c>
      <c r="G759" s="3">
        <v>0.17086378734417915</v>
      </c>
      <c r="L759" s="3">
        <v>1</v>
      </c>
      <c r="Q759" s="44">
        <f t="shared" si="393"/>
        <v>-32.568114327880117</v>
      </c>
      <c r="R759" s="45">
        <f t="shared" si="394"/>
        <v>0.20319212346274954</v>
      </c>
      <c r="S759" s="45" t="str">
        <f t="shared" si="395"/>
        <v>n/a</v>
      </c>
      <c r="T759" s="45" t="str">
        <f t="shared" si="396"/>
        <v>n/a</v>
      </c>
      <c r="U759" s="45" t="str">
        <f t="shared" si="397"/>
        <v>n/a</v>
      </c>
      <c r="V759" s="45" t="str">
        <f t="shared" si="398"/>
        <v>n/a</v>
      </c>
      <c r="W759" s="41">
        <f t="shared" si="399"/>
        <v>-32.568114327880117</v>
      </c>
      <c r="X759" s="42">
        <f t="shared" si="400"/>
        <v>0.20319212346274954</v>
      </c>
      <c r="Y759" s="3">
        <v>10</v>
      </c>
      <c r="Z759" s="166">
        <v>-18.5</v>
      </c>
      <c r="AA759" s="43">
        <f t="shared" si="401"/>
        <v>-32.568114327880096</v>
      </c>
      <c r="AB759" s="42">
        <f t="shared" si="402"/>
        <v>0.20319212346274954</v>
      </c>
      <c r="AC759" s="8"/>
      <c r="AD759" s="35">
        <f t="shared" si="403"/>
        <v>-3.2581100000000009E-2</v>
      </c>
      <c r="AE759" s="12">
        <f t="shared" si="404"/>
        <v>3.7367918280816951E-4</v>
      </c>
      <c r="AF759" s="12">
        <f t="shared" si="405"/>
        <v>3.8418302559818841E-4</v>
      </c>
      <c r="AG759" s="12">
        <f t="shared" si="406"/>
        <v>1.3423008502203412E-5</v>
      </c>
      <c r="AH759" s="12">
        <f t="shared" si="407"/>
        <v>1.7086378734417916E-4</v>
      </c>
      <c r="AI759" s="12">
        <f t="shared" si="408"/>
        <v>0</v>
      </c>
      <c r="AJ759" s="12">
        <f t="shared" si="409"/>
        <v>0</v>
      </c>
      <c r="AK759" s="12">
        <f t="shared" si="410"/>
        <v>0</v>
      </c>
      <c r="AL759" s="12">
        <f t="shared" si="411"/>
        <v>0</v>
      </c>
      <c r="AM759" s="12">
        <f t="shared" si="412"/>
        <v>0</v>
      </c>
      <c r="AN759" s="39">
        <f t="shared" si="413"/>
        <v>0</v>
      </c>
      <c r="AO759" s="8"/>
      <c r="AP759" s="35">
        <f t="shared" si="414"/>
        <v>-3.2568114327880114E-2</v>
      </c>
      <c r="AQ759" s="12">
        <f t="shared" si="415"/>
        <v>2.0319212346274953E-4</v>
      </c>
      <c r="AR759" s="12">
        <f t="shared" si="416"/>
        <v>1.3423008502203412E-5</v>
      </c>
      <c r="AS759" s="12">
        <f t="shared" si="417"/>
        <v>1.7086378734417916E-4</v>
      </c>
      <c r="AT759" s="12">
        <f t="shared" si="418"/>
        <v>1.3423008502203412E-5</v>
      </c>
      <c r="AU759" s="12">
        <f t="shared" si="419"/>
        <v>1.7086378734417916E-4</v>
      </c>
      <c r="AV759" s="12">
        <f t="shared" si="420"/>
        <v>-3.2568114327880114E-2</v>
      </c>
      <c r="AW759" s="12">
        <f t="shared" si="421"/>
        <v>2.0319212346274953E-4</v>
      </c>
      <c r="AX759" s="12">
        <f t="shared" si="422"/>
        <v>-3.2568114327880093E-2</v>
      </c>
      <c r="AY759" s="39">
        <f t="shared" si="423"/>
        <v>2.0319212346274953E-4</v>
      </c>
      <c r="AZ759" s="8"/>
      <c r="BA759" s="35"/>
      <c r="BB759" s="12">
        <f t="shared" si="424"/>
        <v>1.0000134230085023</v>
      </c>
      <c r="BC759" s="12">
        <f t="shared" si="425"/>
        <v>0.96741889999999997</v>
      </c>
      <c r="BD759" s="12">
        <f t="shared" si="426"/>
        <v>0</v>
      </c>
      <c r="BE759" s="39">
        <f t="shared" si="427"/>
        <v>0</v>
      </c>
    </row>
    <row r="760" spans="1:57">
      <c r="A760" s="168" t="s">
        <v>279</v>
      </c>
      <c r="B760" s="3" t="s">
        <v>216</v>
      </c>
      <c r="C760" s="3">
        <v>-32.103499999999997</v>
      </c>
      <c r="D760" s="3">
        <v>0.37367918280816953</v>
      </c>
      <c r="E760" s="3">
        <v>10</v>
      </c>
      <c r="F760" s="3">
        <v>1.3423008502203413E-2</v>
      </c>
      <c r="G760" s="3">
        <v>0.17086378734417915</v>
      </c>
      <c r="L760" s="3">
        <v>1</v>
      </c>
      <c r="Q760" s="44">
        <f t="shared" si="393"/>
        <v>-32.090507917051248</v>
      </c>
      <c r="R760" s="45">
        <f t="shared" si="394"/>
        <v>0.20325851432644218</v>
      </c>
      <c r="S760" s="45" t="str">
        <f t="shared" si="395"/>
        <v>n/a</v>
      </c>
      <c r="T760" s="45" t="str">
        <f t="shared" si="396"/>
        <v>n/a</v>
      </c>
      <c r="U760" s="45" t="str">
        <f t="shared" si="397"/>
        <v>n/a</v>
      </c>
      <c r="V760" s="45" t="str">
        <f t="shared" si="398"/>
        <v>n/a</v>
      </c>
      <c r="W760" s="41">
        <f t="shared" si="399"/>
        <v>-32.090507917051248</v>
      </c>
      <c r="X760" s="42">
        <f t="shared" si="400"/>
        <v>0.20325851432644218</v>
      </c>
      <c r="Y760" s="3">
        <v>10</v>
      </c>
      <c r="Z760" s="166">
        <v>-18.5</v>
      </c>
      <c r="AA760" s="43">
        <f t="shared" si="401"/>
        <v>-32.090507917051255</v>
      </c>
      <c r="AB760" s="42">
        <f t="shared" si="402"/>
        <v>0.20325851432644218</v>
      </c>
      <c r="AC760" s="8"/>
      <c r="AD760" s="35">
        <f t="shared" si="403"/>
        <v>-3.21035E-2</v>
      </c>
      <c r="AE760" s="12">
        <f t="shared" si="404"/>
        <v>3.7367918280816951E-4</v>
      </c>
      <c r="AF760" s="12">
        <f t="shared" si="405"/>
        <v>3.8418302559818841E-4</v>
      </c>
      <c r="AG760" s="12">
        <f t="shared" si="406"/>
        <v>1.3423008502203412E-5</v>
      </c>
      <c r="AH760" s="12">
        <f t="shared" si="407"/>
        <v>1.7086378734417916E-4</v>
      </c>
      <c r="AI760" s="12">
        <f t="shared" si="408"/>
        <v>0</v>
      </c>
      <c r="AJ760" s="12">
        <f t="shared" si="409"/>
        <v>0</v>
      </c>
      <c r="AK760" s="12">
        <f t="shared" si="410"/>
        <v>0</v>
      </c>
      <c r="AL760" s="12">
        <f t="shared" si="411"/>
        <v>0</v>
      </c>
      <c r="AM760" s="12">
        <f t="shared" si="412"/>
        <v>0</v>
      </c>
      <c r="AN760" s="39">
        <f t="shared" si="413"/>
        <v>0</v>
      </c>
      <c r="AO760" s="8"/>
      <c r="AP760" s="35">
        <f t="shared" si="414"/>
        <v>-3.2090507917051245E-2</v>
      </c>
      <c r="AQ760" s="12">
        <f t="shared" si="415"/>
        <v>2.0325851432644219E-4</v>
      </c>
      <c r="AR760" s="12">
        <f t="shared" si="416"/>
        <v>1.3423008502203412E-5</v>
      </c>
      <c r="AS760" s="12">
        <f t="shared" si="417"/>
        <v>1.7086378734417916E-4</v>
      </c>
      <c r="AT760" s="12">
        <f t="shared" si="418"/>
        <v>1.3423008502203412E-5</v>
      </c>
      <c r="AU760" s="12">
        <f t="shared" si="419"/>
        <v>1.7086378734417916E-4</v>
      </c>
      <c r="AV760" s="12">
        <f t="shared" si="420"/>
        <v>-3.2090507917051245E-2</v>
      </c>
      <c r="AW760" s="12">
        <f t="shared" si="421"/>
        <v>2.0325851432644219E-4</v>
      </c>
      <c r="AX760" s="12">
        <f t="shared" si="422"/>
        <v>-3.2090507917051259E-2</v>
      </c>
      <c r="AY760" s="39">
        <f t="shared" si="423"/>
        <v>2.0325851432644219E-4</v>
      </c>
      <c r="AZ760" s="8"/>
      <c r="BA760" s="35"/>
      <c r="BB760" s="12">
        <f t="shared" si="424"/>
        <v>1.0000134230085023</v>
      </c>
      <c r="BC760" s="12">
        <f t="shared" si="425"/>
        <v>0.96789650000000005</v>
      </c>
      <c r="BD760" s="12">
        <f t="shared" si="426"/>
        <v>0</v>
      </c>
      <c r="BE760" s="39">
        <f t="shared" si="427"/>
        <v>0</v>
      </c>
    </row>
    <row r="761" spans="1:57">
      <c r="A761" s="168" t="s">
        <v>395</v>
      </c>
      <c r="B761" s="3" t="s">
        <v>399</v>
      </c>
      <c r="C761" s="3">
        <v>-34.183999999999997</v>
      </c>
      <c r="D761" s="3">
        <v>0.37367918280816953</v>
      </c>
      <c r="E761" s="3">
        <v>3</v>
      </c>
      <c r="F761" s="3">
        <v>1.3423008502203413E-2</v>
      </c>
      <c r="G761" s="3">
        <v>0.17086378734417915</v>
      </c>
      <c r="L761" s="3">
        <v>1</v>
      </c>
      <c r="Q761" s="44">
        <f t="shared" si="393"/>
        <v>-34.17103584362043</v>
      </c>
      <c r="R761" s="45">
        <f t="shared" si="394"/>
        <v>0.27162328802266239</v>
      </c>
      <c r="S761" s="45" t="str">
        <f t="shared" si="395"/>
        <v>n/a</v>
      </c>
      <c r="T761" s="45" t="str">
        <f t="shared" si="396"/>
        <v>n/a</v>
      </c>
      <c r="U761" s="45" t="str">
        <f t="shared" si="397"/>
        <v>n/a</v>
      </c>
      <c r="V761" s="45" t="str">
        <f t="shared" si="398"/>
        <v>n/a</v>
      </c>
      <c r="W761" s="41">
        <f t="shared" si="399"/>
        <v>-34.17103584362043</v>
      </c>
      <c r="X761" s="42">
        <f t="shared" si="400"/>
        <v>0.27162328802266239</v>
      </c>
      <c r="Y761" s="3">
        <v>3</v>
      </c>
      <c r="Z761" s="166">
        <v>-18.5</v>
      </c>
      <c r="AA761" s="43">
        <f t="shared" si="401"/>
        <v>-34.171035843620466</v>
      </c>
      <c r="AB761" s="42">
        <f t="shared" si="402"/>
        <v>0.27162328802266239</v>
      </c>
      <c r="AC761" s="8"/>
      <c r="AD761" s="35">
        <f t="shared" si="403"/>
        <v>-3.4183999999999999E-2</v>
      </c>
      <c r="AE761" s="12">
        <f t="shared" si="404"/>
        <v>3.7367918280816951E-4</v>
      </c>
      <c r="AF761" s="12">
        <f t="shared" si="405"/>
        <v>4.2165180505801406E-4</v>
      </c>
      <c r="AG761" s="12">
        <f t="shared" si="406"/>
        <v>1.3423008502203412E-5</v>
      </c>
      <c r="AH761" s="12">
        <f t="shared" si="407"/>
        <v>1.7086378734417916E-4</v>
      </c>
      <c r="AI761" s="12">
        <f t="shared" si="408"/>
        <v>0</v>
      </c>
      <c r="AJ761" s="12">
        <f t="shared" si="409"/>
        <v>0</v>
      </c>
      <c r="AK761" s="12">
        <f t="shared" si="410"/>
        <v>0</v>
      </c>
      <c r="AL761" s="12">
        <f t="shared" si="411"/>
        <v>0</v>
      </c>
      <c r="AM761" s="12">
        <f t="shared" si="412"/>
        <v>0</v>
      </c>
      <c r="AN761" s="39">
        <f t="shared" si="413"/>
        <v>0</v>
      </c>
      <c r="AO761" s="8"/>
      <c r="AP761" s="35">
        <f t="shared" si="414"/>
        <v>-3.4171035843620433E-2</v>
      </c>
      <c r="AQ761" s="12">
        <f t="shared" si="415"/>
        <v>2.7162328802266239E-4</v>
      </c>
      <c r="AR761" s="12">
        <f t="shared" si="416"/>
        <v>1.3423008502203412E-5</v>
      </c>
      <c r="AS761" s="12">
        <f t="shared" si="417"/>
        <v>1.7086378734417916E-4</v>
      </c>
      <c r="AT761" s="12">
        <f t="shared" si="418"/>
        <v>1.3423008502203412E-5</v>
      </c>
      <c r="AU761" s="12">
        <f t="shared" si="419"/>
        <v>1.7086378734417916E-4</v>
      </c>
      <c r="AV761" s="12">
        <f t="shared" si="420"/>
        <v>-3.4171035843620433E-2</v>
      </c>
      <c r="AW761" s="12">
        <f t="shared" si="421"/>
        <v>2.7162328802266239E-4</v>
      </c>
      <c r="AX761" s="12">
        <f t="shared" si="422"/>
        <v>-3.4171035843620468E-2</v>
      </c>
      <c r="AY761" s="39">
        <f t="shared" si="423"/>
        <v>2.7162328802266239E-4</v>
      </c>
      <c r="AZ761" s="8"/>
      <c r="BA761" s="35"/>
      <c r="BB761" s="12">
        <f t="shared" si="424"/>
        <v>1.0000134230085023</v>
      </c>
      <c r="BC761" s="12">
        <f t="shared" si="425"/>
        <v>0.96581600000000001</v>
      </c>
      <c r="BD761" s="12">
        <f t="shared" si="426"/>
        <v>0</v>
      </c>
      <c r="BE761" s="39">
        <f t="shared" si="427"/>
        <v>0</v>
      </c>
    </row>
    <row r="762" spans="1:57">
      <c r="A762" s="168" t="s">
        <v>395</v>
      </c>
      <c r="B762" s="3" t="s">
        <v>400</v>
      </c>
      <c r="C762" s="3">
        <v>-33.498666666666672</v>
      </c>
      <c r="D762" s="3">
        <v>0.37367918280816953</v>
      </c>
      <c r="E762" s="3">
        <v>3</v>
      </c>
      <c r="F762" s="3">
        <v>1.3423008502203413E-2</v>
      </c>
      <c r="G762" s="3">
        <v>0.17086378734417915</v>
      </c>
      <c r="L762" s="3">
        <v>1</v>
      </c>
      <c r="Q762" s="44">
        <f t="shared" si="393"/>
        <v>-33.485693311051946</v>
      </c>
      <c r="R762" s="45">
        <f t="shared" si="394"/>
        <v>0.27169444647296448</v>
      </c>
      <c r="S762" s="45" t="str">
        <f t="shared" si="395"/>
        <v>n/a</v>
      </c>
      <c r="T762" s="45" t="str">
        <f t="shared" si="396"/>
        <v>n/a</v>
      </c>
      <c r="U762" s="45" t="str">
        <f t="shared" si="397"/>
        <v>n/a</v>
      </c>
      <c r="V762" s="45" t="str">
        <f t="shared" si="398"/>
        <v>n/a</v>
      </c>
      <c r="W762" s="41">
        <f t="shared" si="399"/>
        <v>-33.485693311051946</v>
      </c>
      <c r="X762" s="42">
        <f t="shared" si="400"/>
        <v>0.27169444647296448</v>
      </c>
      <c r="Y762" s="3">
        <v>3</v>
      </c>
      <c r="Z762" s="166">
        <v>-18.5</v>
      </c>
      <c r="AA762" s="43">
        <f t="shared" si="401"/>
        <v>-33.48569331105189</v>
      </c>
      <c r="AB762" s="42">
        <f t="shared" si="402"/>
        <v>0.27169444647296448</v>
      </c>
      <c r="AC762" s="8"/>
      <c r="AD762" s="35">
        <f t="shared" si="403"/>
        <v>-3.349866666666667E-2</v>
      </c>
      <c r="AE762" s="12">
        <f t="shared" si="404"/>
        <v>3.7367918280816951E-4</v>
      </c>
      <c r="AF762" s="12">
        <f t="shared" si="405"/>
        <v>4.2165180505801406E-4</v>
      </c>
      <c r="AG762" s="12">
        <f t="shared" si="406"/>
        <v>1.3423008502203412E-5</v>
      </c>
      <c r="AH762" s="12">
        <f t="shared" si="407"/>
        <v>1.7086378734417916E-4</v>
      </c>
      <c r="AI762" s="12">
        <f t="shared" si="408"/>
        <v>0</v>
      </c>
      <c r="AJ762" s="12">
        <f t="shared" si="409"/>
        <v>0</v>
      </c>
      <c r="AK762" s="12">
        <f t="shared" si="410"/>
        <v>0</v>
      </c>
      <c r="AL762" s="12">
        <f t="shared" si="411"/>
        <v>0</v>
      </c>
      <c r="AM762" s="12">
        <f t="shared" si="412"/>
        <v>0</v>
      </c>
      <c r="AN762" s="39">
        <f t="shared" si="413"/>
        <v>0</v>
      </c>
      <c r="AO762" s="8"/>
      <c r="AP762" s="35">
        <f t="shared" si="414"/>
        <v>-3.3485693311051945E-2</v>
      </c>
      <c r="AQ762" s="12">
        <f t="shared" si="415"/>
        <v>2.7169444647296451E-4</v>
      </c>
      <c r="AR762" s="12">
        <f t="shared" si="416"/>
        <v>1.3423008502203412E-5</v>
      </c>
      <c r="AS762" s="12">
        <f t="shared" si="417"/>
        <v>1.7086378734417916E-4</v>
      </c>
      <c r="AT762" s="12">
        <f t="shared" si="418"/>
        <v>1.3423008502203412E-5</v>
      </c>
      <c r="AU762" s="12">
        <f t="shared" si="419"/>
        <v>1.7086378734417916E-4</v>
      </c>
      <c r="AV762" s="12">
        <f t="shared" si="420"/>
        <v>-3.3485693311051945E-2</v>
      </c>
      <c r="AW762" s="12">
        <f t="shared" si="421"/>
        <v>2.7169444647296451E-4</v>
      </c>
      <c r="AX762" s="12">
        <f t="shared" si="422"/>
        <v>-3.348569331105189E-2</v>
      </c>
      <c r="AY762" s="39">
        <f t="shared" si="423"/>
        <v>2.7169444647296451E-4</v>
      </c>
      <c r="AZ762" s="8"/>
      <c r="BA762" s="35"/>
      <c r="BB762" s="12">
        <f t="shared" si="424"/>
        <v>1.0000134230085023</v>
      </c>
      <c r="BC762" s="12">
        <f t="shared" si="425"/>
        <v>0.96650133333333332</v>
      </c>
      <c r="BD762" s="12">
        <f t="shared" si="426"/>
        <v>0</v>
      </c>
      <c r="BE762" s="39">
        <f t="shared" si="427"/>
        <v>0</v>
      </c>
    </row>
    <row r="763" spans="1:57">
      <c r="A763" s="168" t="s">
        <v>395</v>
      </c>
      <c r="B763" s="3" t="s">
        <v>215</v>
      </c>
      <c r="C763" s="3">
        <v>-35.513333333333328</v>
      </c>
      <c r="D763" s="3">
        <v>0.37367918280816953</v>
      </c>
      <c r="E763" s="3">
        <v>3</v>
      </c>
      <c r="F763" s="3">
        <v>1.3423008502203413E-2</v>
      </c>
      <c r="G763" s="3">
        <v>0.17086378734417915</v>
      </c>
      <c r="L763" s="3">
        <v>1</v>
      </c>
      <c r="Q763" s="44">
        <f t="shared" si="393"/>
        <v>-35.500387020606397</v>
      </c>
      <c r="R763" s="45">
        <f t="shared" si="394"/>
        <v>0.27148535360370529</v>
      </c>
      <c r="S763" s="45" t="str">
        <f t="shared" si="395"/>
        <v>n/a</v>
      </c>
      <c r="T763" s="45" t="str">
        <f t="shared" si="396"/>
        <v>n/a</v>
      </c>
      <c r="U763" s="45" t="str">
        <f t="shared" si="397"/>
        <v>n/a</v>
      </c>
      <c r="V763" s="45" t="str">
        <f t="shared" si="398"/>
        <v>n/a</v>
      </c>
      <c r="W763" s="41">
        <f t="shared" si="399"/>
        <v>-35.500387020606397</v>
      </c>
      <c r="X763" s="42">
        <f t="shared" si="400"/>
        <v>0.27148535360370529</v>
      </c>
      <c r="Y763" s="3">
        <v>3</v>
      </c>
      <c r="Z763" s="166">
        <v>-18.5</v>
      </c>
      <c r="AA763" s="43">
        <f t="shared" si="401"/>
        <v>-35.500387020606425</v>
      </c>
      <c r="AB763" s="42">
        <f t="shared" si="402"/>
        <v>0.27148535360370529</v>
      </c>
      <c r="AC763" s="8"/>
      <c r="AD763" s="35">
        <f t="shared" si="403"/>
        <v>-3.5513333333333327E-2</v>
      </c>
      <c r="AE763" s="12">
        <f t="shared" si="404"/>
        <v>3.7367918280816951E-4</v>
      </c>
      <c r="AF763" s="12">
        <f t="shared" si="405"/>
        <v>4.2165180505801406E-4</v>
      </c>
      <c r="AG763" s="12">
        <f t="shared" si="406"/>
        <v>1.3423008502203412E-5</v>
      </c>
      <c r="AH763" s="12">
        <f t="shared" si="407"/>
        <v>1.7086378734417916E-4</v>
      </c>
      <c r="AI763" s="12">
        <f t="shared" si="408"/>
        <v>0</v>
      </c>
      <c r="AJ763" s="12">
        <f t="shared" si="409"/>
        <v>0</v>
      </c>
      <c r="AK763" s="12">
        <f t="shared" si="410"/>
        <v>0</v>
      </c>
      <c r="AL763" s="12">
        <f t="shared" si="411"/>
        <v>0</v>
      </c>
      <c r="AM763" s="12">
        <f t="shared" si="412"/>
        <v>0</v>
      </c>
      <c r="AN763" s="39">
        <f t="shared" si="413"/>
        <v>0</v>
      </c>
      <c r="AO763" s="8"/>
      <c r="AP763" s="35">
        <f t="shared" si="414"/>
        <v>-3.55003870206064E-2</v>
      </c>
      <c r="AQ763" s="12">
        <f t="shared" si="415"/>
        <v>2.7148535360370531E-4</v>
      </c>
      <c r="AR763" s="12">
        <f t="shared" si="416"/>
        <v>1.3423008502203412E-5</v>
      </c>
      <c r="AS763" s="12">
        <f t="shared" si="417"/>
        <v>1.7086378734417916E-4</v>
      </c>
      <c r="AT763" s="12">
        <f t="shared" si="418"/>
        <v>1.3423008502203412E-5</v>
      </c>
      <c r="AU763" s="12">
        <f t="shared" si="419"/>
        <v>1.7086378734417916E-4</v>
      </c>
      <c r="AV763" s="12">
        <f t="shared" si="420"/>
        <v>-3.55003870206064E-2</v>
      </c>
      <c r="AW763" s="12">
        <f t="shared" si="421"/>
        <v>2.7148535360370531E-4</v>
      </c>
      <c r="AX763" s="12">
        <f t="shared" si="422"/>
        <v>-3.5500387020606428E-2</v>
      </c>
      <c r="AY763" s="39">
        <f t="shared" si="423"/>
        <v>2.7148535360370531E-4</v>
      </c>
      <c r="AZ763" s="8"/>
      <c r="BA763" s="35"/>
      <c r="BB763" s="12">
        <f t="shared" si="424"/>
        <v>1.0000134230085023</v>
      </c>
      <c r="BC763" s="12">
        <f t="shared" si="425"/>
        <v>0.96448666666666671</v>
      </c>
      <c r="BD763" s="12">
        <f t="shared" si="426"/>
        <v>0</v>
      </c>
      <c r="BE763" s="39">
        <f t="shared" si="427"/>
        <v>0</v>
      </c>
    </row>
    <row r="764" spans="1:57">
      <c r="A764" s="168" t="s">
        <v>395</v>
      </c>
      <c r="B764" s="3" t="s">
        <v>216</v>
      </c>
      <c r="C764" s="3">
        <v>-34.993000000000002</v>
      </c>
      <c r="D764" s="3">
        <v>0.37367918280816953</v>
      </c>
      <c r="E764" s="3">
        <v>3</v>
      </c>
      <c r="F764" s="3">
        <v>1.3423008502203413E-2</v>
      </c>
      <c r="G764" s="3">
        <v>0.17086378734417915</v>
      </c>
      <c r="L764" s="3">
        <v>1</v>
      </c>
      <c r="Q764" s="44">
        <f t="shared" si="393"/>
        <v>-34.980046702834322</v>
      </c>
      <c r="R764" s="45">
        <f t="shared" si="394"/>
        <v>0.2715393301995892</v>
      </c>
      <c r="S764" s="45" t="str">
        <f t="shared" si="395"/>
        <v>n/a</v>
      </c>
      <c r="T764" s="45" t="str">
        <f t="shared" si="396"/>
        <v>n/a</v>
      </c>
      <c r="U764" s="45" t="str">
        <f t="shared" si="397"/>
        <v>n/a</v>
      </c>
      <c r="V764" s="45" t="str">
        <f t="shared" si="398"/>
        <v>n/a</v>
      </c>
      <c r="W764" s="41">
        <f t="shared" si="399"/>
        <v>-34.980046702834322</v>
      </c>
      <c r="X764" s="42">
        <f t="shared" si="400"/>
        <v>0.2715393301995892</v>
      </c>
      <c r="Y764" s="3">
        <v>3</v>
      </c>
      <c r="Z764" s="166">
        <v>-18.5</v>
      </c>
      <c r="AA764" s="43">
        <f t="shared" si="401"/>
        <v>-34.980046702834279</v>
      </c>
      <c r="AB764" s="42">
        <f t="shared" si="402"/>
        <v>0.2715393301995892</v>
      </c>
      <c r="AC764" s="8"/>
      <c r="AD764" s="35">
        <f t="shared" si="403"/>
        <v>-3.4993000000000003E-2</v>
      </c>
      <c r="AE764" s="12">
        <f t="shared" si="404"/>
        <v>3.7367918280816951E-4</v>
      </c>
      <c r="AF764" s="12">
        <f t="shared" si="405"/>
        <v>4.2165180505801406E-4</v>
      </c>
      <c r="AG764" s="12">
        <f t="shared" si="406"/>
        <v>1.3423008502203412E-5</v>
      </c>
      <c r="AH764" s="12">
        <f t="shared" si="407"/>
        <v>1.7086378734417916E-4</v>
      </c>
      <c r="AI764" s="12">
        <f t="shared" si="408"/>
        <v>0</v>
      </c>
      <c r="AJ764" s="12">
        <f t="shared" si="409"/>
        <v>0</v>
      </c>
      <c r="AK764" s="12">
        <f t="shared" si="410"/>
        <v>0</v>
      </c>
      <c r="AL764" s="12">
        <f t="shared" si="411"/>
        <v>0</v>
      </c>
      <c r="AM764" s="12">
        <f t="shared" si="412"/>
        <v>0</v>
      </c>
      <c r="AN764" s="39">
        <f t="shared" si="413"/>
        <v>0</v>
      </c>
      <c r="AO764" s="8"/>
      <c r="AP764" s="35">
        <f t="shared" si="414"/>
        <v>-3.4980046702834319E-2</v>
      </c>
      <c r="AQ764" s="12">
        <f t="shared" si="415"/>
        <v>2.7153933019958919E-4</v>
      </c>
      <c r="AR764" s="12">
        <f t="shared" si="416"/>
        <v>1.3423008502203412E-5</v>
      </c>
      <c r="AS764" s="12">
        <f t="shared" si="417"/>
        <v>1.7086378734417916E-4</v>
      </c>
      <c r="AT764" s="12">
        <f t="shared" si="418"/>
        <v>1.3423008502203412E-5</v>
      </c>
      <c r="AU764" s="12">
        <f t="shared" si="419"/>
        <v>1.7086378734417916E-4</v>
      </c>
      <c r="AV764" s="12">
        <f t="shared" si="420"/>
        <v>-3.4980046702834319E-2</v>
      </c>
      <c r="AW764" s="12">
        <f t="shared" si="421"/>
        <v>2.7153933019958919E-4</v>
      </c>
      <c r="AX764" s="12">
        <f t="shared" si="422"/>
        <v>-3.4980046702834278E-2</v>
      </c>
      <c r="AY764" s="39">
        <f t="shared" si="423"/>
        <v>2.7153933019958919E-4</v>
      </c>
      <c r="AZ764" s="8"/>
      <c r="BA764" s="35"/>
      <c r="BB764" s="12">
        <f t="shared" si="424"/>
        <v>1.0000134230085023</v>
      </c>
      <c r="BC764" s="12">
        <f t="shared" si="425"/>
        <v>0.96500699999999995</v>
      </c>
      <c r="BD764" s="12">
        <f t="shared" si="426"/>
        <v>0</v>
      </c>
      <c r="BE764" s="39">
        <f t="shared" si="427"/>
        <v>0</v>
      </c>
    </row>
    <row r="765" spans="1:57">
      <c r="A765" s="168" t="s">
        <v>344</v>
      </c>
      <c r="B765" s="3" t="s">
        <v>399</v>
      </c>
      <c r="C765" s="3">
        <v>-34.597000000000001</v>
      </c>
      <c r="D765" s="3">
        <v>0.37367918280816953</v>
      </c>
      <c r="E765" s="3">
        <v>3</v>
      </c>
      <c r="F765" s="3">
        <v>1.3423008502203413E-2</v>
      </c>
      <c r="G765" s="3">
        <v>0.17086378734417915</v>
      </c>
      <c r="L765" s="3">
        <v>1</v>
      </c>
      <c r="Q765" s="44">
        <f t="shared" si="393"/>
        <v>-34.584041387322948</v>
      </c>
      <c r="R765" s="45">
        <f t="shared" si="394"/>
        <v>0.27158042143559252</v>
      </c>
      <c r="S765" s="45" t="str">
        <f t="shared" si="395"/>
        <v>n/a</v>
      </c>
      <c r="T765" s="45" t="str">
        <f t="shared" si="396"/>
        <v>n/a</v>
      </c>
      <c r="U765" s="45" t="str">
        <f t="shared" si="397"/>
        <v>n/a</v>
      </c>
      <c r="V765" s="45" t="str">
        <f t="shared" si="398"/>
        <v>n/a</v>
      </c>
      <c r="W765" s="41">
        <f t="shared" si="399"/>
        <v>-34.584041387322948</v>
      </c>
      <c r="X765" s="42">
        <f t="shared" si="400"/>
        <v>0.27158042143559252</v>
      </c>
      <c r="Y765" s="3">
        <v>3</v>
      </c>
      <c r="Z765" s="166">
        <v>-18.5</v>
      </c>
      <c r="AA765" s="43">
        <f t="shared" si="401"/>
        <v>-34.584041387322962</v>
      </c>
      <c r="AB765" s="42">
        <f t="shared" si="402"/>
        <v>0.27158042143559252</v>
      </c>
      <c r="AC765" s="8"/>
      <c r="AD765" s="35">
        <f t="shared" si="403"/>
        <v>-3.4597000000000003E-2</v>
      </c>
      <c r="AE765" s="12">
        <f t="shared" si="404"/>
        <v>3.7367918280816951E-4</v>
      </c>
      <c r="AF765" s="12">
        <f t="shared" si="405"/>
        <v>4.2165180505801406E-4</v>
      </c>
      <c r="AG765" s="12">
        <f t="shared" si="406"/>
        <v>1.3423008502203412E-5</v>
      </c>
      <c r="AH765" s="12">
        <f t="shared" si="407"/>
        <v>1.7086378734417916E-4</v>
      </c>
      <c r="AI765" s="12">
        <f t="shared" si="408"/>
        <v>0</v>
      </c>
      <c r="AJ765" s="12">
        <f t="shared" si="409"/>
        <v>0</v>
      </c>
      <c r="AK765" s="12">
        <f t="shared" si="410"/>
        <v>0</v>
      </c>
      <c r="AL765" s="12">
        <f t="shared" si="411"/>
        <v>0</v>
      </c>
      <c r="AM765" s="12">
        <f t="shared" si="412"/>
        <v>0</v>
      </c>
      <c r="AN765" s="39">
        <f t="shared" si="413"/>
        <v>0</v>
      </c>
      <c r="AO765" s="8"/>
      <c r="AP765" s="35">
        <f t="shared" si="414"/>
        <v>-3.4584041387322947E-2</v>
      </c>
      <c r="AQ765" s="12">
        <f t="shared" si="415"/>
        <v>2.7158042143559253E-4</v>
      </c>
      <c r="AR765" s="12">
        <f t="shared" si="416"/>
        <v>1.3423008502203412E-5</v>
      </c>
      <c r="AS765" s="12">
        <f t="shared" si="417"/>
        <v>1.7086378734417916E-4</v>
      </c>
      <c r="AT765" s="12">
        <f t="shared" si="418"/>
        <v>1.3423008502203412E-5</v>
      </c>
      <c r="AU765" s="12">
        <f t="shared" si="419"/>
        <v>1.7086378734417916E-4</v>
      </c>
      <c r="AV765" s="12">
        <f t="shared" si="420"/>
        <v>-3.4584041387322947E-2</v>
      </c>
      <c r="AW765" s="12">
        <f t="shared" si="421"/>
        <v>2.7158042143559253E-4</v>
      </c>
      <c r="AX765" s="12">
        <f t="shared" si="422"/>
        <v>-3.4584041387322961E-2</v>
      </c>
      <c r="AY765" s="39">
        <f t="shared" si="423"/>
        <v>2.7158042143559253E-4</v>
      </c>
      <c r="AZ765" s="8"/>
      <c r="BA765" s="35"/>
      <c r="BB765" s="12">
        <f t="shared" si="424"/>
        <v>1.0000134230085023</v>
      </c>
      <c r="BC765" s="12">
        <f t="shared" si="425"/>
        <v>0.96540300000000001</v>
      </c>
      <c r="BD765" s="12">
        <f t="shared" si="426"/>
        <v>0</v>
      </c>
      <c r="BE765" s="39">
        <f t="shared" si="427"/>
        <v>0</v>
      </c>
    </row>
    <row r="766" spans="1:57">
      <c r="A766" s="168" t="s">
        <v>344</v>
      </c>
      <c r="B766" s="3" t="s">
        <v>400</v>
      </c>
      <c r="C766" s="3">
        <v>-34.815666666666665</v>
      </c>
      <c r="D766" s="3">
        <v>0.37367918280816953</v>
      </c>
      <c r="E766" s="3">
        <v>3</v>
      </c>
      <c r="F766" s="3">
        <v>1.3423008502203413E-2</v>
      </c>
      <c r="G766" s="3">
        <v>0.17086378734417915</v>
      </c>
      <c r="L766" s="3">
        <v>1</v>
      </c>
      <c r="Q766" s="44">
        <f t="shared" si="393"/>
        <v>-34.802710989154143</v>
      </c>
      <c r="R766" s="45">
        <f t="shared" si="394"/>
        <v>0.2715577300098338</v>
      </c>
      <c r="S766" s="45" t="str">
        <f t="shared" si="395"/>
        <v>n/a</v>
      </c>
      <c r="T766" s="45" t="str">
        <f t="shared" si="396"/>
        <v>n/a</v>
      </c>
      <c r="U766" s="45" t="str">
        <f t="shared" si="397"/>
        <v>n/a</v>
      </c>
      <c r="V766" s="45" t="str">
        <f t="shared" si="398"/>
        <v>n/a</v>
      </c>
      <c r="W766" s="41">
        <f t="shared" si="399"/>
        <v>-34.802710989154143</v>
      </c>
      <c r="X766" s="42">
        <f t="shared" si="400"/>
        <v>0.2715577300098338</v>
      </c>
      <c r="Y766" s="3">
        <v>3</v>
      </c>
      <c r="Z766" s="166">
        <v>-18.5</v>
      </c>
      <c r="AA766" s="43">
        <f t="shared" si="401"/>
        <v>-34.802710989154107</v>
      </c>
      <c r="AB766" s="42">
        <f t="shared" si="402"/>
        <v>0.2715577300098338</v>
      </c>
      <c r="AC766" s="8"/>
      <c r="AD766" s="35">
        <f t="shared" si="403"/>
        <v>-3.4815666666666668E-2</v>
      </c>
      <c r="AE766" s="12">
        <f t="shared" si="404"/>
        <v>3.7367918280816951E-4</v>
      </c>
      <c r="AF766" s="12">
        <f t="shared" si="405"/>
        <v>4.2165180505801406E-4</v>
      </c>
      <c r="AG766" s="12">
        <f t="shared" si="406"/>
        <v>1.3423008502203412E-5</v>
      </c>
      <c r="AH766" s="12">
        <f t="shared" si="407"/>
        <v>1.7086378734417916E-4</v>
      </c>
      <c r="AI766" s="12">
        <f t="shared" si="408"/>
        <v>0</v>
      </c>
      <c r="AJ766" s="12">
        <f t="shared" si="409"/>
        <v>0</v>
      </c>
      <c r="AK766" s="12">
        <f t="shared" si="410"/>
        <v>0</v>
      </c>
      <c r="AL766" s="12">
        <f t="shared" si="411"/>
        <v>0</v>
      </c>
      <c r="AM766" s="12">
        <f t="shared" si="412"/>
        <v>0</v>
      </c>
      <c r="AN766" s="39">
        <f t="shared" si="413"/>
        <v>0</v>
      </c>
      <c r="AO766" s="8"/>
      <c r="AP766" s="35">
        <f t="shared" si="414"/>
        <v>-3.4802710989154141E-2</v>
      </c>
      <c r="AQ766" s="12">
        <f t="shared" si="415"/>
        <v>2.7155773000983379E-4</v>
      </c>
      <c r="AR766" s="12">
        <f t="shared" si="416"/>
        <v>1.3423008502203412E-5</v>
      </c>
      <c r="AS766" s="12">
        <f t="shared" si="417"/>
        <v>1.7086378734417916E-4</v>
      </c>
      <c r="AT766" s="12">
        <f t="shared" si="418"/>
        <v>1.3423008502203412E-5</v>
      </c>
      <c r="AU766" s="12">
        <f t="shared" si="419"/>
        <v>1.7086378734417916E-4</v>
      </c>
      <c r="AV766" s="12">
        <f t="shared" si="420"/>
        <v>-3.4802710989154141E-2</v>
      </c>
      <c r="AW766" s="12">
        <f t="shared" si="421"/>
        <v>2.7155773000983379E-4</v>
      </c>
      <c r="AX766" s="12">
        <f t="shared" si="422"/>
        <v>-3.4802710989154106E-2</v>
      </c>
      <c r="AY766" s="39">
        <f t="shared" si="423"/>
        <v>2.7155773000983379E-4</v>
      </c>
      <c r="AZ766" s="8"/>
      <c r="BA766" s="35"/>
      <c r="BB766" s="12">
        <f t="shared" si="424"/>
        <v>1.0000134230085023</v>
      </c>
      <c r="BC766" s="12">
        <f t="shared" si="425"/>
        <v>0.96518433333333331</v>
      </c>
      <c r="BD766" s="12">
        <f t="shared" si="426"/>
        <v>0</v>
      </c>
      <c r="BE766" s="39">
        <f t="shared" si="427"/>
        <v>0</v>
      </c>
    </row>
    <row r="767" spans="1:57">
      <c r="A767" s="168" t="s">
        <v>344</v>
      </c>
      <c r="B767" s="3" t="s">
        <v>215</v>
      </c>
      <c r="C767" s="3">
        <v>-36.527666666666669</v>
      </c>
      <c r="D767" s="3">
        <v>0.37367918280816953</v>
      </c>
      <c r="E767" s="3">
        <v>3</v>
      </c>
      <c r="F767" s="3">
        <v>1.3423008502203413E-2</v>
      </c>
      <c r="G767" s="3">
        <v>0.17086378734417915</v>
      </c>
      <c r="L767" s="3">
        <v>1</v>
      </c>
      <c r="Q767" s="44">
        <f t="shared" si="393"/>
        <v>-36.514733969344697</v>
      </c>
      <c r="R767" s="45">
        <f t="shared" si="394"/>
        <v>0.27138018495939281</v>
      </c>
      <c r="S767" s="45" t="str">
        <f t="shared" si="395"/>
        <v>n/a</v>
      </c>
      <c r="T767" s="45" t="str">
        <f t="shared" si="396"/>
        <v>n/a</v>
      </c>
      <c r="U767" s="45" t="str">
        <f t="shared" si="397"/>
        <v>n/a</v>
      </c>
      <c r="V767" s="45" t="str">
        <f t="shared" si="398"/>
        <v>n/a</v>
      </c>
      <c r="W767" s="41">
        <f t="shared" si="399"/>
        <v>-36.514733969344697</v>
      </c>
      <c r="X767" s="42">
        <f t="shared" si="400"/>
        <v>0.27138018495939281</v>
      </c>
      <c r="Y767" s="3">
        <v>3</v>
      </c>
      <c r="Z767" s="166">
        <v>-18.5</v>
      </c>
      <c r="AA767" s="43">
        <f t="shared" si="401"/>
        <v>-36.514733969344682</v>
      </c>
      <c r="AB767" s="42">
        <f t="shared" si="402"/>
        <v>0.27138018495939281</v>
      </c>
      <c r="AC767" s="8"/>
      <c r="AD767" s="35">
        <f t="shared" si="403"/>
        <v>-3.6527666666666667E-2</v>
      </c>
      <c r="AE767" s="12">
        <f t="shared" si="404"/>
        <v>3.7367918280816951E-4</v>
      </c>
      <c r="AF767" s="12">
        <f t="shared" si="405"/>
        <v>4.2165180505801406E-4</v>
      </c>
      <c r="AG767" s="12">
        <f t="shared" si="406"/>
        <v>1.3423008502203412E-5</v>
      </c>
      <c r="AH767" s="12">
        <f t="shared" si="407"/>
        <v>1.7086378734417916E-4</v>
      </c>
      <c r="AI767" s="12">
        <f t="shared" si="408"/>
        <v>0</v>
      </c>
      <c r="AJ767" s="12">
        <f t="shared" si="409"/>
        <v>0</v>
      </c>
      <c r="AK767" s="12">
        <f t="shared" si="410"/>
        <v>0</v>
      </c>
      <c r="AL767" s="12">
        <f t="shared" si="411"/>
        <v>0</v>
      </c>
      <c r="AM767" s="12">
        <f t="shared" si="412"/>
        <v>0</v>
      </c>
      <c r="AN767" s="39">
        <f t="shared" si="413"/>
        <v>0</v>
      </c>
      <c r="AO767" s="8"/>
      <c r="AP767" s="35">
        <f t="shared" si="414"/>
        <v>-3.6514733969344695E-2</v>
      </c>
      <c r="AQ767" s="12">
        <f t="shared" si="415"/>
        <v>2.7138018495939279E-4</v>
      </c>
      <c r="AR767" s="12">
        <f t="shared" si="416"/>
        <v>1.3423008502203412E-5</v>
      </c>
      <c r="AS767" s="12">
        <f t="shared" si="417"/>
        <v>1.7086378734417916E-4</v>
      </c>
      <c r="AT767" s="12">
        <f t="shared" si="418"/>
        <v>1.3423008502203412E-5</v>
      </c>
      <c r="AU767" s="12">
        <f t="shared" si="419"/>
        <v>1.7086378734417916E-4</v>
      </c>
      <c r="AV767" s="12">
        <f t="shared" si="420"/>
        <v>-3.6514733969344695E-2</v>
      </c>
      <c r="AW767" s="12">
        <f t="shared" si="421"/>
        <v>2.7138018495939279E-4</v>
      </c>
      <c r="AX767" s="12">
        <f t="shared" si="422"/>
        <v>-3.6514733969344682E-2</v>
      </c>
      <c r="AY767" s="39">
        <f t="shared" si="423"/>
        <v>2.7138018495939279E-4</v>
      </c>
      <c r="AZ767" s="8"/>
      <c r="BA767" s="35"/>
      <c r="BB767" s="12">
        <f t="shared" si="424"/>
        <v>1.0000134230085023</v>
      </c>
      <c r="BC767" s="12">
        <f t="shared" si="425"/>
        <v>0.96347233333333338</v>
      </c>
      <c r="BD767" s="12">
        <f t="shared" si="426"/>
        <v>0</v>
      </c>
      <c r="BE767" s="39">
        <f t="shared" si="427"/>
        <v>0</v>
      </c>
    </row>
    <row r="768" spans="1:57">
      <c r="A768" s="168" t="s">
        <v>344</v>
      </c>
      <c r="B768" s="3" t="s">
        <v>216</v>
      </c>
      <c r="C768" s="3">
        <v>-35.665999999999997</v>
      </c>
      <c r="D768" s="3">
        <v>0.37367918280816953</v>
      </c>
      <c r="E768" s="3">
        <v>3</v>
      </c>
      <c r="F768" s="3">
        <v>1.3423008502203413E-2</v>
      </c>
      <c r="G768" s="3">
        <v>0.17086378734417915</v>
      </c>
      <c r="L768" s="3">
        <v>1</v>
      </c>
      <c r="Q768" s="44">
        <f t="shared" si="393"/>
        <v>-35.653055736519029</v>
      </c>
      <c r="R768" s="45">
        <f t="shared" si="394"/>
        <v>0.27146952026889787</v>
      </c>
      <c r="S768" s="45" t="str">
        <f t="shared" si="395"/>
        <v>n/a</v>
      </c>
      <c r="T768" s="45" t="str">
        <f t="shared" si="396"/>
        <v>n/a</v>
      </c>
      <c r="U768" s="45" t="str">
        <f t="shared" si="397"/>
        <v>n/a</v>
      </c>
      <c r="V768" s="45" t="str">
        <f t="shared" si="398"/>
        <v>n/a</v>
      </c>
      <c r="W768" s="41">
        <f t="shared" si="399"/>
        <v>-35.653055736519029</v>
      </c>
      <c r="X768" s="42">
        <f t="shared" si="400"/>
        <v>0.27146952026889787</v>
      </c>
      <c r="Y768" s="3">
        <v>3</v>
      </c>
      <c r="Z768" s="166">
        <v>-18.5</v>
      </c>
      <c r="AA768" s="43">
        <f t="shared" si="401"/>
        <v>-35.653055736519001</v>
      </c>
      <c r="AB768" s="42">
        <f t="shared" si="402"/>
        <v>0.27146952026889787</v>
      </c>
      <c r="AC768" s="8"/>
      <c r="AD768" s="35">
        <f t="shared" si="403"/>
        <v>-3.5665999999999996E-2</v>
      </c>
      <c r="AE768" s="12">
        <f t="shared" si="404"/>
        <v>3.7367918280816951E-4</v>
      </c>
      <c r="AF768" s="12">
        <f t="shared" si="405"/>
        <v>4.2165180505801406E-4</v>
      </c>
      <c r="AG768" s="12">
        <f t="shared" si="406"/>
        <v>1.3423008502203412E-5</v>
      </c>
      <c r="AH768" s="12">
        <f t="shared" si="407"/>
        <v>1.7086378734417916E-4</v>
      </c>
      <c r="AI768" s="12">
        <f t="shared" si="408"/>
        <v>0</v>
      </c>
      <c r="AJ768" s="12">
        <f t="shared" si="409"/>
        <v>0</v>
      </c>
      <c r="AK768" s="12">
        <f t="shared" si="410"/>
        <v>0</v>
      </c>
      <c r="AL768" s="12">
        <f t="shared" si="411"/>
        <v>0</v>
      </c>
      <c r="AM768" s="12">
        <f t="shared" si="412"/>
        <v>0</v>
      </c>
      <c r="AN768" s="39">
        <f t="shared" si="413"/>
        <v>0</v>
      </c>
      <c r="AO768" s="8"/>
      <c r="AP768" s="35">
        <f t="shared" si="414"/>
        <v>-3.5653055736519029E-2</v>
      </c>
      <c r="AQ768" s="12">
        <f t="shared" si="415"/>
        <v>2.7146952026889788E-4</v>
      </c>
      <c r="AR768" s="12">
        <f t="shared" si="416"/>
        <v>1.3423008502203412E-5</v>
      </c>
      <c r="AS768" s="12">
        <f t="shared" si="417"/>
        <v>1.7086378734417916E-4</v>
      </c>
      <c r="AT768" s="12">
        <f t="shared" si="418"/>
        <v>1.3423008502203412E-5</v>
      </c>
      <c r="AU768" s="12">
        <f t="shared" si="419"/>
        <v>1.7086378734417916E-4</v>
      </c>
      <c r="AV768" s="12">
        <f t="shared" si="420"/>
        <v>-3.5653055736519029E-2</v>
      </c>
      <c r="AW768" s="12">
        <f t="shared" si="421"/>
        <v>2.7146952026889788E-4</v>
      </c>
      <c r="AX768" s="12">
        <f t="shared" si="422"/>
        <v>-3.5653055736519002E-2</v>
      </c>
      <c r="AY768" s="39">
        <f t="shared" si="423"/>
        <v>2.7146952026889788E-4</v>
      </c>
      <c r="AZ768" s="8"/>
      <c r="BA768" s="35"/>
      <c r="BB768" s="12">
        <f t="shared" si="424"/>
        <v>1.0000134230085023</v>
      </c>
      <c r="BC768" s="12">
        <f t="shared" si="425"/>
        <v>0.96433400000000002</v>
      </c>
      <c r="BD768" s="12">
        <f t="shared" si="426"/>
        <v>0</v>
      </c>
      <c r="BE768" s="39">
        <f t="shared" si="427"/>
        <v>0</v>
      </c>
    </row>
    <row r="769" spans="1:57">
      <c r="A769" s="168" t="s">
        <v>280</v>
      </c>
      <c r="B769" s="3" t="s">
        <v>399</v>
      </c>
      <c r="C769" s="3">
        <v>-32.038249999999998</v>
      </c>
      <c r="D769" s="3">
        <v>0.37367918280816953</v>
      </c>
      <c r="E769" s="3">
        <v>4</v>
      </c>
      <c r="F769" s="3">
        <v>1.3423008502203413E-2</v>
      </c>
      <c r="G769" s="3">
        <v>0.17086378734417915</v>
      </c>
      <c r="L769" s="3">
        <v>1</v>
      </c>
      <c r="Q769" s="44">
        <f t="shared" si="393"/>
        <v>-32.025257041199943</v>
      </c>
      <c r="R769" s="45">
        <f t="shared" si="394"/>
        <v>0.24952693920361013</v>
      </c>
      <c r="S769" s="45" t="str">
        <f t="shared" si="395"/>
        <v>n/a</v>
      </c>
      <c r="T769" s="45" t="str">
        <f t="shared" si="396"/>
        <v>n/a</v>
      </c>
      <c r="U769" s="45" t="str">
        <f t="shared" si="397"/>
        <v>n/a</v>
      </c>
      <c r="V769" s="45" t="str">
        <f t="shared" si="398"/>
        <v>n/a</v>
      </c>
      <c r="W769" s="41">
        <f t="shared" si="399"/>
        <v>-32.025257041199943</v>
      </c>
      <c r="X769" s="42">
        <f t="shared" si="400"/>
        <v>0.24952693920361013</v>
      </c>
      <c r="Y769" s="3">
        <v>4</v>
      </c>
      <c r="Z769" s="166">
        <v>-18.5</v>
      </c>
      <c r="AA769" s="43">
        <f t="shared" si="401"/>
        <v>-32.025257041199964</v>
      </c>
      <c r="AB769" s="42">
        <f t="shared" si="402"/>
        <v>0.24952693920361013</v>
      </c>
      <c r="AC769" s="8"/>
      <c r="AD769" s="35">
        <f t="shared" si="403"/>
        <v>-3.2038249999999997E-2</v>
      </c>
      <c r="AE769" s="12">
        <f t="shared" si="404"/>
        <v>3.7367918280816951E-4</v>
      </c>
      <c r="AF769" s="12">
        <f t="shared" si="405"/>
        <v>4.0559208822344957E-4</v>
      </c>
      <c r="AG769" s="12">
        <f t="shared" si="406"/>
        <v>1.3423008502203412E-5</v>
      </c>
      <c r="AH769" s="12">
        <f t="shared" si="407"/>
        <v>1.7086378734417916E-4</v>
      </c>
      <c r="AI769" s="12">
        <f t="shared" si="408"/>
        <v>0</v>
      </c>
      <c r="AJ769" s="12">
        <f t="shared" si="409"/>
        <v>0</v>
      </c>
      <c r="AK769" s="12">
        <f t="shared" si="410"/>
        <v>0</v>
      </c>
      <c r="AL769" s="12">
        <f t="shared" si="411"/>
        <v>0</v>
      </c>
      <c r="AM769" s="12">
        <f t="shared" si="412"/>
        <v>0</v>
      </c>
      <c r="AN769" s="39">
        <f t="shared" si="413"/>
        <v>0</v>
      </c>
      <c r="AO769" s="8"/>
      <c r="AP769" s="35">
        <f t="shared" si="414"/>
        <v>-3.2025257041199941E-2</v>
      </c>
      <c r="AQ769" s="12">
        <f t="shared" si="415"/>
        <v>2.4952693920361014E-4</v>
      </c>
      <c r="AR769" s="12">
        <f t="shared" si="416"/>
        <v>1.3423008502203412E-5</v>
      </c>
      <c r="AS769" s="12">
        <f t="shared" si="417"/>
        <v>1.7086378734417916E-4</v>
      </c>
      <c r="AT769" s="12">
        <f t="shared" si="418"/>
        <v>1.3423008502203412E-5</v>
      </c>
      <c r="AU769" s="12">
        <f t="shared" si="419"/>
        <v>1.7086378734417916E-4</v>
      </c>
      <c r="AV769" s="12">
        <f t="shared" si="420"/>
        <v>-3.2025257041199941E-2</v>
      </c>
      <c r="AW769" s="12">
        <f t="shared" si="421"/>
        <v>2.4952693920361014E-4</v>
      </c>
      <c r="AX769" s="12">
        <f t="shared" si="422"/>
        <v>-3.2025257041199962E-2</v>
      </c>
      <c r="AY769" s="39">
        <f t="shared" si="423"/>
        <v>2.4952693920361014E-4</v>
      </c>
      <c r="AZ769" s="8"/>
      <c r="BA769" s="35"/>
      <c r="BB769" s="12">
        <f t="shared" si="424"/>
        <v>1.0000134230085023</v>
      </c>
      <c r="BC769" s="12">
        <f t="shared" si="425"/>
        <v>0.96796174999999995</v>
      </c>
      <c r="BD769" s="12">
        <f t="shared" si="426"/>
        <v>0</v>
      </c>
      <c r="BE769" s="39">
        <f t="shared" si="427"/>
        <v>0</v>
      </c>
    </row>
    <row r="770" spans="1:57">
      <c r="A770" s="168" t="s">
        <v>280</v>
      </c>
      <c r="B770" s="3" t="s">
        <v>400</v>
      </c>
      <c r="C770" s="3">
        <v>-31.5625</v>
      </c>
      <c r="D770" s="3">
        <v>0.37367918280816953</v>
      </c>
      <c r="E770" s="3">
        <v>4</v>
      </c>
      <c r="F770" s="3">
        <v>1.3423008502203413E-2</v>
      </c>
      <c r="G770" s="3">
        <v>0.17086378734417915</v>
      </c>
      <c r="L770" s="3">
        <v>1</v>
      </c>
      <c r="Q770" s="44">
        <f t="shared" si="393"/>
        <v>-31.549500655203648</v>
      </c>
      <c r="R770" s="45">
        <f t="shared" si="394"/>
        <v>0.24958082563624531</v>
      </c>
      <c r="S770" s="45" t="str">
        <f t="shared" si="395"/>
        <v>n/a</v>
      </c>
      <c r="T770" s="45" t="str">
        <f t="shared" si="396"/>
        <v>n/a</v>
      </c>
      <c r="U770" s="45" t="str">
        <f t="shared" si="397"/>
        <v>n/a</v>
      </c>
      <c r="V770" s="45" t="str">
        <f t="shared" si="398"/>
        <v>n/a</v>
      </c>
      <c r="W770" s="41">
        <f t="shared" si="399"/>
        <v>-31.549500655203648</v>
      </c>
      <c r="X770" s="42">
        <f t="shared" si="400"/>
        <v>0.24958082563624531</v>
      </c>
      <c r="Y770" s="3">
        <v>4</v>
      </c>
      <c r="Z770" s="166">
        <v>-18.5</v>
      </c>
      <c r="AA770" s="43">
        <f t="shared" si="401"/>
        <v>-31.549500655203676</v>
      </c>
      <c r="AB770" s="42">
        <f t="shared" si="402"/>
        <v>0.24958082563624531</v>
      </c>
      <c r="AC770" s="8"/>
      <c r="AD770" s="35">
        <f t="shared" si="403"/>
        <v>-3.15625E-2</v>
      </c>
      <c r="AE770" s="12">
        <f t="shared" si="404"/>
        <v>3.7367918280816951E-4</v>
      </c>
      <c r="AF770" s="12">
        <f t="shared" si="405"/>
        <v>4.0559208822344957E-4</v>
      </c>
      <c r="AG770" s="12">
        <f t="shared" si="406"/>
        <v>1.3423008502203412E-5</v>
      </c>
      <c r="AH770" s="12">
        <f t="shared" si="407"/>
        <v>1.7086378734417916E-4</v>
      </c>
      <c r="AI770" s="12">
        <f t="shared" si="408"/>
        <v>0</v>
      </c>
      <c r="AJ770" s="12">
        <f t="shared" si="409"/>
        <v>0</v>
      </c>
      <c r="AK770" s="12">
        <f t="shared" si="410"/>
        <v>0</v>
      </c>
      <c r="AL770" s="12">
        <f t="shared" si="411"/>
        <v>0</v>
      </c>
      <c r="AM770" s="12">
        <f t="shared" si="412"/>
        <v>0</v>
      </c>
      <c r="AN770" s="39">
        <f t="shared" si="413"/>
        <v>0</v>
      </c>
      <c r="AO770" s="8"/>
      <c r="AP770" s="35">
        <f t="shared" si="414"/>
        <v>-3.1549500655203649E-2</v>
      </c>
      <c r="AQ770" s="12">
        <f t="shared" si="415"/>
        <v>2.495808256362453E-4</v>
      </c>
      <c r="AR770" s="12">
        <f t="shared" si="416"/>
        <v>1.3423008502203412E-5</v>
      </c>
      <c r="AS770" s="12">
        <f t="shared" si="417"/>
        <v>1.7086378734417916E-4</v>
      </c>
      <c r="AT770" s="12">
        <f t="shared" si="418"/>
        <v>1.3423008502203412E-5</v>
      </c>
      <c r="AU770" s="12">
        <f t="shared" si="419"/>
        <v>1.7086378734417916E-4</v>
      </c>
      <c r="AV770" s="12">
        <f t="shared" si="420"/>
        <v>-3.1549500655203649E-2</v>
      </c>
      <c r="AW770" s="12">
        <f t="shared" si="421"/>
        <v>2.495808256362453E-4</v>
      </c>
      <c r="AX770" s="12">
        <f t="shared" si="422"/>
        <v>-3.1549500655203677E-2</v>
      </c>
      <c r="AY770" s="39">
        <f t="shared" si="423"/>
        <v>2.495808256362453E-4</v>
      </c>
      <c r="AZ770" s="8"/>
      <c r="BA770" s="35"/>
      <c r="BB770" s="12">
        <f t="shared" si="424"/>
        <v>1.0000134230085023</v>
      </c>
      <c r="BC770" s="12">
        <f t="shared" si="425"/>
        <v>0.96843749999999995</v>
      </c>
      <c r="BD770" s="12">
        <f t="shared" si="426"/>
        <v>0</v>
      </c>
      <c r="BE770" s="39">
        <f t="shared" si="427"/>
        <v>0</v>
      </c>
    </row>
    <row r="771" spans="1:57">
      <c r="A771" s="168" t="s">
        <v>280</v>
      </c>
      <c r="B771" s="3" t="s">
        <v>215</v>
      </c>
      <c r="C771" s="3">
        <v>-33.301749999999998</v>
      </c>
      <c r="D771" s="3">
        <v>0.37367918280816953</v>
      </c>
      <c r="E771" s="3">
        <v>4</v>
      </c>
      <c r="F771" s="3">
        <v>1.3423008502203413E-2</v>
      </c>
      <c r="G771" s="3">
        <v>0.17086378734417915</v>
      </c>
      <c r="L771" s="3">
        <v>1</v>
      </c>
      <c r="Q771" s="44">
        <f t="shared" si="393"/>
        <v>-33.288774001171184</v>
      </c>
      <c r="R771" s="45">
        <f t="shared" si="394"/>
        <v>0.24938389936310185</v>
      </c>
      <c r="S771" s="45" t="str">
        <f t="shared" si="395"/>
        <v>n/a</v>
      </c>
      <c r="T771" s="45" t="str">
        <f t="shared" si="396"/>
        <v>n/a</v>
      </c>
      <c r="U771" s="45" t="str">
        <f t="shared" si="397"/>
        <v>n/a</v>
      </c>
      <c r="V771" s="45" t="str">
        <f t="shared" si="398"/>
        <v>n/a</v>
      </c>
      <c r="W771" s="41">
        <f t="shared" si="399"/>
        <v>-33.288774001171184</v>
      </c>
      <c r="X771" s="42">
        <f t="shared" si="400"/>
        <v>0.24938389936310185</v>
      </c>
      <c r="Y771" s="3">
        <v>4</v>
      </c>
      <c r="Z771" s="166">
        <v>-18.5</v>
      </c>
      <c r="AA771" s="43">
        <f t="shared" si="401"/>
        <v>-33.288774001171141</v>
      </c>
      <c r="AB771" s="42">
        <f t="shared" si="402"/>
        <v>0.24938389936310185</v>
      </c>
      <c r="AC771" s="8"/>
      <c r="AD771" s="35">
        <f t="shared" si="403"/>
        <v>-3.3301749999999998E-2</v>
      </c>
      <c r="AE771" s="12">
        <f t="shared" si="404"/>
        <v>3.7367918280816951E-4</v>
      </c>
      <c r="AF771" s="12">
        <f t="shared" si="405"/>
        <v>4.0559208822344957E-4</v>
      </c>
      <c r="AG771" s="12">
        <f t="shared" si="406"/>
        <v>1.3423008502203412E-5</v>
      </c>
      <c r="AH771" s="12">
        <f t="shared" si="407"/>
        <v>1.7086378734417916E-4</v>
      </c>
      <c r="AI771" s="12">
        <f t="shared" si="408"/>
        <v>0</v>
      </c>
      <c r="AJ771" s="12">
        <f t="shared" si="409"/>
        <v>0</v>
      </c>
      <c r="AK771" s="12">
        <f t="shared" si="410"/>
        <v>0</v>
      </c>
      <c r="AL771" s="12">
        <f t="shared" si="411"/>
        <v>0</v>
      </c>
      <c r="AM771" s="12">
        <f t="shared" si="412"/>
        <v>0</v>
      </c>
      <c r="AN771" s="39">
        <f t="shared" si="413"/>
        <v>0</v>
      </c>
      <c r="AO771" s="8"/>
      <c r="AP771" s="35">
        <f t="shared" si="414"/>
        <v>-3.3288774001171181E-2</v>
      </c>
      <c r="AQ771" s="12">
        <f t="shared" si="415"/>
        <v>2.4938389936310184E-4</v>
      </c>
      <c r="AR771" s="12">
        <f t="shared" si="416"/>
        <v>1.3423008502203412E-5</v>
      </c>
      <c r="AS771" s="12">
        <f t="shared" si="417"/>
        <v>1.7086378734417916E-4</v>
      </c>
      <c r="AT771" s="12">
        <f t="shared" si="418"/>
        <v>1.3423008502203412E-5</v>
      </c>
      <c r="AU771" s="12">
        <f t="shared" si="419"/>
        <v>1.7086378734417916E-4</v>
      </c>
      <c r="AV771" s="12">
        <f t="shared" si="420"/>
        <v>-3.3288774001171181E-2</v>
      </c>
      <c r="AW771" s="12">
        <f t="shared" si="421"/>
        <v>2.4938389936310184E-4</v>
      </c>
      <c r="AX771" s="12">
        <f t="shared" si="422"/>
        <v>-3.328877400117114E-2</v>
      </c>
      <c r="AY771" s="39">
        <f t="shared" si="423"/>
        <v>2.4938389936310184E-4</v>
      </c>
      <c r="AZ771" s="8"/>
      <c r="BA771" s="35"/>
      <c r="BB771" s="12">
        <f t="shared" si="424"/>
        <v>1.0000134230085023</v>
      </c>
      <c r="BC771" s="12">
        <f t="shared" si="425"/>
        <v>0.96669824999999998</v>
      </c>
      <c r="BD771" s="12">
        <f t="shared" si="426"/>
        <v>0</v>
      </c>
      <c r="BE771" s="39">
        <f t="shared" si="427"/>
        <v>0</v>
      </c>
    </row>
    <row r="772" spans="1:57">
      <c r="A772" s="168" t="s">
        <v>280</v>
      </c>
      <c r="B772" s="3" t="s">
        <v>216</v>
      </c>
      <c r="C772" s="3">
        <v>-32.941249999999997</v>
      </c>
      <c r="D772" s="3">
        <v>0.37367918280816953</v>
      </c>
      <c r="E772" s="3">
        <v>4</v>
      </c>
      <c r="F772" s="3">
        <v>1.3423008502203413E-2</v>
      </c>
      <c r="G772" s="3">
        <v>0.17086378734417915</v>
      </c>
      <c r="L772" s="3">
        <v>1</v>
      </c>
      <c r="Q772" s="44">
        <f t="shared" si="393"/>
        <v>-32.928269162176619</v>
      </c>
      <c r="R772" s="45">
        <f t="shared" si="394"/>
        <v>0.24942470059658031</v>
      </c>
      <c r="S772" s="45" t="str">
        <f t="shared" si="395"/>
        <v>n/a</v>
      </c>
      <c r="T772" s="45" t="str">
        <f t="shared" si="396"/>
        <v>n/a</v>
      </c>
      <c r="U772" s="45" t="str">
        <f t="shared" si="397"/>
        <v>n/a</v>
      </c>
      <c r="V772" s="45" t="str">
        <f t="shared" si="398"/>
        <v>n/a</v>
      </c>
      <c r="W772" s="41">
        <f t="shared" si="399"/>
        <v>-32.928269162176619</v>
      </c>
      <c r="X772" s="42">
        <f t="shared" si="400"/>
        <v>0.24942470059658031</v>
      </c>
      <c r="Y772" s="3">
        <v>4</v>
      </c>
      <c r="Z772" s="166">
        <v>-18.5</v>
      </c>
      <c r="AA772" s="43">
        <f t="shared" si="401"/>
        <v>-32.928269162176619</v>
      </c>
      <c r="AB772" s="42">
        <f t="shared" si="402"/>
        <v>0.24942470059658031</v>
      </c>
      <c r="AC772" s="8"/>
      <c r="AD772" s="35">
        <f t="shared" si="403"/>
        <v>-3.2941249999999998E-2</v>
      </c>
      <c r="AE772" s="12">
        <f t="shared" si="404"/>
        <v>3.7367918280816951E-4</v>
      </c>
      <c r="AF772" s="12">
        <f t="shared" si="405"/>
        <v>4.0559208822344957E-4</v>
      </c>
      <c r="AG772" s="12">
        <f t="shared" si="406"/>
        <v>1.3423008502203412E-5</v>
      </c>
      <c r="AH772" s="12">
        <f t="shared" si="407"/>
        <v>1.7086378734417916E-4</v>
      </c>
      <c r="AI772" s="12">
        <f t="shared" si="408"/>
        <v>0</v>
      </c>
      <c r="AJ772" s="12">
        <f t="shared" si="409"/>
        <v>0</v>
      </c>
      <c r="AK772" s="12">
        <f t="shared" si="410"/>
        <v>0</v>
      </c>
      <c r="AL772" s="12">
        <f t="shared" si="411"/>
        <v>0</v>
      </c>
      <c r="AM772" s="12">
        <f t="shared" si="412"/>
        <v>0</v>
      </c>
      <c r="AN772" s="39">
        <f t="shared" si="413"/>
        <v>0</v>
      </c>
      <c r="AO772" s="8"/>
      <c r="AP772" s="35">
        <f t="shared" si="414"/>
        <v>-3.2928269162176615E-2</v>
      </c>
      <c r="AQ772" s="12">
        <f t="shared" si="415"/>
        <v>2.494247005965803E-4</v>
      </c>
      <c r="AR772" s="12">
        <f t="shared" si="416"/>
        <v>1.3423008502203412E-5</v>
      </c>
      <c r="AS772" s="12">
        <f t="shared" si="417"/>
        <v>1.7086378734417916E-4</v>
      </c>
      <c r="AT772" s="12">
        <f t="shared" si="418"/>
        <v>1.3423008502203412E-5</v>
      </c>
      <c r="AU772" s="12">
        <f t="shared" si="419"/>
        <v>1.7086378734417916E-4</v>
      </c>
      <c r="AV772" s="12">
        <f t="shared" si="420"/>
        <v>-3.2928269162176615E-2</v>
      </c>
      <c r="AW772" s="12">
        <f t="shared" si="421"/>
        <v>2.494247005965803E-4</v>
      </c>
      <c r="AX772" s="12">
        <f t="shared" si="422"/>
        <v>-3.2928269162176615E-2</v>
      </c>
      <c r="AY772" s="39">
        <f t="shared" si="423"/>
        <v>2.494247005965803E-4</v>
      </c>
      <c r="AZ772" s="8"/>
      <c r="BA772" s="35"/>
      <c r="BB772" s="12">
        <f t="shared" si="424"/>
        <v>1.0000134230085023</v>
      </c>
      <c r="BC772" s="12">
        <f t="shared" si="425"/>
        <v>0.96705874999999997</v>
      </c>
      <c r="BD772" s="12">
        <f t="shared" si="426"/>
        <v>0</v>
      </c>
      <c r="BE772" s="39">
        <f t="shared" si="427"/>
        <v>0</v>
      </c>
    </row>
    <row r="773" spans="1:57">
      <c r="A773" s="168" t="s">
        <v>345</v>
      </c>
      <c r="B773" s="3" t="s">
        <v>399</v>
      </c>
      <c r="C773" s="3">
        <v>-30.678666666666668</v>
      </c>
      <c r="D773" s="3">
        <v>0.37367918280816953</v>
      </c>
      <c r="E773" s="3">
        <v>3</v>
      </c>
      <c r="F773" s="3">
        <v>1.3423008502203413E-2</v>
      </c>
      <c r="G773" s="3">
        <v>0.17086378734417915</v>
      </c>
      <c r="L773" s="3">
        <v>1</v>
      </c>
      <c r="Q773" s="44">
        <f t="shared" ref="Q773:Q784" si="428">IF($C773="","n/a",AP773*1000)</f>
        <v>-30.665655458167965</v>
      </c>
      <c r="R773" s="45">
        <f t="shared" ref="R773:R784" si="429">IF($C773="","n/a",AQ773*1000)</f>
        <v>0.27198758287844249</v>
      </c>
      <c r="S773" s="45" t="str">
        <f t="shared" ref="S773:S784" si="430">IF($L773=1,"n/a",AR773*1000)</f>
        <v>n/a</v>
      </c>
      <c r="T773" s="45" t="str">
        <f t="shared" ref="T773:T784" si="431">IF($L773=1,"n/a",AS773*1000)</f>
        <v>n/a</v>
      </c>
      <c r="U773" s="45" t="str">
        <f t="shared" ref="U773:U784" si="432">IF($L773=1,"n/a",AT773*1000)</f>
        <v>n/a</v>
      </c>
      <c r="V773" s="45" t="str">
        <f t="shared" ref="V773:V784" si="433">IF($L773=1,"n/a",AU773*1000)</f>
        <v>n/a</v>
      </c>
      <c r="W773" s="41">
        <f t="shared" ref="W773:W784" si="434">IF($C773="","n/a",AV773*1000)</f>
        <v>-30.665655458167965</v>
      </c>
      <c r="X773" s="42">
        <f t="shared" ref="X773:X784" si="435">IF($C773="","n/a",AW773*1000)</f>
        <v>0.27198758287844249</v>
      </c>
      <c r="Y773" s="3">
        <v>3</v>
      </c>
      <c r="Z773" s="166">
        <v>-18.5</v>
      </c>
      <c r="AA773" s="43">
        <f t="shared" ref="AA773:AA784" si="436">IF($C773="","n/a",AX773*1000)</f>
        <v>-30.665655458168018</v>
      </c>
      <c r="AB773" s="42">
        <f t="shared" ref="AB773:AB784" si="437">IF($C773="","n/a",AY773*1000)</f>
        <v>0.27198758287844249</v>
      </c>
      <c r="AC773" s="8"/>
      <c r="AD773" s="35">
        <f t="shared" ref="AD773:AD784" si="438">C773/1000</f>
        <v>-3.0678666666666667E-2</v>
      </c>
      <c r="AE773" s="12">
        <f t="shared" ref="AE773:AE784" si="439">D773/1000</f>
        <v>3.7367918280816951E-4</v>
      </c>
      <c r="AF773" s="12">
        <f t="shared" ref="AF773:AF784" si="440">AE773/IF(E773&lt;200,IF(E773&gt;1,SQRT(2/(E773-1))*EXP(_xlfn.GAMMALN.PRECISE(E773/2))/EXP(_xlfn.GAMMALN.PRECISE((E773-1)/2)),1),1)</f>
        <v>4.2165180505801406E-4</v>
      </c>
      <c r="AG773" s="12">
        <f t="shared" ref="AG773:AG784" si="441">F773/1000</f>
        <v>1.3423008502203412E-5</v>
      </c>
      <c r="AH773" s="12">
        <f t="shared" ref="AH773:AH784" si="442">G773/1000</f>
        <v>1.7086378734417916E-4</v>
      </c>
      <c r="AI773" s="12">
        <f t="shared" ref="AI773:AI784" si="443">H773/1000</f>
        <v>0</v>
      </c>
      <c r="AJ773" s="12">
        <f t="shared" ref="AJ773:AJ784" si="444">I773/1000</f>
        <v>0</v>
      </c>
      <c r="AK773" s="12">
        <f t="shared" ref="AK773:AK784" si="445">J773/1000</f>
        <v>0</v>
      </c>
      <c r="AL773" s="12">
        <f t="shared" ref="AL773:AL784" si="446">K773/1000</f>
        <v>0</v>
      </c>
      <c r="AM773" s="12">
        <f t="shared" ref="AM773:AM784" si="447">N773/1000</f>
        <v>0</v>
      </c>
      <c r="AN773" s="39">
        <f t="shared" ref="AN773:AN784" si="448">O773/1000</f>
        <v>0</v>
      </c>
      <c r="AO773" s="8"/>
      <c r="AP773" s="35">
        <f t="shared" ref="AP773:AP784" si="449">(AD773+AG773+AD773*AG773)</f>
        <v>-3.0665655458167965E-2</v>
      </c>
      <c r="AQ773" s="12">
        <f t="shared" ref="AQ773:AQ784" si="450">SQRT(((1+AG773)*AE773/SQRT(E773))^2+((1+AD773)*AH773)^2)</f>
        <v>2.7198758287844252E-4</v>
      </c>
      <c r="AR773" s="12">
        <f t="shared" ref="AR773:AR784" si="451">(AI773+AG773+AI773*AG773)</f>
        <v>1.3423008502203412E-5</v>
      </c>
      <c r="AS773" s="12">
        <f t="shared" ref="AS773:AS784" si="452">SQRT((AJ773*(1+AG773))^2 + (AH773*(1+AI773))^2)</f>
        <v>1.7086378734417916E-4</v>
      </c>
      <c r="AT773" s="12">
        <f t="shared" ref="AT773:AT784" si="453">(1/(1-M773))*(AI773+AG773+AI773*AG773)-(M773/(1-M773))*(AK773)</f>
        <v>1.3423008502203412E-5</v>
      </c>
      <c r="AU773" s="12">
        <f t="shared" ref="AU773:AU784" si="454">SQRT((AS773*(1/(1-M773)))^2 + (AL773*(-M773/(1-M773)))^2)</f>
        <v>1.7086378734417916E-4</v>
      </c>
      <c r="AV773" s="12">
        <f t="shared" ref="AV773:AV784" si="455">(1/L773)*(AD773+AG773+AD773*AG773) - ((1-L773)/L773)*((1/(1-M773))*(AI773+AG773+AI773*AG773)-(M773/(1-M773))*(AK773))</f>
        <v>-3.0665655458167965E-2</v>
      </c>
      <c r="AW773" s="12">
        <f t="shared" ref="AW773:AW784" si="456">SQRT((BB773*AE773/SQRT(E773))^2 + (BC773*AH773)^2 + (BD773*AJ773)^2 + (BE773*AL773)^2)</f>
        <v>2.7198758287844252E-4</v>
      </c>
      <c r="AX773" s="12">
        <f t="shared" ref="AX773:AX784" si="457">(AV773+1)/(AM773+1)-1</f>
        <v>-3.0665655458168017E-2</v>
      </c>
      <c r="AY773" s="39">
        <f t="shared" ref="AY773:AY784" si="458">SQRT((1/(AM773+1))^2*AW773^2+((-(AV773+1))/(AM773+1)^2)^2*AN773^2)</f>
        <v>2.7198758287844252E-4</v>
      </c>
      <c r="AZ773" s="8"/>
      <c r="BA773" s="35"/>
      <c r="BB773" s="12">
        <f t="shared" ref="BB773:BB784" si="459">(1/L773)*(1+AG773)</f>
        <v>1.0000134230085023</v>
      </c>
      <c r="BC773" s="12">
        <f t="shared" ref="BC773:BC784" si="460">(1/L773)*(1+AD773) - ((1-L773)/(L773*(1-M773)))*(1+AI773)</f>
        <v>0.96932133333333337</v>
      </c>
      <c r="BD773" s="12">
        <f t="shared" ref="BD773:BD784" si="461">-((1-L773)/(L773*(1-M773))) * (1+AG773)</f>
        <v>0</v>
      </c>
      <c r="BE773" s="39">
        <f t="shared" ref="BE773:BE784" si="462">((1-L773)*M773)/(L773*(1-M773))</f>
        <v>0</v>
      </c>
    </row>
    <row r="774" spans="1:57">
      <c r="A774" s="168" t="s">
        <v>345</v>
      </c>
      <c r="B774" s="3" t="s">
        <v>400</v>
      </c>
      <c r="C774" s="3">
        <v>-30.408000000000001</v>
      </c>
      <c r="D774" s="3">
        <v>0.37367918280816953</v>
      </c>
      <c r="E774" s="3">
        <v>3</v>
      </c>
      <c r="F774" s="3">
        <v>1.3423008502203413E-2</v>
      </c>
      <c r="G774" s="3">
        <v>0.17086378734417915</v>
      </c>
      <c r="L774" s="3">
        <v>1</v>
      </c>
      <c r="Q774" s="44">
        <f t="shared" si="428"/>
        <v>-30.394985158340333</v>
      </c>
      <c r="R774" s="45">
        <f t="shared" si="429"/>
        <v>0.27201574670565171</v>
      </c>
      <c r="S774" s="45" t="str">
        <f t="shared" si="430"/>
        <v>n/a</v>
      </c>
      <c r="T774" s="45" t="str">
        <f t="shared" si="431"/>
        <v>n/a</v>
      </c>
      <c r="U774" s="45" t="str">
        <f t="shared" si="432"/>
        <v>n/a</v>
      </c>
      <c r="V774" s="45" t="str">
        <f t="shared" si="433"/>
        <v>n/a</v>
      </c>
      <c r="W774" s="41">
        <f t="shared" si="434"/>
        <v>-30.394985158340333</v>
      </c>
      <c r="X774" s="42">
        <f t="shared" si="435"/>
        <v>0.27201574670565171</v>
      </c>
      <c r="Y774" s="3">
        <v>3</v>
      </c>
      <c r="Z774" s="166">
        <v>-18.5</v>
      </c>
      <c r="AA774" s="43">
        <f t="shared" si="436"/>
        <v>-30.394985158340383</v>
      </c>
      <c r="AB774" s="42">
        <f t="shared" si="437"/>
        <v>0.27201574670565171</v>
      </c>
      <c r="AC774" s="8"/>
      <c r="AD774" s="35">
        <f t="shared" si="438"/>
        <v>-3.0408000000000001E-2</v>
      </c>
      <c r="AE774" s="12">
        <f t="shared" si="439"/>
        <v>3.7367918280816951E-4</v>
      </c>
      <c r="AF774" s="12">
        <f t="shared" si="440"/>
        <v>4.2165180505801406E-4</v>
      </c>
      <c r="AG774" s="12">
        <f t="shared" si="441"/>
        <v>1.3423008502203412E-5</v>
      </c>
      <c r="AH774" s="12">
        <f t="shared" si="442"/>
        <v>1.7086378734417916E-4</v>
      </c>
      <c r="AI774" s="12">
        <f t="shared" si="443"/>
        <v>0</v>
      </c>
      <c r="AJ774" s="12">
        <f t="shared" si="444"/>
        <v>0</v>
      </c>
      <c r="AK774" s="12">
        <f t="shared" si="445"/>
        <v>0</v>
      </c>
      <c r="AL774" s="12">
        <f t="shared" si="446"/>
        <v>0</v>
      </c>
      <c r="AM774" s="12">
        <f t="shared" si="447"/>
        <v>0</v>
      </c>
      <c r="AN774" s="39">
        <f t="shared" si="448"/>
        <v>0</v>
      </c>
      <c r="AO774" s="8"/>
      <c r="AP774" s="35">
        <f t="shared" si="449"/>
        <v>-3.0394985158340333E-2</v>
      </c>
      <c r="AQ774" s="12">
        <f t="shared" si="450"/>
        <v>2.720157467056517E-4</v>
      </c>
      <c r="AR774" s="12">
        <f t="shared" si="451"/>
        <v>1.3423008502203412E-5</v>
      </c>
      <c r="AS774" s="12">
        <f t="shared" si="452"/>
        <v>1.7086378734417916E-4</v>
      </c>
      <c r="AT774" s="12">
        <f t="shared" si="453"/>
        <v>1.3423008502203412E-5</v>
      </c>
      <c r="AU774" s="12">
        <f t="shared" si="454"/>
        <v>1.7086378734417916E-4</v>
      </c>
      <c r="AV774" s="12">
        <f t="shared" si="455"/>
        <v>-3.0394985158340333E-2</v>
      </c>
      <c r="AW774" s="12">
        <f t="shared" si="456"/>
        <v>2.720157467056517E-4</v>
      </c>
      <c r="AX774" s="12">
        <f t="shared" si="457"/>
        <v>-3.0394985158340382E-2</v>
      </c>
      <c r="AY774" s="39">
        <f t="shared" si="458"/>
        <v>2.720157467056517E-4</v>
      </c>
      <c r="AZ774" s="8"/>
      <c r="BA774" s="35"/>
      <c r="BB774" s="12">
        <f t="shared" si="459"/>
        <v>1.0000134230085023</v>
      </c>
      <c r="BC774" s="12">
        <f t="shared" si="460"/>
        <v>0.96959200000000001</v>
      </c>
      <c r="BD774" s="12">
        <f t="shared" si="461"/>
        <v>0</v>
      </c>
      <c r="BE774" s="39">
        <f t="shared" si="462"/>
        <v>0</v>
      </c>
    </row>
    <row r="775" spans="1:57">
      <c r="A775" s="168" t="s">
        <v>345</v>
      </c>
      <c r="B775" s="3" t="s">
        <v>215</v>
      </c>
      <c r="C775" s="3">
        <v>-32.118333333333332</v>
      </c>
      <c r="D775" s="3">
        <v>0.37367918280816953</v>
      </c>
      <c r="E775" s="3">
        <v>3</v>
      </c>
      <c r="F775" s="3">
        <v>1.3423008502203413E-2</v>
      </c>
      <c r="G775" s="3">
        <v>0.17086378734417915</v>
      </c>
      <c r="L775" s="3">
        <v>1</v>
      </c>
      <c r="Q775" s="44">
        <f t="shared" si="428"/>
        <v>-32.105341449492535</v>
      </c>
      <c r="R775" s="45">
        <f t="shared" si="429"/>
        <v>0.27183786363825024</v>
      </c>
      <c r="S775" s="45" t="str">
        <f t="shared" si="430"/>
        <v>n/a</v>
      </c>
      <c r="T775" s="45" t="str">
        <f t="shared" si="431"/>
        <v>n/a</v>
      </c>
      <c r="U775" s="45" t="str">
        <f t="shared" si="432"/>
        <v>n/a</v>
      </c>
      <c r="V775" s="45" t="str">
        <f t="shared" si="433"/>
        <v>n/a</v>
      </c>
      <c r="W775" s="41">
        <f t="shared" si="434"/>
        <v>-32.105341449492535</v>
      </c>
      <c r="X775" s="42">
        <f t="shared" si="435"/>
        <v>0.27183786363825024</v>
      </c>
      <c r="Y775" s="3">
        <v>3</v>
      </c>
      <c r="Z775" s="166">
        <v>-18.5</v>
      </c>
      <c r="AA775" s="43">
        <f t="shared" si="436"/>
        <v>-32.105341449492506</v>
      </c>
      <c r="AB775" s="42">
        <f t="shared" si="437"/>
        <v>0.27183786363825024</v>
      </c>
      <c r="AC775" s="8"/>
      <c r="AD775" s="35">
        <f t="shared" si="438"/>
        <v>-3.2118333333333332E-2</v>
      </c>
      <c r="AE775" s="12">
        <f t="shared" si="439"/>
        <v>3.7367918280816951E-4</v>
      </c>
      <c r="AF775" s="12">
        <f t="shared" si="440"/>
        <v>4.2165180505801406E-4</v>
      </c>
      <c r="AG775" s="12">
        <f t="shared" si="441"/>
        <v>1.3423008502203412E-5</v>
      </c>
      <c r="AH775" s="12">
        <f t="shared" si="442"/>
        <v>1.7086378734417916E-4</v>
      </c>
      <c r="AI775" s="12">
        <f t="shared" si="443"/>
        <v>0</v>
      </c>
      <c r="AJ775" s="12">
        <f t="shared" si="444"/>
        <v>0</v>
      </c>
      <c r="AK775" s="12">
        <f t="shared" si="445"/>
        <v>0</v>
      </c>
      <c r="AL775" s="12">
        <f t="shared" si="446"/>
        <v>0</v>
      </c>
      <c r="AM775" s="12">
        <f t="shared" si="447"/>
        <v>0</v>
      </c>
      <c r="AN775" s="39">
        <f t="shared" si="448"/>
        <v>0</v>
      </c>
      <c r="AO775" s="8"/>
      <c r="AP775" s="35">
        <f t="shared" si="449"/>
        <v>-3.2105341449492536E-2</v>
      </c>
      <c r="AQ775" s="12">
        <f t="shared" si="450"/>
        <v>2.7183786363825025E-4</v>
      </c>
      <c r="AR775" s="12">
        <f t="shared" si="451"/>
        <v>1.3423008502203412E-5</v>
      </c>
      <c r="AS775" s="12">
        <f t="shared" si="452"/>
        <v>1.7086378734417916E-4</v>
      </c>
      <c r="AT775" s="12">
        <f t="shared" si="453"/>
        <v>1.3423008502203412E-5</v>
      </c>
      <c r="AU775" s="12">
        <f t="shared" si="454"/>
        <v>1.7086378734417916E-4</v>
      </c>
      <c r="AV775" s="12">
        <f t="shared" si="455"/>
        <v>-3.2105341449492536E-2</v>
      </c>
      <c r="AW775" s="12">
        <f t="shared" si="456"/>
        <v>2.7183786363825025E-4</v>
      </c>
      <c r="AX775" s="12">
        <f t="shared" si="457"/>
        <v>-3.2105341449492508E-2</v>
      </c>
      <c r="AY775" s="39">
        <f t="shared" si="458"/>
        <v>2.7183786363825025E-4</v>
      </c>
      <c r="AZ775" s="8"/>
      <c r="BA775" s="35"/>
      <c r="BB775" s="12">
        <f t="shared" si="459"/>
        <v>1.0000134230085023</v>
      </c>
      <c r="BC775" s="12">
        <f t="shared" si="460"/>
        <v>0.96788166666666664</v>
      </c>
      <c r="BD775" s="12">
        <f t="shared" si="461"/>
        <v>0</v>
      </c>
      <c r="BE775" s="39">
        <f t="shared" si="462"/>
        <v>0</v>
      </c>
    </row>
    <row r="776" spans="1:57">
      <c r="A776" s="168" t="s">
        <v>345</v>
      </c>
      <c r="B776" s="3" t="s">
        <v>216</v>
      </c>
      <c r="C776" s="3">
        <v>-31.617999999999999</v>
      </c>
      <c r="D776" s="3">
        <v>0.37367918280816953</v>
      </c>
      <c r="E776" s="3">
        <v>3</v>
      </c>
      <c r="F776" s="3">
        <v>1.3423008502203413E-2</v>
      </c>
      <c r="G776" s="3">
        <v>0.17086378734417915</v>
      </c>
      <c r="L776" s="3">
        <v>1</v>
      </c>
      <c r="Q776" s="44">
        <f t="shared" si="428"/>
        <v>-31.605001400180619</v>
      </c>
      <c r="R776" s="45">
        <f t="shared" si="429"/>
        <v>0.27188988030240813</v>
      </c>
      <c r="S776" s="45" t="str">
        <f t="shared" si="430"/>
        <v>n/a</v>
      </c>
      <c r="T776" s="45" t="str">
        <f t="shared" si="431"/>
        <v>n/a</v>
      </c>
      <c r="U776" s="45" t="str">
        <f t="shared" si="432"/>
        <v>n/a</v>
      </c>
      <c r="V776" s="45" t="str">
        <f t="shared" si="433"/>
        <v>n/a</v>
      </c>
      <c r="W776" s="41">
        <f t="shared" si="434"/>
        <v>-31.605001400180619</v>
      </c>
      <c r="X776" s="42">
        <f t="shared" si="435"/>
        <v>0.27188988030240813</v>
      </c>
      <c r="Y776" s="3">
        <v>3</v>
      </c>
      <c r="Z776" s="166">
        <v>-18.5</v>
      </c>
      <c r="AA776" s="43">
        <f t="shared" si="436"/>
        <v>-31.605001400180633</v>
      </c>
      <c r="AB776" s="42">
        <f t="shared" si="437"/>
        <v>0.27188988030240813</v>
      </c>
      <c r="AC776" s="8"/>
      <c r="AD776" s="35">
        <f t="shared" si="438"/>
        <v>-3.1618E-2</v>
      </c>
      <c r="AE776" s="12">
        <f t="shared" si="439"/>
        <v>3.7367918280816951E-4</v>
      </c>
      <c r="AF776" s="12">
        <f t="shared" si="440"/>
        <v>4.2165180505801406E-4</v>
      </c>
      <c r="AG776" s="12">
        <f t="shared" si="441"/>
        <v>1.3423008502203412E-5</v>
      </c>
      <c r="AH776" s="12">
        <f t="shared" si="442"/>
        <v>1.7086378734417916E-4</v>
      </c>
      <c r="AI776" s="12">
        <f t="shared" si="443"/>
        <v>0</v>
      </c>
      <c r="AJ776" s="12">
        <f t="shared" si="444"/>
        <v>0</v>
      </c>
      <c r="AK776" s="12">
        <f t="shared" si="445"/>
        <v>0</v>
      </c>
      <c r="AL776" s="12">
        <f t="shared" si="446"/>
        <v>0</v>
      </c>
      <c r="AM776" s="12">
        <f t="shared" si="447"/>
        <v>0</v>
      </c>
      <c r="AN776" s="39">
        <f t="shared" si="448"/>
        <v>0</v>
      </c>
      <c r="AO776" s="8"/>
      <c r="AP776" s="35">
        <f t="shared" si="449"/>
        <v>-3.1605001400180618E-2</v>
      </c>
      <c r="AQ776" s="12">
        <f t="shared" si="450"/>
        <v>2.718898803024081E-4</v>
      </c>
      <c r="AR776" s="12">
        <f t="shared" si="451"/>
        <v>1.3423008502203412E-5</v>
      </c>
      <c r="AS776" s="12">
        <f t="shared" si="452"/>
        <v>1.7086378734417916E-4</v>
      </c>
      <c r="AT776" s="12">
        <f t="shared" si="453"/>
        <v>1.3423008502203412E-5</v>
      </c>
      <c r="AU776" s="12">
        <f t="shared" si="454"/>
        <v>1.7086378734417916E-4</v>
      </c>
      <c r="AV776" s="12">
        <f t="shared" si="455"/>
        <v>-3.1605001400180618E-2</v>
      </c>
      <c r="AW776" s="12">
        <f t="shared" si="456"/>
        <v>2.718898803024081E-4</v>
      </c>
      <c r="AX776" s="12">
        <f t="shared" si="457"/>
        <v>-3.1605001400180632E-2</v>
      </c>
      <c r="AY776" s="39">
        <f t="shared" si="458"/>
        <v>2.718898803024081E-4</v>
      </c>
      <c r="AZ776" s="8"/>
      <c r="BA776" s="35"/>
      <c r="BB776" s="12">
        <f t="shared" si="459"/>
        <v>1.0000134230085023</v>
      </c>
      <c r="BC776" s="12">
        <f t="shared" si="460"/>
        <v>0.96838199999999997</v>
      </c>
      <c r="BD776" s="12">
        <f t="shared" si="461"/>
        <v>0</v>
      </c>
      <c r="BE776" s="39">
        <f t="shared" si="462"/>
        <v>0</v>
      </c>
    </row>
    <row r="777" spans="1:57">
      <c r="A777" s="168" t="s">
        <v>281</v>
      </c>
      <c r="B777" s="3" t="s">
        <v>399</v>
      </c>
      <c r="C777" s="3">
        <v>-32.57566666666667</v>
      </c>
      <c r="D777" s="3">
        <v>0.37367918280816953</v>
      </c>
      <c r="E777" s="3">
        <v>3</v>
      </c>
      <c r="F777" s="3">
        <v>1.3423008502203413E-2</v>
      </c>
      <c r="G777" s="3">
        <v>0.17086378734417915</v>
      </c>
      <c r="L777" s="3">
        <v>1</v>
      </c>
      <c r="Q777" s="44">
        <f t="shared" si="428"/>
        <v>-32.56268092161509</v>
      </c>
      <c r="R777" s="45">
        <f t="shared" si="429"/>
        <v>0.27179033224077798</v>
      </c>
      <c r="S777" s="45" t="str">
        <f t="shared" si="430"/>
        <v>n/a</v>
      </c>
      <c r="T777" s="45" t="str">
        <f t="shared" si="431"/>
        <v>n/a</v>
      </c>
      <c r="U777" s="45" t="str">
        <f t="shared" si="432"/>
        <v>n/a</v>
      </c>
      <c r="V777" s="45" t="str">
        <f t="shared" si="433"/>
        <v>n/a</v>
      </c>
      <c r="W777" s="41">
        <f t="shared" si="434"/>
        <v>-32.56268092161509</v>
      </c>
      <c r="X777" s="42">
        <f t="shared" si="435"/>
        <v>0.27179033224077798</v>
      </c>
      <c r="Y777" s="3">
        <v>3</v>
      </c>
      <c r="Z777" s="166">
        <v>-18.5</v>
      </c>
      <c r="AA777" s="43">
        <f t="shared" si="436"/>
        <v>-32.562680921615069</v>
      </c>
      <c r="AB777" s="42">
        <f t="shared" si="437"/>
        <v>0.27179033224077798</v>
      </c>
      <c r="AC777" s="8"/>
      <c r="AD777" s="35">
        <f t="shared" si="438"/>
        <v>-3.2575666666666669E-2</v>
      </c>
      <c r="AE777" s="12">
        <f t="shared" si="439"/>
        <v>3.7367918280816951E-4</v>
      </c>
      <c r="AF777" s="12">
        <f t="shared" si="440"/>
        <v>4.2165180505801406E-4</v>
      </c>
      <c r="AG777" s="12">
        <f t="shared" si="441"/>
        <v>1.3423008502203412E-5</v>
      </c>
      <c r="AH777" s="12">
        <f t="shared" si="442"/>
        <v>1.7086378734417916E-4</v>
      </c>
      <c r="AI777" s="12">
        <f t="shared" si="443"/>
        <v>0</v>
      </c>
      <c r="AJ777" s="12">
        <f t="shared" si="444"/>
        <v>0</v>
      </c>
      <c r="AK777" s="12">
        <f t="shared" si="445"/>
        <v>0</v>
      </c>
      <c r="AL777" s="12">
        <f t="shared" si="446"/>
        <v>0</v>
      </c>
      <c r="AM777" s="12">
        <f t="shared" si="447"/>
        <v>0</v>
      </c>
      <c r="AN777" s="39">
        <f t="shared" si="448"/>
        <v>0</v>
      </c>
      <c r="AO777" s="8"/>
      <c r="AP777" s="35">
        <f t="shared" si="449"/>
        <v>-3.2562680921615093E-2</v>
      </c>
      <c r="AQ777" s="12">
        <f t="shared" si="450"/>
        <v>2.7179033224077796E-4</v>
      </c>
      <c r="AR777" s="12">
        <f t="shared" si="451"/>
        <v>1.3423008502203412E-5</v>
      </c>
      <c r="AS777" s="12">
        <f t="shared" si="452"/>
        <v>1.7086378734417916E-4</v>
      </c>
      <c r="AT777" s="12">
        <f t="shared" si="453"/>
        <v>1.3423008502203412E-5</v>
      </c>
      <c r="AU777" s="12">
        <f t="shared" si="454"/>
        <v>1.7086378734417916E-4</v>
      </c>
      <c r="AV777" s="12">
        <f t="shared" si="455"/>
        <v>-3.2562680921615093E-2</v>
      </c>
      <c r="AW777" s="12">
        <f t="shared" si="456"/>
        <v>2.7179033224077796E-4</v>
      </c>
      <c r="AX777" s="12">
        <f t="shared" si="457"/>
        <v>-3.2562680921615073E-2</v>
      </c>
      <c r="AY777" s="39">
        <f t="shared" si="458"/>
        <v>2.7179033224077796E-4</v>
      </c>
      <c r="AZ777" s="8"/>
      <c r="BA777" s="35"/>
      <c r="BB777" s="12">
        <f t="shared" si="459"/>
        <v>1.0000134230085023</v>
      </c>
      <c r="BC777" s="12">
        <f t="shared" si="460"/>
        <v>0.96742433333333333</v>
      </c>
      <c r="BD777" s="12">
        <f t="shared" si="461"/>
        <v>0</v>
      </c>
      <c r="BE777" s="39">
        <f t="shared" si="462"/>
        <v>0</v>
      </c>
    </row>
    <row r="778" spans="1:57">
      <c r="A778" s="168" t="s">
        <v>281</v>
      </c>
      <c r="B778" s="3" t="s">
        <v>400</v>
      </c>
      <c r="C778" s="3">
        <v>-32.523000000000003</v>
      </c>
      <c r="D778" s="3">
        <v>0.37367918280816953</v>
      </c>
      <c r="E778" s="3">
        <v>3</v>
      </c>
      <c r="F778" s="3">
        <v>1.3423008502203413E-2</v>
      </c>
      <c r="G778" s="3">
        <v>0.17086378734417915</v>
      </c>
      <c r="L778" s="3">
        <v>1</v>
      </c>
      <c r="Q778" s="44">
        <f t="shared" si="428"/>
        <v>-32.510013548003315</v>
      </c>
      <c r="R778" s="45">
        <f t="shared" si="429"/>
        <v>0.2717958052520244</v>
      </c>
      <c r="S778" s="45" t="str">
        <f t="shared" si="430"/>
        <v>n/a</v>
      </c>
      <c r="T778" s="45" t="str">
        <f t="shared" si="431"/>
        <v>n/a</v>
      </c>
      <c r="U778" s="45" t="str">
        <f t="shared" si="432"/>
        <v>n/a</v>
      </c>
      <c r="V778" s="45" t="str">
        <f t="shared" si="433"/>
        <v>n/a</v>
      </c>
      <c r="W778" s="41">
        <f t="shared" si="434"/>
        <v>-32.510013548003315</v>
      </c>
      <c r="X778" s="42">
        <f t="shared" si="435"/>
        <v>0.2717958052520244</v>
      </c>
      <c r="Y778" s="3">
        <v>3</v>
      </c>
      <c r="Z778" s="166">
        <v>-18.5</v>
      </c>
      <c r="AA778" s="43">
        <f t="shared" si="436"/>
        <v>-32.510013548003315</v>
      </c>
      <c r="AB778" s="42">
        <f t="shared" si="437"/>
        <v>0.2717958052520244</v>
      </c>
      <c r="AC778" s="8"/>
      <c r="AD778" s="35">
        <f t="shared" si="438"/>
        <v>-3.2523000000000003E-2</v>
      </c>
      <c r="AE778" s="12">
        <f t="shared" si="439"/>
        <v>3.7367918280816951E-4</v>
      </c>
      <c r="AF778" s="12">
        <f t="shared" si="440"/>
        <v>4.2165180505801406E-4</v>
      </c>
      <c r="AG778" s="12">
        <f t="shared" si="441"/>
        <v>1.3423008502203412E-5</v>
      </c>
      <c r="AH778" s="12">
        <f t="shared" si="442"/>
        <v>1.7086378734417916E-4</v>
      </c>
      <c r="AI778" s="12">
        <f t="shared" si="443"/>
        <v>0</v>
      </c>
      <c r="AJ778" s="12">
        <f t="shared" si="444"/>
        <v>0</v>
      </c>
      <c r="AK778" s="12">
        <f t="shared" si="445"/>
        <v>0</v>
      </c>
      <c r="AL778" s="12">
        <f t="shared" si="446"/>
        <v>0</v>
      </c>
      <c r="AM778" s="12">
        <f t="shared" si="447"/>
        <v>0</v>
      </c>
      <c r="AN778" s="39">
        <f t="shared" si="448"/>
        <v>0</v>
      </c>
      <c r="AO778" s="8"/>
      <c r="AP778" s="35">
        <f t="shared" si="449"/>
        <v>-3.2510013548003314E-2</v>
      </c>
      <c r="AQ778" s="12">
        <f t="shared" si="450"/>
        <v>2.7179580525202443E-4</v>
      </c>
      <c r="AR778" s="12">
        <f t="shared" si="451"/>
        <v>1.3423008502203412E-5</v>
      </c>
      <c r="AS778" s="12">
        <f t="shared" si="452"/>
        <v>1.7086378734417916E-4</v>
      </c>
      <c r="AT778" s="12">
        <f t="shared" si="453"/>
        <v>1.3423008502203412E-5</v>
      </c>
      <c r="AU778" s="12">
        <f t="shared" si="454"/>
        <v>1.7086378734417916E-4</v>
      </c>
      <c r="AV778" s="12">
        <f t="shared" si="455"/>
        <v>-3.2510013548003314E-2</v>
      </c>
      <c r="AW778" s="12">
        <f t="shared" si="456"/>
        <v>2.7179580525202443E-4</v>
      </c>
      <c r="AX778" s="12">
        <f t="shared" si="457"/>
        <v>-3.2510013548003314E-2</v>
      </c>
      <c r="AY778" s="39">
        <f t="shared" si="458"/>
        <v>2.7179580525202443E-4</v>
      </c>
      <c r="AZ778" s="8"/>
      <c r="BA778" s="35"/>
      <c r="BB778" s="12">
        <f t="shared" si="459"/>
        <v>1.0000134230085023</v>
      </c>
      <c r="BC778" s="12">
        <f t="shared" si="460"/>
        <v>0.96747700000000003</v>
      </c>
      <c r="BD778" s="12">
        <f t="shared" si="461"/>
        <v>0</v>
      </c>
      <c r="BE778" s="39">
        <f t="shared" si="462"/>
        <v>0</v>
      </c>
    </row>
    <row r="779" spans="1:57">
      <c r="A779" s="168" t="s">
        <v>281</v>
      </c>
      <c r="B779" s="3" t="s">
        <v>215</v>
      </c>
      <c r="C779" s="3">
        <v>-34.141333333333336</v>
      </c>
      <c r="D779" s="3">
        <v>0.37367918280816953</v>
      </c>
      <c r="E779" s="3">
        <v>3</v>
      </c>
      <c r="F779" s="3">
        <v>1.3423008502203413E-2</v>
      </c>
      <c r="G779" s="3">
        <v>0.17086378734417915</v>
      </c>
      <c r="L779" s="3">
        <v>1</v>
      </c>
      <c r="Q779" s="44">
        <f t="shared" si="428"/>
        <v>-34.128368604238744</v>
      </c>
      <c r="R779" s="45">
        <f t="shared" si="429"/>
        <v>0.27162771719131801</v>
      </c>
      <c r="S779" s="45" t="str">
        <f t="shared" si="430"/>
        <v>n/a</v>
      </c>
      <c r="T779" s="45" t="str">
        <f t="shared" si="431"/>
        <v>n/a</v>
      </c>
      <c r="U779" s="45" t="str">
        <f t="shared" si="432"/>
        <v>n/a</v>
      </c>
      <c r="V779" s="45" t="str">
        <f t="shared" si="433"/>
        <v>n/a</v>
      </c>
      <c r="W779" s="41">
        <f t="shared" si="434"/>
        <v>-34.128368604238744</v>
      </c>
      <c r="X779" s="42">
        <f t="shared" si="435"/>
        <v>0.27162771719131801</v>
      </c>
      <c r="Y779" s="3">
        <v>3</v>
      </c>
      <c r="Z779" s="166">
        <v>-18.5</v>
      </c>
      <c r="AA779" s="43">
        <f t="shared" si="436"/>
        <v>-34.128368604238737</v>
      </c>
      <c r="AB779" s="42">
        <f t="shared" si="437"/>
        <v>0.27162771719131801</v>
      </c>
      <c r="AC779" s="8"/>
      <c r="AD779" s="35">
        <f t="shared" si="438"/>
        <v>-3.4141333333333336E-2</v>
      </c>
      <c r="AE779" s="12">
        <f t="shared" si="439"/>
        <v>3.7367918280816951E-4</v>
      </c>
      <c r="AF779" s="12">
        <f t="shared" si="440"/>
        <v>4.2165180505801406E-4</v>
      </c>
      <c r="AG779" s="12">
        <f t="shared" si="441"/>
        <v>1.3423008502203412E-5</v>
      </c>
      <c r="AH779" s="12">
        <f t="shared" si="442"/>
        <v>1.7086378734417916E-4</v>
      </c>
      <c r="AI779" s="12">
        <f t="shared" si="443"/>
        <v>0</v>
      </c>
      <c r="AJ779" s="12">
        <f t="shared" si="444"/>
        <v>0</v>
      </c>
      <c r="AK779" s="12">
        <f t="shared" si="445"/>
        <v>0</v>
      </c>
      <c r="AL779" s="12">
        <f t="shared" si="446"/>
        <v>0</v>
      </c>
      <c r="AM779" s="12">
        <f t="shared" si="447"/>
        <v>0</v>
      </c>
      <c r="AN779" s="39">
        <f t="shared" si="448"/>
        <v>0</v>
      </c>
      <c r="AO779" s="8"/>
      <c r="AP779" s="35">
        <f t="shared" si="449"/>
        <v>-3.4128368604238742E-2</v>
      </c>
      <c r="AQ779" s="12">
        <f t="shared" si="450"/>
        <v>2.7162771719131803E-4</v>
      </c>
      <c r="AR779" s="12">
        <f t="shared" si="451"/>
        <v>1.3423008502203412E-5</v>
      </c>
      <c r="AS779" s="12">
        <f t="shared" si="452"/>
        <v>1.7086378734417916E-4</v>
      </c>
      <c r="AT779" s="12">
        <f t="shared" si="453"/>
        <v>1.3423008502203412E-5</v>
      </c>
      <c r="AU779" s="12">
        <f t="shared" si="454"/>
        <v>1.7086378734417916E-4</v>
      </c>
      <c r="AV779" s="12">
        <f t="shared" si="455"/>
        <v>-3.4128368604238742E-2</v>
      </c>
      <c r="AW779" s="12">
        <f t="shared" si="456"/>
        <v>2.7162771719131803E-4</v>
      </c>
      <c r="AX779" s="12">
        <f t="shared" si="457"/>
        <v>-3.4128368604238735E-2</v>
      </c>
      <c r="AY779" s="39">
        <f t="shared" si="458"/>
        <v>2.7162771719131803E-4</v>
      </c>
      <c r="AZ779" s="8"/>
      <c r="BA779" s="35"/>
      <c r="BB779" s="12">
        <f t="shared" si="459"/>
        <v>1.0000134230085023</v>
      </c>
      <c r="BC779" s="12">
        <f t="shared" si="460"/>
        <v>0.96585866666666664</v>
      </c>
      <c r="BD779" s="12">
        <f t="shared" si="461"/>
        <v>0</v>
      </c>
      <c r="BE779" s="39">
        <f t="shared" si="462"/>
        <v>0</v>
      </c>
    </row>
    <row r="780" spans="1:57">
      <c r="A780" s="168" t="s">
        <v>281</v>
      </c>
      <c r="B780" s="3" t="s">
        <v>216</v>
      </c>
      <c r="C780" s="3">
        <v>-33.759333333333338</v>
      </c>
      <c r="D780" s="3">
        <v>0.37367918280816953</v>
      </c>
      <c r="E780" s="3">
        <v>3</v>
      </c>
      <c r="F780" s="3">
        <v>1.3423008502203413E-2</v>
      </c>
      <c r="G780" s="3">
        <v>0.17086378734417915</v>
      </c>
      <c r="L780" s="3">
        <v>1</v>
      </c>
      <c r="Q780" s="44">
        <f t="shared" si="428"/>
        <v>-33.746363476649492</v>
      </c>
      <c r="R780" s="45">
        <f t="shared" si="429"/>
        <v>0.27166737759103293</v>
      </c>
      <c r="S780" s="45" t="str">
        <f t="shared" si="430"/>
        <v>n/a</v>
      </c>
      <c r="T780" s="45" t="str">
        <f t="shared" si="431"/>
        <v>n/a</v>
      </c>
      <c r="U780" s="45" t="str">
        <f t="shared" si="432"/>
        <v>n/a</v>
      </c>
      <c r="V780" s="45" t="str">
        <f t="shared" si="433"/>
        <v>n/a</v>
      </c>
      <c r="W780" s="41">
        <f t="shared" si="434"/>
        <v>-33.746363476649492</v>
      </c>
      <c r="X780" s="42">
        <f t="shared" si="435"/>
        <v>0.27166737759103293</v>
      </c>
      <c r="Y780" s="3">
        <v>3</v>
      </c>
      <c r="Z780" s="166">
        <v>-18.5</v>
      </c>
      <c r="AA780" s="43">
        <f t="shared" si="436"/>
        <v>-33.746363476649499</v>
      </c>
      <c r="AB780" s="42">
        <f t="shared" si="437"/>
        <v>0.27166737759103293</v>
      </c>
      <c r="AC780" s="8"/>
      <c r="AD780" s="35">
        <f t="shared" si="438"/>
        <v>-3.3759333333333336E-2</v>
      </c>
      <c r="AE780" s="12">
        <f t="shared" si="439"/>
        <v>3.7367918280816951E-4</v>
      </c>
      <c r="AF780" s="12">
        <f t="shared" si="440"/>
        <v>4.2165180505801406E-4</v>
      </c>
      <c r="AG780" s="12">
        <f t="shared" si="441"/>
        <v>1.3423008502203412E-5</v>
      </c>
      <c r="AH780" s="12">
        <f t="shared" si="442"/>
        <v>1.7086378734417916E-4</v>
      </c>
      <c r="AI780" s="12">
        <f t="shared" si="443"/>
        <v>0</v>
      </c>
      <c r="AJ780" s="12">
        <f t="shared" si="444"/>
        <v>0</v>
      </c>
      <c r="AK780" s="12">
        <f t="shared" si="445"/>
        <v>0</v>
      </c>
      <c r="AL780" s="12">
        <f t="shared" si="446"/>
        <v>0</v>
      </c>
      <c r="AM780" s="12">
        <f t="shared" si="447"/>
        <v>0</v>
      </c>
      <c r="AN780" s="39">
        <f t="shared" si="448"/>
        <v>0</v>
      </c>
      <c r="AO780" s="8"/>
      <c r="AP780" s="35">
        <f t="shared" si="449"/>
        <v>-3.3746363476649492E-2</v>
      </c>
      <c r="AQ780" s="12">
        <f t="shared" si="450"/>
        <v>2.7166737759103294E-4</v>
      </c>
      <c r="AR780" s="12">
        <f t="shared" si="451"/>
        <v>1.3423008502203412E-5</v>
      </c>
      <c r="AS780" s="12">
        <f t="shared" si="452"/>
        <v>1.7086378734417916E-4</v>
      </c>
      <c r="AT780" s="12">
        <f t="shared" si="453"/>
        <v>1.3423008502203412E-5</v>
      </c>
      <c r="AU780" s="12">
        <f t="shared" si="454"/>
        <v>1.7086378734417916E-4</v>
      </c>
      <c r="AV780" s="12">
        <f t="shared" si="455"/>
        <v>-3.3746363476649492E-2</v>
      </c>
      <c r="AW780" s="12">
        <f t="shared" si="456"/>
        <v>2.7166737759103294E-4</v>
      </c>
      <c r="AX780" s="12">
        <f t="shared" si="457"/>
        <v>-3.3746363476649499E-2</v>
      </c>
      <c r="AY780" s="39">
        <f t="shared" si="458"/>
        <v>2.7166737759103294E-4</v>
      </c>
      <c r="AZ780" s="8"/>
      <c r="BA780" s="35"/>
      <c r="BB780" s="12">
        <f t="shared" si="459"/>
        <v>1.0000134230085023</v>
      </c>
      <c r="BC780" s="12">
        <f t="shared" si="460"/>
        <v>0.96624066666666664</v>
      </c>
      <c r="BD780" s="12">
        <f t="shared" si="461"/>
        <v>0</v>
      </c>
      <c r="BE780" s="39">
        <f t="shared" si="462"/>
        <v>0</v>
      </c>
    </row>
    <row r="781" spans="1:57">
      <c r="A781" s="168" t="s">
        <v>396</v>
      </c>
      <c r="B781" s="3" t="s">
        <v>399</v>
      </c>
      <c r="C781" s="3">
        <v>-34.478666666666662</v>
      </c>
      <c r="D781" s="3">
        <v>0.37367918280816953</v>
      </c>
      <c r="E781" s="3">
        <v>3</v>
      </c>
      <c r="F781" s="3">
        <v>1.3423008502203413E-2</v>
      </c>
      <c r="G781" s="3">
        <v>0.17086378734417915</v>
      </c>
      <c r="L781" s="3">
        <v>1</v>
      </c>
      <c r="Q781" s="44">
        <f t="shared" si="428"/>
        <v>-34.46570646560027</v>
      </c>
      <c r="R781" s="45">
        <f t="shared" si="429"/>
        <v>0.27159270244709605</v>
      </c>
      <c r="S781" s="45" t="str">
        <f t="shared" si="430"/>
        <v>n/a</v>
      </c>
      <c r="T781" s="45" t="str">
        <f t="shared" si="431"/>
        <v>n/a</v>
      </c>
      <c r="U781" s="45" t="str">
        <f t="shared" si="432"/>
        <v>n/a</v>
      </c>
      <c r="V781" s="45" t="str">
        <f t="shared" si="433"/>
        <v>n/a</v>
      </c>
      <c r="W781" s="41">
        <f t="shared" si="434"/>
        <v>-34.46570646560027</v>
      </c>
      <c r="X781" s="42">
        <f t="shared" si="435"/>
        <v>0.27159270244709605</v>
      </c>
      <c r="Y781" s="3">
        <v>3</v>
      </c>
      <c r="Z781" s="166">
        <v>-18.5</v>
      </c>
      <c r="AA781" s="43">
        <f t="shared" si="436"/>
        <v>-34.46570646560032</v>
      </c>
      <c r="AB781" s="42">
        <f t="shared" si="437"/>
        <v>0.27159270244709605</v>
      </c>
      <c r="AC781" s="8"/>
      <c r="AD781" s="35">
        <f t="shared" si="438"/>
        <v>-3.4478666666666664E-2</v>
      </c>
      <c r="AE781" s="12">
        <f t="shared" si="439"/>
        <v>3.7367918280816951E-4</v>
      </c>
      <c r="AF781" s="12">
        <f t="shared" si="440"/>
        <v>4.2165180505801406E-4</v>
      </c>
      <c r="AG781" s="12">
        <f t="shared" si="441"/>
        <v>1.3423008502203412E-5</v>
      </c>
      <c r="AH781" s="12">
        <f t="shared" si="442"/>
        <v>1.7086378734417916E-4</v>
      </c>
      <c r="AI781" s="12">
        <f t="shared" si="443"/>
        <v>0</v>
      </c>
      <c r="AJ781" s="12">
        <f t="shared" si="444"/>
        <v>0</v>
      </c>
      <c r="AK781" s="12">
        <f t="shared" si="445"/>
        <v>0</v>
      </c>
      <c r="AL781" s="12">
        <f t="shared" si="446"/>
        <v>0</v>
      </c>
      <c r="AM781" s="12">
        <f t="shared" si="447"/>
        <v>0</v>
      </c>
      <c r="AN781" s="39">
        <f t="shared" si="448"/>
        <v>0</v>
      </c>
      <c r="AO781" s="8"/>
      <c r="AP781" s="35">
        <f t="shared" si="449"/>
        <v>-3.4465706465600272E-2</v>
      </c>
      <c r="AQ781" s="12">
        <f t="shared" si="450"/>
        <v>2.7159270244709607E-4</v>
      </c>
      <c r="AR781" s="12">
        <f t="shared" si="451"/>
        <v>1.3423008502203412E-5</v>
      </c>
      <c r="AS781" s="12">
        <f t="shared" si="452"/>
        <v>1.7086378734417916E-4</v>
      </c>
      <c r="AT781" s="12">
        <f t="shared" si="453"/>
        <v>1.3423008502203412E-5</v>
      </c>
      <c r="AU781" s="12">
        <f t="shared" si="454"/>
        <v>1.7086378734417916E-4</v>
      </c>
      <c r="AV781" s="12">
        <f t="shared" si="455"/>
        <v>-3.4465706465600272E-2</v>
      </c>
      <c r="AW781" s="12">
        <f t="shared" si="456"/>
        <v>2.7159270244709607E-4</v>
      </c>
      <c r="AX781" s="12">
        <f t="shared" si="457"/>
        <v>-3.4465706465600321E-2</v>
      </c>
      <c r="AY781" s="39">
        <f t="shared" si="458"/>
        <v>2.7159270244709607E-4</v>
      </c>
      <c r="AZ781" s="8"/>
      <c r="BA781" s="35"/>
      <c r="BB781" s="12">
        <f t="shared" si="459"/>
        <v>1.0000134230085023</v>
      </c>
      <c r="BC781" s="12">
        <f t="shared" si="460"/>
        <v>0.96552133333333334</v>
      </c>
      <c r="BD781" s="12">
        <f t="shared" si="461"/>
        <v>0</v>
      </c>
      <c r="BE781" s="39">
        <f t="shared" si="462"/>
        <v>0</v>
      </c>
    </row>
    <row r="782" spans="1:57">
      <c r="A782" s="168" t="s">
        <v>396</v>
      </c>
      <c r="B782" s="3" t="s">
        <v>400</v>
      </c>
      <c r="C782" s="3">
        <v>-34.123666666666665</v>
      </c>
      <c r="D782" s="3">
        <v>0.37367918280816953</v>
      </c>
      <c r="E782" s="3">
        <v>3</v>
      </c>
      <c r="F782" s="3">
        <v>1.3423008502203413E-2</v>
      </c>
      <c r="G782" s="3">
        <v>0.17086378734417915</v>
      </c>
      <c r="L782" s="3">
        <v>1</v>
      </c>
      <c r="Q782" s="44">
        <f t="shared" si="428"/>
        <v>-34.110701700432251</v>
      </c>
      <c r="R782" s="45">
        <f t="shared" si="429"/>
        <v>0.27162955118010146</v>
      </c>
      <c r="S782" s="45" t="str">
        <f t="shared" si="430"/>
        <v>n/a</v>
      </c>
      <c r="T782" s="45" t="str">
        <f t="shared" si="431"/>
        <v>n/a</v>
      </c>
      <c r="U782" s="45" t="str">
        <f t="shared" si="432"/>
        <v>n/a</v>
      </c>
      <c r="V782" s="45" t="str">
        <f t="shared" si="433"/>
        <v>n/a</v>
      </c>
      <c r="W782" s="41">
        <f t="shared" si="434"/>
        <v>-34.110701700432251</v>
      </c>
      <c r="X782" s="42">
        <f t="shared" si="435"/>
        <v>0.27162955118010146</v>
      </c>
      <c r="Y782" s="3">
        <v>3</v>
      </c>
      <c r="Z782" s="166">
        <v>-18.5</v>
      </c>
      <c r="AA782" s="43">
        <f t="shared" si="436"/>
        <v>-34.110701700432287</v>
      </c>
      <c r="AB782" s="42">
        <f t="shared" si="437"/>
        <v>0.27162955118010146</v>
      </c>
      <c r="AC782" s="8"/>
      <c r="AD782" s="35">
        <f t="shared" si="438"/>
        <v>-3.4123666666666663E-2</v>
      </c>
      <c r="AE782" s="12">
        <f t="shared" si="439"/>
        <v>3.7367918280816951E-4</v>
      </c>
      <c r="AF782" s="12">
        <f t="shared" si="440"/>
        <v>4.2165180505801406E-4</v>
      </c>
      <c r="AG782" s="12">
        <f t="shared" si="441"/>
        <v>1.3423008502203412E-5</v>
      </c>
      <c r="AH782" s="12">
        <f t="shared" si="442"/>
        <v>1.7086378734417916E-4</v>
      </c>
      <c r="AI782" s="12">
        <f t="shared" si="443"/>
        <v>0</v>
      </c>
      <c r="AJ782" s="12">
        <f t="shared" si="444"/>
        <v>0</v>
      </c>
      <c r="AK782" s="12">
        <f t="shared" si="445"/>
        <v>0</v>
      </c>
      <c r="AL782" s="12">
        <f t="shared" si="446"/>
        <v>0</v>
      </c>
      <c r="AM782" s="12">
        <f t="shared" si="447"/>
        <v>0</v>
      </c>
      <c r="AN782" s="39">
        <f t="shared" si="448"/>
        <v>0</v>
      </c>
      <c r="AO782" s="8"/>
      <c r="AP782" s="35">
        <f t="shared" si="449"/>
        <v>-3.4110701700432254E-2</v>
      </c>
      <c r="AQ782" s="12">
        <f t="shared" si="450"/>
        <v>2.7162955118010146E-4</v>
      </c>
      <c r="AR782" s="12">
        <f t="shared" si="451"/>
        <v>1.3423008502203412E-5</v>
      </c>
      <c r="AS782" s="12">
        <f t="shared" si="452"/>
        <v>1.7086378734417916E-4</v>
      </c>
      <c r="AT782" s="12">
        <f t="shared" si="453"/>
        <v>1.3423008502203412E-5</v>
      </c>
      <c r="AU782" s="12">
        <f t="shared" si="454"/>
        <v>1.7086378734417916E-4</v>
      </c>
      <c r="AV782" s="12">
        <f t="shared" si="455"/>
        <v>-3.4110701700432254E-2</v>
      </c>
      <c r="AW782" s="12">
        <f t="shared" si="456"/>
        <v>2.7162955118010146E-4</v>
      </c>
      <c r="AX782" s="12">
        <f t="shared" si="457"/>
        <v>-3.4110701700432289E-2</v>
      </c>
      <c r="AY782" s="39">
        <f t="shared" si="458"/>
        <v>2.7162955118010146E-4</v>
      </c>
      <c r="AZ782" s="8"/>
      <c r="BA782" s="35"/>
      <c r="BB782" s="12">
        <f t="shared" si="459"/>
        <v>1.0000134230085023</v>
      </c>
      <c r="BC782" s="12">
        <f t="shared" si="460"/>
        <v>0.96587633333333334</v>
      </c>
      <c r="BD782" s="12">
        <f t="shared" si="461"/>
        <v>0</v>
      </c>
      <c r="BE782" s="39">
        <f t="shared" si="462"/>
        <v>0</v>
      </c>
    </row>
    <row r="783" spans="1:57">
      <c r="A783" s="168" t="s">
        <v>396</v>
      </c>
      <c r="B783" s="3" t="s">
        <v>215</v>
      </c>
      <c r="C783" s="3">
        <v>-36.507000000000005</v>
      </c>
      <c r="D783" s="3">
        <v>0.37367918280816953</v>
      </c>
      <c r="E783" s="3">
        <v>3</v>
      </c>
      <c r="F783" s="3">
        <v>1.3423008502203413E-2</v>
      </c>
      <c r="G783" s="3">
        <v>0.17086378734417915</v>
      </c>
      <c r="L783" s="3">
        <v>1</v>
      </c>
      <c r="Q783" s="44">
        <f t="shared" si="428"/>
        <v>-36.494067025269189</v>
      </c>
      <c r="R783" s="45">
        <f t="shared" si="429"/>
        <v>0.27138232703378767</v>
      </c>
      <c r="S783" s="45" t="str">
        <f t="shared" si="430"/>
        <v>n/a</v>
      </c>
      <c r="T783" s="45" t="str">
        <f t="shared" si="431"/>
        <v>n/a</v>
      </c>
      <c r="U783" s="45" t="str">
        <f t="shared" si="432"/>
        <v>n/a</v>
      </c>
      <c r="V783" s="45" t="str">
        <f t="shared" si="433"/>
        <v>n/a</v>
      </c>
      <c r="W783" s="41">
        <f t="shared" si="434"/>
        <v>-36.494067025269189</v>
      </c>
      <c r="X783" s="42">
        <f t="shared" si="435"/>
        <v>0.27138232703378767</v>
      </c>
      <c r="Y783" s="3">
        <v>3</v>
      </c>
      <c r="Z783" s="166">
        <v>-18.5</v>
      </c>
      <c r="AA783" s="43">
        <f t="shared" si="436"/>
        <v>-36.494067025269139</v>
      </c>
      <c r="AB783" s="42">
        <f t="shared" si="437"/>
        <v>0.27138232703378767</v>
      </c>
      <c r="AC783" s="8"/>
      <c r="AD783" s="35">
        <f t="shared" si="438"/>
        <v>-3.6507000000000005E-2</v>
      </c>
      <c r="AE783" s="12">
        <f t="shared" si="439"/>
        <v>3.7367918280816951E-4</v>
      </c>
      <c r="AF783" s="12">
        <f t="shared" si="440"/>
        <v>4.2165180505801406E-4</v>
      </c>
      <c r="AG783" s="12">
        <f t="shared" si="441"/>
        <v>1.3423008502203412E-5</v>
      </c>
      <c r="AH783" s="12">
        <f t="shared" si="442"/>
        <v>1.7086378734417916E-4</v>
      </c>
      <c r="AI783" s="12">
        <f t="shared" si="443"/>
        <v>0</v>
      </c>
      <c r="AJ783" s="12">
        <f t="shared" si="444"/>
        <v>0</v>
      </c>
      <c r="AK783" s="12">
        <f t="shared" si="445"/>
        <v>0</v>
      </c>
      <c r="AL783" s="12">
        <f t="shared" si="446"/>
        <v>0</v>
      </c>
      <c r="AM783" s="12">
        <f t="shared" si="447"/>
        <v>0</v>
      </c>
      <c r="AN783" s="39">
        <f t="shared" si="448"/>
        <v>0</v>
      </c>
      <c r="AO783" s="8"/>
      <c r="AP783" s="35">
        <f t="shared" si="449"/>
        <v>-3.6494067025269188E-2</v>
      </c>
      <c r="AQ783" s="12">
        <f t="shared" si="450"/>
        <v>2.7138232703378766E-4</v>
      </c>
      <c r="AR783" s="12">
        <f t="shared" si="451"/>
        <v>1.3423008502203412E-5</v>
      </c>
      <c r="AS783" s="12">
        <f t="shared" si="452"/>
        <v>1.7086378734417916E-4</v>
      </c>
      <c r="AT783" s="12">
        <f t="shared" si="453"/>
        <v>1.3423008502203412E-5</v>
      </c>
      <c r="AU783" s="12">
        <f t="shared" si="454"/>
        <v>1.7086378734417916E-4</v>
      </c>
      <c r="AV783" s="12">
        <f t="shared" si="455"/>
        <v>-3.6494067025269188E-2</v>
      </c>
      <c r="AW783" s="12">
        <f t="shared" si="456"/>
        <v>2.7138232703378766E-4</v>
      </c>
      <c r="AX783" s="12">
        <f t="shared" si="457"/>
        <v>-3.6494067025269139E-2</v>
      </c>
      <c r="AY783" s="39">
        <f t="shared" si="458"/>
        <v>2.7138232703378766E-4</v>
      </c>
      <c r="AZ783" s="8"/>
      <c r="BA783" s="35"/>
      <c r="BB783" s="12">
        <f t="shared" si="459"/>
        <v>1.0000134230085023</v>
      </c>
      <c r="BC783" s="12">
        <f t="shared" si="460"/>
        <v>0.96349300000000004</v>
      </c>
      <c r="BD783" s="12">
        <f t="shared" si="461"/>
        <v>0</v>
      </c>
      <c r="BE783" s="39">
        <f t="shared" si="462"/>
        <v>0</v>
      </c>
    </row>
    <row r="784" spans="1:57">
      <c r="A784" s="168" t="s">
        <v>396</v>
      </c>
      <c r="B784" s="3" t="s">
        <v>216</v>
      </c>
      <c r="C784" s="3">
        <v>-35.813666666666663</v>
      </c>
      <c r="D784" s="3">
        <v>0.37367918280816953</v>
      </c>
      <c r="E784" s="3">
        <v>3</v>
      </c>
      <c r="F784" s="3">
        <v>1.3423008502203413E-2</v>
      </c>
      <c r="G784" s="3">
        <v>0.17086378734417915</v>
      </c>
      <c r="L784" s="3">
        <v>1</v>
      </c>
      <c r="Q784" s="44">
        <f t="shared" si="428"/>
        <v>-35.80072438531662</v>
      </c>
      <c r="R784" s="45">
        <f t="shared" si="429"/>
        <v>0.27145420699928235</v>
      </c>
      <c r="S784" s="45" t="str">
        <f t="shared" si="430"/>
        <v>n/a</v>
      </c>
      <c r="T784" s="45" t="str">
        <f t="shared" si="431"/>
        <v>n/a</v>
      </c>
      <c r="U784" s="45" t="str">
        <f t="shared" si="432"/>
        <v>n/a</v>
      </c>
      <c r="V784" s="45" t="str">
        <f t="shared" si="433"/>
        <v>n/a</v>
      </c>
      <c r="W784" s="41">
        <f t="shared" si="434"/>
        <v>-35.80072438531662</v>
      </c>
      <c r="X784" s="42">
        <f t="shared" si="435"/>
        <v>0.27145420699928235</v>
      </c>
      <c r="Y784" s="3">
        <v>3</v>
      </c>
      <c r="Z784" s="166">
        <v>-18.5</v>
      </c>
      <c r="AA784" s="43">
        <f t="shared" si="436"/>
        <v>-35.80072438531667</v>
      </c>
      <c r="AB784" s="42">
        <f t="shared" si="437"/>
        <v>0.27145420699928235</v>
      </c>
      <c r="AC784" s="8"/>
      <c r="AD784" s="35">
        <f t="shared" si="438"/>
        <v>-3.581366666666666E-2</v>
      </c>
      <c r="AE784" s="12">
        <f t="shared" si="439"/>
        <v>3.7367918280816951E-4</v>
      </c>
      <c r="AF784" s="12">
        <f t="shared" si="440"/>
        <v>4.2165180505801406E-4</v>
      </c>
      <c r="AG784" s="12">
        <f t="shared" si="441"/>
        <v>1.3423008502203412E-5</v>
      </c>
      <c r="AH784" s="12">
        <f t="shared" si="442"/>
        <v>1.7086378734417916E-4</v>
      </c>
      <c r="AI784" s="12">
        <f t="shared" si="443"/>
        <v>0</v>
      </c>
      <c r="AJ784" s="12">
        <f t="shared" si="444"/>
        <v>0</v>
      </c>
      <c r="AK784" s="12">
        <f t="shared" si="445"/>
        <v>0</v>
      </c>
      <c r="AL784" s="12">
        <f t="shared" si="446"/>
        <v>0</v>
      </c>
      <c r="AM784" s="12">
        <f t="shared" si="447"/>
        <v>0</v>
      </c>
      <c r="AN784" s="39">
        <f t="shared" si="448"/>
        <v>0</v>
      </c>
      <c r="AO784" s="8"/>
      <c r="AP784" s="35">
        <f t="shared" si="449"/>
        <v>-3.5800724385316618E-2</v>
      </c>
      <c r="AQ784" s="12">
        <f t="shared" si="450"/>
        <v>2.7145420699928237E-4</v>
      </c>
      <c r="AR784" s="12">
        <f t="shared" si="451"/>
        <v>1.3423008502203412E-5</v>
      </c>
      <c r="AS784" s="12">
        <f t="shared" si="452"/>
        <v>1.7086378734417916E-4</v>
      </c>
      <c r="AT784" s="12">
        <f t="shared" si="453"/>
        <v>1.3423008502203412E-5</v>
      </c>
      <c r="AU784" s="12">
        <f t="shared" si="454"/>
        <v>1.7086378734417916E-4</v>
      </c>
      <c r="AV784" s="12">
        <f t="shared" si="455"/>
        <v>-3.5800724385316618E-2</v>
      </c>
      <c r="AW784" s="12">
        <f t="shared" si="456"/>
        <v>2.7145420699928237E-4</v>
      </c>
      <c r="AX784" s="12">
        <f t="shared" si="457"/>
        <v>-3.5800724385316673E-2</v>
      </c>
      <c r="AY784" s="39">
        <f t="shared" si="458"/>
        <v>2.7145420699928237E-4</v>
      </c>
      <c r="AZ784" s="8"/>
      <c r="BA784" s="35"/>
      <c r="BB784" s="12">
        <f t="shared" si="459"/>
        <v>1.0000134230085023</v>
      </c>
      <c r="BC784" s="12">
        <f t="shared" si="460"/>
        <v>0.96418633333333337</v>
      </c>
      <c r="BD784" s="12">
        <f t="shared" si="461"/>
        <v>0</v>
      </c>
      <c r="BE784" s="39">
        <f t="shared" si="462"/>
        <v>0</v>
      </c>
    </row>
  </sheetData>
  <sheetProtection formatCells="0" insertRows="0" deleteRows="0"/>
  <mergeCells count="5">
    <mergeCell ref="C2:O2"/>
    <mergeCell ref="AP2:AY2"/>
    <mergeCell ref="BA2:BE2"/>
    <mergeCell ref="AD2:AN2"/>
    <mergeCell ref="Q2:AB2"/>
  </mergeCells>
  <conditionalFormatting sqref="A11:A656">
    <cfRule type="containsText" dxfId="3" priority="3" operator="containsText" text="c">
      <formula>NOT(ISERROR(SEARCH("c",A11)))</formula>
    </cfRule>
    <cfRule type="containsText" dxfId="2" priority="4" operator="containsText" text="b">
      <formula>NOT(ISERROR(SEARCH("b",A11)))</formula>
    </cfRule>
  </conditionalFormatting>
  <conditionalFormatting sqref="A653:A784">
    <cfRule type="containsText" dxfId="1" priority="1" operator="containsText" text="c">
      <formula>NOT(ISERROR(SEARCH("c",A653)))</formula>
    </cfRule>
    <cfRule type="containsText" dxfId="0" priority="2" operator="containsText" text="b">
      <formula>NOT(ISERROR(SEARCH("b",A653)))</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 Me</vt:lpstr>
      <vt:lpstr>1-Calculate Reference Gas</vt:lpstr>
      <vt:lpstr>2-Calculate Analytical Uncert</vt:lpstr>
      <vt:lpstr>3-Calculate Sample dD &amp; Uncert</vt:lpstr>
    </vt:vector>
  </TitlesOfParts>
  <Company>Lamont-Doherty Earth Observatory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Pratigya Polissar</dc:creator>
  <cp:lastModifiedBy>Amanda Bender</cp:lastModifiedBy>
  <dcterms:created xsi:type="dcterms:W3CDTF">2012-07-12T00:35:19Z</dcterms:created>
  <dcterms:modified xsi:type="dcterms:W3CDTF">2017-02-13T22:10:58Z</dcterms:modified>
</cp:coreProperties>
</file>