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Classwork\Cycle 2\"/>
    </mc:Choice>
  </mc:AlternateContent>
  <bookViews>
    <workbookView xWindow="0" yWindow="0" windowWidth="19200" windowHeight="11490" activeTab="2"/>
  </bookViews>
  <sheets>
    <sheet name="Week 1" sheetId="1" r:id="rId1"/>
    <sheet name="Week 2" sheetId="3" r:id="rId2"/>
    <sheet name="Week 4" sheetId="4" r:id="rId3"/>
    <sheet name="Tax Shee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J3" i="4"/>
  <c r="J4" i="4"/>
  <c r="J5" i="4"/>
  <c r="J6" i="4"/>
  <c r="J2" i="4"/>
  <c r="I2" i="4"/>
  <c r="F3" i="4"/>
  <c r="G3" i="4" s="1"/>
  <c r="F4" i="4"/>
  <c r="G4" i="4" s="1"/>
  <c r="F5" i="4"/>
  <c r="F6" i="4"/>
  <c r="F2" i="4"/>
  <c r="F8" i="4" s="1"/>
  <c r="K8" i="4"/>
  <c r="D8" i="4"/>
  <c r="K7" i="4"/>
  <c r="D7" i="4"/>
  <c r="G6" i="4"/>
  <c r="E6" i="4"/>
  <c r="G5" i="4"/>
  <c r="E5" i="4"/>
  <c r="H5" i="4" s="1"/>
  <c r="E4" i="4"/>
  <c r="E3" i="4"/>
  <c r="E2" i="4"/>
  <c r="E8" i="4" s="1"/>
  <c r="F8" i="3"/>
  <c r="K8" i="3"/>
  <c r="D8" i="3"/>
  <c r="H6" i="4" l="1"/>
  <c r="H3" i="4"/>
  <c r="H4" i="4"/>
  <c r="G2" i="4"/>
  <c r="G7" i="4" s="1"/>
  <c r="F7" i="4"/>
  <c r="G8" i="4"/>
  <c r="H2" i="4"/>
  <c r="E7" i="4"/>
  <c r="G2" i="3"/>
  <c r="F7" i="3"/>
  <c r="K7" i="3"/>
  <c r="D7" i="3"/>
  <c r="G6" i="3"/>
  <c r="E6" i="3"/>
  <c r="G5" i="3"/>
  <c r="E5" i="3"/>
  <c r="H5" i="3" s="1"/>
  <c r="G4" i="3"/>
  <c r="E4" i="3"/>
  <c r="G3" i="3"/>
  <c r="E3" i="3"/>
  <c r="H3" i="3" s="1"/>
  <c r="E2" i="3"/>
  <c r="E7" i="3" s="1"/>
  <c r="K7" i="1"/>
  <c r="D7" i="1"/>
  <c r="G3" i="1"/>
  <c r="G4" i="1"/>
  <c r="G5" i="1"/>
  <c r="G6" i="1"/>
  <c r="E2" i="1"/>
  <c r="E7" i="1" s="1"/>
  <c r="E3" i="1"/>
  <c r="H3" i="1" s="1"/>
  <c r="E4" i="1"/>
  <c r="H4" i="1" s="1"/>
  <c r="E5" i="1"/>
  <c r="H5" i="1" s="1"/>
  <c r="E6" i="1"/>
  <c r="G2" i="1"/>
  <c r="L6" i="4" l="1"/>
  <c r="M6" i="4" s="1"/>
  <c r="L3" i="4"/>
  <c r="M3" i="4" s="1"/>
  <c r="L4" i="4"/>
  <c r="M4" i="4" s="1"/>
  <c r="H4" i="3"/>
  <c r="E8" i="3"/>
  <c r="G8" i="3"/>
  <c r="H2" i="3"/>
  <c r="L5" i="4"/>
  <c r="M5" i="4" s="1"/>
  <c r="H8" i="4"/>
  <c r="H7" i="4"/>
  <c r="G7" i="3"/>
  <c r="I4" i="3"/>
  <c r="J4" i="3"/>
  <c r="I3" i="3"/>
  <c r="J3" i="3"/>
  <c r="J5" i="3"/>
  <c r="I5" i="3"/>
  <c r="L5" i="3" s="1"/>
  <c r="M5" i="3"/>
  <c r="I2" i="3"/>
  <c r="J2" i="3"/>
  <c r="H6" i="3"/>
  <c r="H2" i="1"/>
  <c r="H6" i="1"/>
  <c r="I6" i="1" s="1"/>
  <c r="J3" i="1"/>
  <c r="I3" i="1"/>
  <c r="L3" i="1" s="1"/>
  <c r="M3" i="1" s="1"/>
  <c r="I5" i="1"/>
  <c r="J5" i="1"/>
  <c r="J6" i="1"/>
  <c r="J4" i="1"/>
  <c r="I4" i="1"/>
  <c r="L4" i="1" s="1"/>
  <c r="M4" i="1" s="1"/>
  <c r="H7" i="1"/>
  <c r="G7" i="1"/>
  <c r="I2" i="1"/>
  <c r="J2" i="1"/>
  <c r="H8" i="3" l="1"/>
  <c r="I8" i="3"/>
  <c r="J8" i="3"/>
  <c r="H7" i="3"/>
  <c r="J8" i="4"/>
  <c r="J7" i="4"/>
  <c r="I8" i="4"/>
  <c r="I7" i="4"/>
  <c r="L2" i="4"/>
  <c r="L4" i="3"/>
  <c r="M4" i="3" s="1"/>
  <c r="L3" i="3"/>
  <c r="M3" i="3" s="1"/>
  <c r="I6" i="3"/>
  <c r="J6" i="3"/>
  <c r="J7" i="3" s="1"/>
  <c r="I7" i="3"/>
  <c r="L2" i="3"/>
  <c r="I7" i="1"/>
  <c r="L5" i="1"/>
  <c r="M5" i="1" s="1"/>
  <c r="L2" i="1"/>
  <c r="J7" i="1"/>
  <c r="L6" i="1"/>
  <c r="M6" i="1" s="1"/>
  <c r="L8" i="3" l="1"/>
  <c r="L8" i="4"/>
  <c r="L7" i="4"/>
  <c r="M2" i="4"/>
  <c r="M2" i="3"/>
  <c r="M8" i="3" s="1"/>
  <c r="L6" i="3"/>
  <c r="M6" i="3" s="1"/>
  <c r="L7" i="1"/>
  <c r="M2" i="1"/>
  <c r="M7" i="1" s="1"/>
  <c r="M8" i="4" l="1"/>
  <c r="M7" i="4"/>
  <c r="L7" i="3"/>
  <c r="M7" i="3"/>
</calcChain>
</file>

<file path=xl/sharedStrings.xml><?xml version="1.0" encoding="utf-8"?>
<sst xmlns="http://schemas.openxmlformats.org/spreadsheetml/2006/main" count="75" uniqueCount="27">
  <si>
    <t>REGULAR
PAY</t>
  </si>
  <si>
    <t>REGULAR
 HOURS</t>
  </si>
  <si>
    <t>OVERTIME
HOURS</t>
  </si>
  <si>
    <t>OVERTIME
PAY</t>
  </si>
  <si>
    <t>GROSS 
PAY</t>
  </si>
  <si>
    <t>FEDERAL
TAX</t>
  </si>
  <si>
    <t>FICA
TAX</t>
  </si>
  <si>
    <t>UNION
DUES</t>
  </si>
  <si>
    <t>TOTAL
DEDUCTIONS</t>
  </si>
  <si>
    <t>NET
PAY</t>
  </si>
  <si>
    <t>LAST NAME</t>
  </si>
  <si>
    <t>FIRST 
NAME</t>
  </si>
  <si>
    <t>Alden</t>
  </si>
  <si>
    <t>Murray</t>
  </si>
  <si>
    <t>Top</t>
  </si>
  <si>
    <t>Kek</t>
  </si>
  <si>
    <t>Benjamin</t>
  </si>
  <si>
    <t>Dover</t>
  </si>
  <si>
    <t>Joan</t>
  </si>
  <si>
    <t>Kronebarg</t>
  </si>
  <si>
    <t>Sean</t>
  </si>
  <si>
    <t>Johnson</t>
  </si>
  <si>
    <t>PAY
RATE</t>
  </si>
  <si>
    <t>TOTAL</t>
  </si>
  <si>
    <t>Average</t>
  </si>
  <si>
    <t>Fedral Tax Rates</t>
  </si>
  <si>
    <t>FiCA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</si>
</sst>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u/>
      <sz val="14"/>
      <color theme="1"/>
      <name val="Adobe Gothic Std B"/>
      <family val="2"/>
      <charset val="128"/>
    </font>
    <font>
      <b/>
      <sz val="14"/>
      <color theme="1"/>
      <name val="Adobe Gothic Std B"/>
      <family val="2"/>
      <charset val="128"/>
    </font>
    <font>
      <sz val="14"/>
      <color theme="1"/>
      <name val="Adobe Gothic Std B"/>
      <family val="2"/>
      <charset val="128"/>
    </font>
    <font>
      <b/>
      <sz val="14"/>
      <color theme="1"/>
      <name val="Trebuchet MS"/>
      <family val="2"/>
      <scheme val="minor"/>
    </font>
    <font>
      <sz val="14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2" xfId="0" applyFont="1" applyBorder="1"/>
    <xf numFmtId="0" fontId="4" fillId="0" borderId="1" xfId="0" applyFont="1" applyBorder="1"/>
    <xf numFmtId="44" fontId="4" fillId="0" borderId="1" xfId="1" applyFont="1" applyBorder="1"/>
    <xf numFmtId="0" fontId="4" fillId="0" borderId="2" xfId="0" applyFont="1" applyBorder="1"/>
    <xf numFmtId="44" fontId="4" fillId="0" borderId="2" xfId="1" applyFont="1" applyBorder="1"/>
    <xf numFmtId="0" fontId="3" fillId="0" borderId="3" xfId="0" applyFont="1" applyBorder="1"/>
    <xf numFmtId="0" fontId="4" fillId="0" borderId="3" xfId="0" applyFont="1" applyBorder="1"/>
    <xf numFmtId="44" fontId="4" fillId="0" borderId="3" xfId="1" applyFont="1" applyBorder="1"/>
    <xf numFmtId="0" fontId="5" fillId="0" borderId="0" xfId="0" applyFont="1"/>
    <xf numFmtId="0" fontId="6" fillId="0" borderId="0" xfId="0" applyFont="1"/>
    <xf numFmtId="44" fontId="6" fillId="0" borderId="4" xfId="0" applyNumberFormat="1" applyFont="1" applyBorder="1"/>
    <xf numFmtId="44" fontId="6" fillId="0" borderId="5" xfId="0" applyNumberFormat="1" applyFont="1" applyBorder="1"/>
    <xf numFmtId="44" fontId="6" fillId="0" borderId="5" xfId="1" applyFont="1" applyBorder="1"/>
    <xf numFmtId="44" fontId="6" fillId="0" borderId="6" xfId="0" applyNumberFormat="1" applyFont="1" applyBorder="1"/>
    <xf numFmtId="0" fontId="4" fillId="0" borderId="4" xfId="0" applyFont="1" applyBorder="1"/>
    <xf numFmtId="44" fontId="6" fillId="0" borderId="7" xfId="0" applyNumberFormat="1" applyFont="1" applyBorder="1"/>
    <xf numFmtId="44" fontId="0" fillId="0" borderId="5" xfId="0" applyNumberFormat="1" applyBorder="1"/>
    <xf numFmtId="44" fontId="0" fillId="0" borderId="6" xfId="0" applyNumberFormat="1" applyBorder="1"/>
    <xf numFmtId="0" fontId="4" fillId="0" borderId="7" xfId="0" applyFont="1" applyBorder="1"/>
    <xf numFmtId="44" fontId="4" fillId="0" borderId="8" xfId="1" applyFont="1" applyBorder="1"/>
    <xf numFmtId="44" fontId="4" fillId="0" borderId="9" xfId="1" applyFont="1" applyBorder="1"/>
    <xf numFmtId="44" fontId="4" fillId="0" borderId="10" xfId="1" applyFont="1" applyBorder="1"/>
    <xf numFmtId="44" fontId="4" fillId="0" borderId="11" xfId="1" applyFont="1" applyBorder="1"/>
    <xf numFmtId="0" fontId="2" fillId="0" borderId="13" xfId="0" applyFont="1" applyBorder="1" applyAlignment="1">
      <alignment wrapText="1"/>
    </xf>
    <xf numFmtId="44" fontId="6" fillId="0" borderId="14" xfId="0" applyNumberFormat="1" applyFont="1" applyBorder="1"/>
    <xf numFmtId="44" fontId="6" fillId="0" borderId="12" xfId="0" applyNumberFormat="1" applyFont="1" applyBorder="1"/>
    <xf numFmtId="10" fontId="0" fillId="0" borderId="0" xfId="0" applyNumberFormat="1"/>
    <xf numFmtId="44" fontId="4" fillId="0" borderId="1" xfId="1" applyNumberFormat="1" applyFont="1" applyBorder="1"/>
    <xf numFmtId="44" fontId="4" fillId="0" borderId="2" xfId="1" applyNumberFormat="1" applyFont="1" applyBorder="1"/>
    <xf numFmtId="44" fontId="4" fillId="0" borderId="3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B1" zoomScale="85" zoomScaleNormal="85" workbookViewId="0">
      <selection activeCell="L1" sqref="L1:M1"/>
    </sheetView>
  </sheetViews>
  <sheetFormatPr defaultRowHeight="16.5" x14ac:dyDescent="0.3"/>
  <cols>
    <col min="1" max="1" width="21.375" customWidth="1"/>
    <col min="2" max="2" width="18.875" customWidth="1"/>
    <col min="3" max="3" width="17.5" customWidth="1"/>
    <col min="4" max="4" width="14.5" customWidth="1"/>
    <col min="5" max="5" width="16.25" customWidth="1"/>
    <col min="6" max="6" width="17.875" customWidth="1"/>
    <col min="7" max="7" width="12.5" customWidth="1"/>
    <col min="8" max="8" width="15.375" customWidth="1"/>
    <col min="9" max="9" width="11.5" bestFit="1" customWidth="1"/>
    <col min="10" max="10" width="11.25" bestFit="1" customWidth="1"/>
    <col min="11" max="11" width="10" bestFit="1" customWidth="1"/>
    <col min="12" max="12" width="18.875" customWidth="1"/>
    <col min="13" max="13" width="14.25" customWidth="1"/>
  </cols>
  <sheetData>
    <row r="1" spans="1:13" ht="57" thickBot="1" x14ac:dyDescent="0.35">
      <c r="A1" s="1" t="s">
        <v>11</v>
      </c>
      <c r="B1" s="2" t="s">
        <v>10</v>
      </c>
      <c r="C1" s="3" t="s">
        <v>1</v>
      </c>
      <c r="D1" s="3" t="s">
        <v>0</v>
      </c>
      <c r="E1" s="3" t="s">
        <v>22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4" t="s">
        <v>9</v>
      </c>
    </row>
    <row r="2" spans="1:13" ht="18.75" x14ac:dyDescent="0.3">
      <c r="A2" s="5" t="s">
        <v>12</v>
      </c>
      <c r="B2" s="6" t="s">
        <v>13</v>
      </c>
      <c r="C2" s="6">
        <v>40</v>
      </c>
      <c r="D2" s="7">
        <v>40</v>
      </c>
      <c r="E2" s="7">
        <f>C2*D2</f>
        <v>1600</v>
      </c>
      <c r="F2" s="6">
        <v>0</v>
      </c>
      <c r="G2" s="7">
        <f>(F2*D2*1.5)</f>
        <v>0</v>
      </c>
      <c r="H2" s="7">
        <f>E2+G2</f>
        <v>1600</v>
      </c>
      <c r="I2" s="7">
        <f xml:space="preserve"> 7%*H2</f>
        <v>112.00000000000001</v>
      </c>
      <c r="J2" s="7">
        <f xml:space="preserve"> 5%*H2</f>
        <v>80</v>
      </c>
      <c r="K2" s="7">
        <v>5</v>
      </c>
      <c r="L2" s="7">
        <f>SUM(I2:K2)</f>
        <v>197</v>
      </c>
      <c r="M2" s="7">
        <f xml:space="preserve"> H2-L2</f>
        <v>1403</v>
      </c>
    </row>
    <row r="3" spans="1:13" ht="18.75" x14ac:dyDescent="0.3">
      <c r="A3" s="5" t="s">
        <v>14</v>
      </c>
      <c r="B3" s="8" t="s">
        <v>15</v>
      </c>
      <c r="C3" s="8">
        <v>35</v>
      </c>
      <c r="D3" s="9">
        <v>20</v>
      </c>
      <c r="E3" s="9">
        <f t="shared" ref="E3:E6" si="0">C3*D3</f>
        <v>700</v>
      </c>
      <c r="F3" s="8">
        <v>0</v>
      </c>
      <c r="G3" s="9">
        <f t="shared" ref="G3:G6" si="1">(F3*D3*1.5)</f>
        <v>0</v>
      </c>
      <c r="H3" s="9">
        <f t="shared" ref="H3:H6" si="2">E3+G3</f>
        <v>700</v>
      </c>
      <c r="I3" s="9">
        <f t="shared" ref="I3:I6" si="3" xml:space="preserve"> 7%*H3</f>
        <v>49.000000000000007</v>
      </c>
      <c r="J3" s="9">
        <f t="shared" ref="J3:J6" si="4" xml:space="preserve"> 5%*H3</f>
        <v>35</v>
      </c>
      <c r="K3" s="9">
        <v>5</v>
      </c>
      <c r="L3" s="9">
        <f t="shared" ref="L3:L6" si="5">SUM(I3:K3)</f>
        <v>89</v>
      </c>
      <c r="M3" s="9">
        <f t="shared" ref="M3:M6" si="6" xml:space="preserve"> H3-L3</f>
        <v>611</v>
      </c>
    </row>
    <row r="4" spans="1:13" ht="18.75" x14ac:dyDescent="0.3">
      <c r="A4" s="5" t="s">
        <v>16</v>
      </c>
      <c r="B4" s="8" t="s">
        <v>17</v>
      </c>
      <c r="C4" s="8">
        <v>30</v>
      </c>
      <c r="D4" s="9">
        <v>15</v>
      </c>
      <c r="E4" s="9">
        <f t="shared" si="0"/>
        <v>450</v>
      </c>
      <c r="F4" s="8">
        <v>0</v>
      </c>
      <c r="G4" s="9">
        <f t="shared" si="1"/>
        <v>0</v>
      </c>
      <c r="H4" s="9">
        <f t="shared" si="2"/>
        <v>450</v>
      </c>
      <c r="I4" s="9">
        <f t="shared" si="3"/>
        <v>31.500000000000004</v>
      </c>
      <c r="J4" s="9">
        <f t="shared" si="4"/>
        <v>22.5</v>
      </c>
      <c r="K4" s="9">
        <v>5</v>
      </c>
      <c r="L4" s="9">
        <f t="shared" si="5"/>
        <v>59</v>
      </c>
      <c r="M4" s="9">
        <f t="shared" si="6"/>
        <v>391</v>
      </c>
    </row>
    <row r="5" spans="1:13" ht="18.75" x14ac:dyDescent="0.3">
      <c r="A5" s="5" t="s">
        <v>18</v>
      </c>
      <c r="B5" s="8" t="s">
        <v>19</v>
      </c>
      <c r="C5" s="8">
        <v>35</v>
      </c>
      <c r="D5" s="9">
        <v>15</v>
      </c>
      <c r="E5" s="9">
        <f t="shared" si="0"/>
        <v>525</v>
      </c>
      <c r="F5" s="8">
        <v>0</v>
      </c>
      <c r="G5" s="9">
        <f t="shared" si="1"/>
        <v>0</v>
      </c>
      <c r="H5" s="9">
        <f t="shared" si="2"/>
        <v>525</v>
      </c>
      <c r="I5" s="9">
        <f t="shared" si="3"/>
        <v>36.75</v>
      </c>
      <c r="J5" s="9">
        <f t="shared" si="4"/>
        <v>26.25</v>
      </c>
      <c r="K5" s="9">
        <v>5</v>
      </c>
      <c r="L5" s="9">
        <f t="shared" si="5"/>
        <v>68</v>
      </c>
      <c r="M5" s="9">
        <f t="shared" si="6"/>
        <v>457</v>
      </c>
    </row>
    <row r="6" spans="1:13" ht="19.5" thickBot="1" x14ac:dyDescent="0.35">
      <c r="A6" s="10" t="s">
        <v>20</v>
      </c>
      <c r="B6" s="11" t="s">
        <v>21</v>
      </c>
      <c r="C6" s="11">
        <v>45</v>
      </c>
      <c r="D6" s="12">
        <v>9.5</v>
      </c>
      <c r="E6" s="12">
        <f t="shared" si="0"/>
        <v>427.5</v>
      </c>
      <c r="F6" s="11">
        <v>5</v>
      </c>
      <c r="G6" s="12">
        <f t="shared" si="1"/>
        <v>71.25</v>
      </c>
      <c r="H6" s="12">
        <f t="shared" si="2"/>
        <v>498.75</v>
      </c>
      <c r="I6" s="12">
        <f t="shared" si="3"/>
        <v>34.912500000000001</v>
      </c>
      <c r="J6" s="12">
        <f t="shared" si="4"/>
        <v>24.9375</v>
      </c>
      <c r="K6" s="12">
        <v>5</v>
      </c>
      <c r="L6" s="12">
        <f t="shared" si="5"/>
        <v>64.849999999999994</v>
      </c>
      <c r="M6" s="12">
        <f t="shared" si="6"/>
        <v>433.9</v>
      </c>
    </row>
    <row r="7" spans="1:13" ht="19.5" thickBot="1" x14ac:dyDescent="0.35">
      <c r="A7" s="13"/>
      <c r="B7" s="14"/>
      <c r="C7" s="14"/>
      <c r="D7" s="15">
        <f>SUM(D2:D6)</f>
        <v>99.5</v>
      </c>
      <c r="E7" s="16">
        <f>SUM(E2:E6)</f>
        <v>3702.5</v>
      </c>
      <c r="F7" s="17">
        <v>5</v>
      </c>
      <c r="G7" s="16">
        <f t="shared" ref="G7:M7" si="7">SUM(G2:G6)</f>
        <v>71.25</v>
      </c>
      <c r="H7" s="16">
        <f t="shared" si="7"/>
        <v>3773.75</v>
      </c>
      <c r="I7" s="16">
        <f t="shared" si="7"/>
        <v>264.16250000000002</v>
      </c>
      <c r="J7" s="16">
        <f t="shared" si="7"/>
        <v>188.6875</v>
      </c>
      <c r="K7" s="16">
        <f t="shared" si="7"/>
        <v>25</v>
      </c>
      <c r="L7" s="16">
        <f t="shared" si="7"/>
        <v>477.85</v>
      </c>
      <c r="M7" s="18">
        <f t="shared" si="7"/>
        <v>3295.9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B1" zoomScale="85" zoomScaleNormal="85" workbookViewId="0">
      <selection activeCell="G16" sqref="G16"/>
    </sheetView>
  </sheetViews>
  <sheetFormatPr defaultRowHeight="16.5" x14ac:dyDescent="0.3"/>
  <cols>
    <col min="1" max="1" width="21.375" customWidth="1"/>
    <col min="2" max="2" width="18.875" customWidth="1"/>
    <col min="3" max="3" width="17.5" customWidth="1"/>
    <col min="4" max="4" width="14.5" customWidth="1"/>
    <col min="5" max="5" width="16.25" customWidth="1"/>
    <col min="6" max="6" width="17.875" customWidth="1"/>
    <col min="7" max="7" width="12.5" customWidth="1"/>
    <col min="8" max="8" width="15.375" customWidth="1"/>
    <col min="9" max="9" width="11.5" bestFit="1" customWidth="1"/>
    <col min="10" max="10" width="11.25" bestFit="1" customWidth="1"/>
    <col min="11" max="11" width="10" bestFit="1" customWidth="1"/>
    <col min="12" max="12" width="18.875" customWidth="1"/>
    <col min="13" max="13" width="14.25" customWidth="1"/>
  </cols>
  <sheetData>
    <row r="1" spans="1:13" ht="57" thickBot="1" x14ac:dyDescent="0.35">
      <c r="A1" s="1" t="s">
        <v>11</v>
      </c>
      <c r="B1" s="2" t="s">
        <v>10</v>
      </c>
      <c r="C1" s="3" t="s">
        <v>1</v>
      </c>
      <c r="D1" s="3" t="s">
        <v>0</v>
      </c>
      <c r="E1" s="3" t="s">
        <v>22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4" t="s">
        <v>9</v>
      </c>
    </row>
    <row r="2" spans="1:13" ht="18.75" x14ac:dyDescent="0.3">
      <c r="A2" s="5" t="s">
        <v>12</v>
      </c>
      <c r="B2" s="6" t="s">
        <v>13</v>
      </c>
      <c r="C2" s="6">
        <v>40</v>
      </c>
      <c r="D2" s="7">
        <v>40</v>
      </c>
      <c r="E2" s="7">
        <f>C2*D2</f>
        <v>1600</v>
      </c>
      <c r="F2" s="6">
        <v>0</v>
      </c>
      <c r="G2" s="7">
        <f>(F2*D2*1.5)</f>
        <v>0</v>
      </c>
      <c r="H2" s="7">
        <f>E2+G2</f>
        <v>1600</v>
      </c>
      <c r="I2" s="7">
        <f xml:space="preserve"> 7%*H2</f>
        <v>112.00000000000001</v>
      </c>
      <c r="J2" s="7">
        <f xml:space="preserve"> 5%*H2</f>
        <v>80</v>
      </c>
      <c r="K2" s="7">
        <v>5</v>
      </c>
      <c r="L2" s="7">
        <f>SUM(I2:K2)</f>
        <v>197</v>
      </c>
      <c r="M2" s="7">
        <f xml:space="preserve"> H2-L2</f>
        <v>1403</v>
      </c>
    </row>
    <row r="3" spans="1:13" ht="18.75" x14ac:dyDescent="0.3">
      <c r="A3" s="5" t="s">
        <v>14</v>
      </c>
      <c r="B3" s="8" t="s">
        <v>15</v>
      </c>
      <c r="C3" s="8">
        <v>35</v>
      </c>
      <c r="D3" s="9">
        <v>20</v>
      </c>
      <c r="E3" s="9">
        <f t="shared" ref="E3:E6" si="0">C3*D3</f>
        <v>700</v>
      </c>
      <c r="F3" s="8">
        <v>0</v>
      </c>
      <c r="G3" s="9">
        <f t="shared" ref="G3:G6" si="1">(F3*D3*1.5)</f>
        <v>0</v>
      </c>
      <c r="H3" s="9">
        <f t="shared" ref="H3:H6" si="2">E3+G3</f>
        <v>700</v>
      </c>
      <c r="I3" s="9">
        <f t="shared" ref="I3:I6" si="3" xml:space="preserve"> 7%*H3</f>
        <v>49.000000000000007</v>
      </c>
      <c r="J3" s="9">
        <f t="shared" ref="J3:J6" si="4" xml:space="preserve"> 5%*H3</f>
        <v>35</v>
      </c>
      <c r="K3" s="9">
        <v>5</v>
      </c>
      <c r="L3" s="9">
        <f t="shared" ref="L3:L6" si="5">SUM(I3:K3)</f>
        <v>89</v>
      </c>
      <c r="M3" s="9">
        <f t="shared" ref="M3:M6" si="6" xml:space="preserve"> H3-L3</f>
        <v>611</v>
      </c>
    </row>
    <row r="4" spans="1:13" ht="18.75" x14ac:dyDescent="0.3">
      <c r="A4" s="5" t="s">
        <v>16</v>
      </c>
      <c r="B4" s="8" t="s">
        <v>17</v>
      </c>
      <c r="C4" s="8">
        <v>45</v>
      </c>
      <c r="D4" s="9">
        <v>15</v>
      </c>
      <c r="E4" s="9">
        <f t="shared" si="0"/>
        <v>675</v>
      </c>
      <c r="F4" s="8">
        <v>5</v>
      </c>
      <c r="G4" s="9">
        <f t="shared" si="1"/>
        <v>112.5</v>
      </c>
      <c r="H4" s="9">
        <f t="shared" si="2"/>
        <v>787.5</v>
      </c>
      <c r="I4" s="9">
        <f t="shared" si="3"/>
        <v>55.125000000000007</v>
      </c>
      <c r="J4" s="9">
        <f t="shared" si="4"/>
        <v>39.375</v>
      </c>
      <c r="K4" s="9">
        <v>5</v>
      </c>
      <c r="L4" s="9">
        <f t="shared" si="5"/>
        <v>99.5</v>
      </c>
      <c r="M4" s="9">
        <f t="shared" si="6"/>
        <v>688</v>
      </c>
    </row>
    <row r="5" spans="1:13" ht="18.75" x14ac:dyDescent="0.3">
      <c r="A5" s="5" t="s">
        <v>18</v>
      </c>
      <c r="B5" s="8" t="s">
        <v>19</v>
      </c>
      <c r="C5" s="8">
        <v>35</v>
      </c>
      <c r="D5" s="9">
        <v>15</v>
      </c>
      <c r="E5" s="9">
        <f t="shared" si="0"/>
        <v>525</v>
      </c>
      <c r="F5" s="8">
        <v>0</v>
      </c>
      <c r="G5" s="9">
        <f t="shared" si="1"/>
        <v>0</v>
      </c>
      <c r="H5" s="9">
        <f t="shared" si="2"/>
        <v>525</v>
      </c>
      <c r="I5" s="9">
        <f t="shared" si="3"/>
        <v>36.75</v>
      </c>
      <c r="J5" s="9">
        <f t="shared" si="4"/>
        <v>26.25</v>
      </c>
      <c r="K5" s="9">
        <v>5</v>
      </c>
      <c r="L5" s="9">
        <f t="shared" si="5"/>
        <v>68</v>
      </c>
      <c r="M5" s="9">
        <f t="shared" si="6"/>
        <v>457</v>
      </c>
    </row>
    <row r="6" spans="1:13" ht="19.5" thickBot="1" x14ac:dyDescent="0.35">
      <c r="A6" s="10" t="s">
        <v>20</v>
      </c>
      <c r="B6" s="11" t="s">
        <v>21</v>
      </c>
      <c r="C6" s="11">
        <v>45</v>
      </c>
      <c r="D6" s="12">
        <v>9.5</v>
      </c>
      <c r="E6" s="12">
        <f t="shared" si="0"/>
        <v>427.5</v>
      </c>
      <c r="F6" s="11">
        <v>5</v>
      </c>
      <c r="G6" s="12">
        <f t="shared" si="1"/>
        <v>71.25</v>
      </c>
      <c r="H6" s="12">
        <f t="shared" si="2"/>
        <v>498.75</v>
      </c>
      <c r="I6" s="12">
        <f t="shared" si="3"/>
        <v>34.912500000000001</v>
      </c>
      <c r="J6" s="12">
        <f t="shared" si="4"/>
        <v>24.9375</v>
      </c>
      <c r="K6" s="12">
        <v>5</v>
      </c>
      <c r="L6" s="12">
        <f t="shared" si="5"/>
        <v>64.849999999999994</v>
      </c>
      <c r="M6" s="12">
        <f t="shared" si="6"/>
        <v>433.9</v>
      </c>
    </row>
    <row r="7" spans="1:13" ht="19.5" thickBot="1" x14ac:dyDescent="0.35">
      <c r="A7" s="13"/>
      <c r="B7" s="14"/>
      <c r="C7" s="19" t="s">
        <v>23</v>
      </c>
      <c r="D7" s="20">
        <f t="shared" ref="D7:M7" si="7">SUM(D2:D6)</f>
        <v>99.5</v>
      </c>
      <c r="E7" s="16">
        <f t="shared" si="7"/>
        <v>3927.5</v>
      </c>
      <c r="F7" s="16">
        <f t="shared" si="7"/>
        <v>10</v>
      </c>
      <c r="G7" s="16">
        <f t="shared" si="7"/>
        <v>183.75</v>
      </c>
      <c r="H7" s="16">
        <f t="shared" si="7"/>
        <v>4111.25</v>
      </c>
      <c r="I7" s="16">
        <f t="shared" si="7"/>
        <v>287.78750000000002</v>
      </c>
      <c r="J7" s="16">
        <f t="shared" si="7"/>
        <v>205.5625</v>
      </c>
      <c r="K7" s="16">
        <f t="shared" si="7"/>
        <v>25</v>
      </c>
      <c r="L7" s="16">
        <f t="shared" si="7"/>
        <v>518.35</v>
      </c>
      <c r="M7" s="18">
        <f t="shared" si="7"/>
        <v>3592.9</v>
      </c>
    </row>
    <row r="8" spans="1:13" ht="19.5" thickBot="1" x14ac:dyDescent="0.35">
      <c r="C8" s="23" t="s">
        <v>24</v>
      </c>
      <c r="D8" s="21">
        <f>AVERAGE(D2:D6)</f>
        <v>19.899999999999999</v>
      </c>
      <c r="E8" s="21">
        <f t="shared" ref="E8:M8" si="8">AVERAGE(E2:E6)</f>
        <v>785.5</v>
      </c>
      <c r="F8" s="21">
        <f t="shared" si="8"/>
        <v>2</v>
      </c>
      <c r="G8" s="21">
        <f t="shared" si="8"/>
        <v>36.75</v>
      </c>
      <c r="H8" s="21">
        <f t="shared" si="8"/>
        <v>822.25</v>
      </c>
      <c r="I8" s="21">
        <f t="shared" si="8"/>
        <v>57.557500000000005</v>
      </c>
      <c r="J8" s="21">
        <f t="shared" si="8"/>
        <v>41.112499999999997</v>
      </c>
      <c r="K8" s="21">
        <f t="shared" si="8"/>
        <v>5</v>
      </c>
      <c r="L8" s="21">
        <f t="shared" si="8"/>
        <v>103.67</v>
      </c>
      <c r="M8" s="22">
        <f t="shared" si="8"/>
        <v>718.58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F1" zoomScale="85" zoomScaleNormal="85" workbookViewId="0">
      <selection activeCell="T15" sqref="T15"/>
    </sheetView>
  </sheetViews>
  <sheetFormatPr defaultRowHeight="16.5" x14ac:dyDescent="0.3"/>
  <cols>
    <col min="1" max="1" width="21.375" customWidth="1"/>
    <col min="2" max="2" width="18.875" customWidth="1"/>
    <col min="3" max="3" width="17.5" customWidth="1"/>
    <col min="4" max="4" width="14.5" customWidth="1"/>
    <col min="5" max="5" width="16.25" customWidth="1"/>
    <col min="6" max="6" width="17.875" customWidth="1"/>
    <col min="7" max="7" width="12.5" customWidth="1"/>
    <col min="8" max="8" width="15.375" customWidth="1"/>
    <col min="9" max="9" width="11.5" customWidth="1"/>
    <col min="10" max="10" width="11.5" bestFit="1" customWidth="1"/>
    <col min="11" max="11" width="10" bestFit="1" customWidth="1"/>
    <col min="12" max="12" width="18.875" customWidth="1"/>
    <col min="13" max="13" width="14.25" customWidth="1"/>
  </cols>
  <sheetData>
    <row r="1" spans="1:13" ht="57" thickBot="1" x14ac:dyDescent="0.35">
      <c r="A1" s="1" t="s">
        <v>11</v>
      </c>
      <c r="B1" s="2" t="s">
        <v>10</v>
      </c>
      <c r="C1" s="3" t="s">
        <v>1</v>
      </c>
      <c r="D1" s="3" t="s">
        <v>0</v>
      </c>
      <c r="E1" s="3" t="s">
        <v>22</v>
      </c>
      <c r="F1" s="28" t="s">
        <v>2</v>
      </c>
      <c r="G1" s="3" t="s">
        <v>3</v>
      </c>
      <c r="H1" s="3" t="s">
        <v>4</v>
      </c>
      <c r="I1" s="28" t="s">
        <v>5</v>
      </c>
      <c r="J1" s="28" t="s">
        <v>6</v>
      </c>
      <c r="K1" s="3" t="s">
        <v>7</v>
      </c>
      <c r="L1" s="3" t="s">
        <v>8</v>
      </c>
      <c r="M1" s="4" t="s">
        <v>9</v>
      </c>
    </row>
    <row r="2" spans="1:13" ht="18.75" x14ac:dyDescent="0.3">
      <c r="A2" s="5" t="s">
        <v>12</v>
      </c>
      <c r="B2" s="6" t="s">
        <v>13</v>
      </c>
      <c r="C2" s="6">
        <v>48</v>
      </c>
      <c r="D2" s="7">
        <v>40</v>
      </c>
      <c r="E2" s="24">
        <f>C2*D2</f>
        <v>1920</v>
      </c>
      <c r="F2" s="6">
        <f>IF(C2&gt;40,(C2-40),0)</f>
        <v>8</v>
      </c>
      <c r="G2" s="26">
        <f>(F2*D2*1.5)</f>
        <v>480</v>
      </c>
      <c r="H2" s="24">
        <f>E2+G2</f>
        <v>2400</v>
      </c>
      <c r="I2" s="32">
        <f>H2*'Tax Sheet'!$A$2</f>
        <v>174</v>
      </c>
      <c r="J2" s="7">
        <f>H2*'Tax Sheet'!$D$2</f>
        <v>103.68</v>
      </c>
      <c r="K2" s="26">
        <v>5</v>
      </c>
      <c r="L2" s="7">
        <f>SUM(I2:K2)</f>
        <v>282.68</v>
      </c>
      <c r="M2" s="7">
        <f xml:space="preserve"> H2-L2</f>
        <v>2117.3200000000002</v>
      </c>
    </row>
    <row r="3" spans="1:13" ht="18.75" x14ac:dyDescent="0.3">
      <c r="A3" s="5" t="s">
        <v>14</v>
      </c>
      <c r="B3" s="8" t="s">
        <v>15</v>
      </c>
      <c r="C3" s="8">
        <v>46</v>
      </c>
      <c r="D3" s="9">
        <v>20</v>
      </c>
      <c r="E3" s="25">
        <f t="shared" ref="E3:E6" si="0">C3*D3</f>
        <v>920</v>
      </c>
      <c r="F3" s="8">
        <f t="shared" ref="F3:F6" si="1">IF(C3&gt;40,(C3-40),0)</f>
        <v>6</v>
      </c>
      <c r="G3" s="27">
        <f t="shared" ref="G3:G6" si="2">(F3*D3*1.5)</f>
        <v>180</v>
      </c>
      <c r="H3" s="25">
        <f t="shared" ref="H3:H6" si="3">E3+G3</f>
        <v>1100</v>
      </c>
      <c r="I3" s="33">
        <f>H3*'Tax Sheet'!$A$2</f>
        <v>79.75</v>
      </c>
      <c r="J3" s="9">
        <f>H3*'Tax Sheet'!$D$2</f>
        <v>47.52</v>
      </c>
      <c r="K3" s="27">
        <v>5</v>
      </c>
      <c r="L3" s="9">
        <f t="shared" ref="L3:L6" si="4">SUM(I3:K3)</f>
        <v>132.27000000000001</v>
      </c>
      <c r="M3" s="9">
        <f t="shared" ref="M3:M6" si="5" xml:space="preserve"> H3-L3</f>
        <v>967.73</v>
      </c>
    </row>
    <row r="4" spans="1:13" ht="18.75" x14ac:dyDescent="0.3">
      <c r="A4" s="5" t="s">
        <v>16</v>
      </c>
      <c r="B4" s="8" t="s">
        <v>17</v>
      </c>
      <c r="C4" s="8">
        <v>43</v>
      </c>
      <c r="D4" s="9">
        <v>15</v>
      </c>
      <c r="E4" s="25">
        <f t="shared" si="0"/>
        <v>645</v>
      </c>
      <c r="F4" s="8">
        <f t="shared" si="1"/>
        <v>3</v>
      </c>
      <c r="G4" s="27">
        <f t="shared" si="2"/>
        <v>67.5</v>
      </c>
      <c r="H4" s="25">
        <f t="shared" si="3"/>
        <v>712.5</v>
      </c>
      <c r="I4" s="33">
        <f>H4*'Tax Sheet'!$A$2</f>
        <v>51.656249999999993</v>
      </c>
      <c r="J4" s="9">
        <f>H4*'Tax Sheet'!$D$2</f>
        <v>30.78</v>
      </c>
      <c r="K4" s="27">
        <v>5</v>
      </c>
      <c r="L4" s="9">
        <f t="shared" si="4"/>
        <v>87.436250000000001</v>
      </c>
      <c r="M4" s="9">
        <f t="shared" si="5"/>
        <v>625.06375000000003</v>
      </c>
    </row>
    <row r="5" spans="1:13" ht="18.75" x14ac:dyDescent="0.3">
      <c r="A5" s="5" t="s">
        <v>18</v>
      </c>
      <c r="B5" s="8" t="s">
        <v>19</v>
      </c>
      <c r="C5" s="8">
        <v>41</v>
      </c>
      <c r="D5" s="9">
        <v>15</v>
      </c>
      <c r="E5" s="25">
        <f t="shared" si="0"/>
        <v>615</v>
      </c>
      <c r="F5" s="8">
        <f t="shared" si="1"/>
        <v>1</v>
      </c>
      <c r="G5" s="27">
        <f t="shared" si="2"/>
        <v>22.5</v>
      </c>
      <c r="H5" s="25">
        <f t="shared" si="3"/>
        <v>637.5</v>
      </c>
      <c r="I5" s="33">
        <f>H5*'Tax Sheet'!$A$2</f>
        <v>46.21875</v>
      </c>
      <c r="J5" s="9">
        <f>H5*'Tax Sheet'!$D$2</f>
        <v>27.540000000000003</v>
      </c>
      <c r="K5" s="27">
        <v>5</v>
      </c>
      <c r="L5" s="9">
        <f t="shared" si="4"/>
        <v>78.758750000000006</v>
      </c>
      <c r="M5" s="9">
        <f t="shared" si="5"/>
        <v>558.74125000000004</v>
      </c>
    </row>
    <row r="6" spans="1:13" ht="19.5" thickBot="1" x14ac:dyDescent="0.35">
      <c r="A6" s="10" t="s">
        <v>20</v>
      </c>
      <c r="B6" s="11" t="s">
        <v>21</v>
      </c>
      <c r="C6" s="11">
        <v>45</v>
      </c>
      <c r="D6" s="9">
        <v>9.5</v>
      </c>
      <c r="E6" s="25">
        <f t="shared" si="0"/>
        <v>427.5</v>
      </c>
      <c r="F6" s="8">
        <f t="shared" si="1"/>
        <v>5</v>
      </c>
      <c r="G6" s="27">
        <f t="shared" si="2"/>
        <v>71.25</v>
      </c>
      <c r="H6" s="25">
        <f t="shared" si="3"/>
        <v>498.75</v>
      </c>
      <c r="I6" s="34">
        <f>H6*'Tax Sheet'!$A$2</f>
        <v>36.159374999999997</v>
      </c>
      <c r="J6" s="12">
        <f>H6*'Tax Sheet'!$D$2</f>
        <v>21.545999999999999</v>
      </c>
      <c r="K6" s="27">
        <v>5</v>
      </c>
      <c r="L6" s="9">
        <f t="shared" si="4"/>
        <v>62.705374999999997</v>
      </c>
      <c r="M6" s="9">
        <f t="shared" si="5"/>
        <v>436.044625</v>
      </c>
    </row>
    <row r="7" spans="1:13" ht="19.5" thickBot="1" x14ac:dyDescent="0.35">
      <c r="A7" s="13"/>
      <c r="B7" s="14"/>
      <c r="C7" s="19" t="s">
        <v>23</v>
      </c>
      <c r="D7" s="15">
        <f t="shared" ref="D7:M7" si="6">SUM(D2:D6)</f>
        <v>99.5</v>
      </c>
      <c r="E7" s="16">
        <f t="shared" si="6"/>
        <v>4527.5</v>
      </c>
      <c r="F7" s="16">
        <f t="shared" si="6"/>
        <v>23</v>
      </c>
      <c r="G7" s="16">
        <f t="shared" si="6"/>
        <v>821.25</v>
      </c>
      <c r="H7" s="16">
        <f t="shared" si="6"/>
        <v>5348.75</v>
      </c>
      <c r="I7" s="29">
        <f t="shared" si="6"/>
        <v>387.78437500000001</v>
      </c>
      <c r="J7" s="29">
        <f t="shared" si="6"/>
        <v>231.066</v>
      </c>
      <c r="K7" s="16">
        <f t="shared" si="6"/>
        <v>25</v>
      </c>
      <c r="L7" s="16">
        <f t="shared" si="6"/>
        <v>643.85037499999999</v>
      </c>
      <c r="M7" s="18">
        <f t="shared" si="6"/>
        <v>4704.899625</v>
      </c>
    </row>
    <row r="8" spans="1:13" ht="19.5" thickBot="1" x14ac:dyDescent="0.35">
      <c r="C8" s="23" t="s">
        <v>24</v>
      </c>
      <c r="D8" s="29">
        <f>AVERAGE(D2:D6)</f>
        <v>19.899999999999999</v>
      </c>
      <c r="E8" s="29">
        <f t="shared" ref="E8:M8" si="7">AVERAGE(E2:E6)</f>
        <v>905.5</v>
      </c>
      <c r="F8" s="29">
        <f t="shared" si="7"/>
        <v>4.5999999999999996</v>
      </c>
      <c r="G8" s="29">
        <f t="shared" si="7"/>
        <v>164.25</v>
      </c>
      <c r="H8" s="29">
        <f t="shared" si="7"/>
        <v>1069.75</v>
      </c>
      <c r="I8" s="29">
        <f t="shared" si="7"/>
        <v>77.556875000000005</v>
      </c>
      <c r="J8" s="29">
        <f t="shared" si="7"/>
        <v>46.213200000000001</v>
      </c>
      <c r="K8" s="29">
        <f t="shared" si="7"/>
        <v>5</v>
      </c>
      <c r="L8" s="29">
        <f t="shared" si="7"/>
        <v>128.77007499999999</v>
      </c>
      <c r="M8" s="30">
        <f t="shared" si="7"/>
        <v>940.97992499999998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1" sqref="E11"/>
    </sheetView>
  </sheetViews>
  <sheetFormatPr defaultRowHeight="16.5" x14ac:dyDescent="0.3"/>
  <cols>
    <col min="1" max="1" width="15.75" customWidth="1"/>
    <col min="4" max="4" width="10.875" customWidth="1"/>
  </cols>
  <sheetData>
    <row r="1" spans="1:4" x14ac:dyDescent="0.3">
      <c r="A1" t="s">
        <v>25</v>
      </c>
      <c r="D1" t="s">
        <v>26</v>
      </c>
    </row>
    <row r="2" spans="1:4" x14ac:dyDescent="0.3">
      <c r="A2" s="31">
        <v>7.2499999999999995E-2</v>
      </c>
      <c r="D2" s="31">
        <v>4.3200000000000002E-2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4</vt:lpstr>
      <vt:lpstr>Tax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Murray</dc:creator>
  <cp:lastModifiedBy>Alden Murray</cp:lastModifiedBy>
  <dcterms:created xsi:type="dcterms:W3CDTF">2015-09-29T11:55:47Z</dcterms:created>
  <dcterms:modified xsi:type="dcterms:W3CDTF">2015-09-29T13:10:41Z</dcterms:modified>
</cp:coreProperties>
</file>