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aldenbutzke/Desktop/Business Analytics/"/>
    </mc:Choice>
  </mc:AlternateContent>
  <xr:revisionPtr revIDLastSave="0" documentId="13_ncr:1_{92036458-FD98-3846-B044-42D285B5C8E9}" xr6:coauthVersionLast="47" xr6:coauthVersionMax="47" xr10:uidLastSave="{00000000-0000-0000-0000-000000000000}"/>
  <bookViews>
    <workbookView xWindow="0" yWindow="500" windowWidth="28800" windowHeight="17500" xr2:uid="{78F1B0EB-2AED-EF44-B32D-03D38BA0EA5D}"/>
  </bookViews>
  <sheets>
    <sheet name="Problem 1 Final" sheetId="3" r:id="rId1"/>
    <sheet name="Problem 2 Final" sheetId="4" r:id="rId2"/>
    <sheet name="Problem 2 Try" sheetId="1" r:id="rId3"/>
    <sheet name="Problem 2 Try2" sheetId="2" r:id="rId4"/>
  </sheets>
  <definedNames>
    <definedName name="solver_adj" localSheetId="0" hidden="1">'Problem 1 Final'!$B$45:$D$47</definedName>
    <definedName name="solver_adj" localSheetId="2" hidden="1">'Problem 2 Try'!$H$2:$H$3</definedName>
    <definedName name="solver_cvg" localSheetId="0" hidden="1">0.0001</definedName>
    <definedName name="solver_cvg" localSheetId="2" hidden="1">0.0001</definedName>
    <definedName name="solver_drv" localSheetId="0" hidden="1">1</definedName>
    <definedName name="solver_drv" localSheetId="2" hidden="1">1</definedName>
    <definedName name="solver_eng" localSheetId="0" hidden="1">2</definedName>
    <definedName name="solver_eng" localSheetId="2" hidden="1">1</definedName>
    <definedName name="solver_itr" localSheetId="0" hidden="1">2147483647</definedName>
    <definedName name="solver_itr" localSheetId="2" hidden="1">2147483647</definedName>
    <definedName name="solver_lhs1" localSheetId="0" hidden="1">'Problem 1 Final'!$B$45:$D$47</definedName>
    <definedName name="solver_lhs1" localSheetId="2" hidden="1">'Problem 2 Try'!$B$7</definedName>
    <definedName name="solver_lhs2" localSheetId="0" hidden="1">'Problem 1 Final'!$B$48:$D$48</definedName>
    <definedName name="solver_lhs2" localSheetId="2" hidden="1">'Problem 2 Try'!$C$12</definedName>
    <definedName name="solver_lhs3" localSheetId="0" hidden="1">'Problem 1 Final'!$E$45:$E$47</definedName>
    <definedName name="solver_lhs3" localSheetId="2" hidden="1">'Problem 2 Try'!$C$2</definedName>
    <definedName name="solver_lhs4" localSheetId="0" hidden="1">'Problem 1 Final'!#REF!</definedName>
    <definedName name="solver_lhs4" localSheetId="2" hidden="1">'Problem 2 Try'!$C$6</definedName>
    <definedName name="solver_lin" localSheetId="0" hidden="1">1</definedName>
    <definedName name="solver_lin" localSheetId="2" hidden="1">2</definedName>
    <definedName name="solver_mip" localSheetId="0" hidden="1">2147483647</definedName>
    <definedName name="solver_mip" localSheetId="2" hidden="1">2147483647</definedName>
    <definedName name="solver_mni" localSheetId="0" hidden="1">30</definedName>
    <definedName name="solver_mni" localSheetId="2" hidden="1">30</definedName>
    <definedName name="solver_mrt" localSheetId="0" hidden="1">0.075</definedName>
    <definedName name="solver_mrt" localSheetId="2" hidden="1">0.075</definedName>
    <definedName name="solver_msl" localSheetId="0" hidden="1">2</definedName>
    <definedName name="solver_msl" localSheetId="2" hidden="1">2</definedName>
    <definedName name="solver_neg" localSheetId="0" hidden="1">1</definedName>
    <definedName name="solver_neg" localSheetId="2" hidden="1">2</definedName>
    <definedName name="solver_nod" localSheetId="0" hidden="1">2147483647</definedName>
    <definedName name="solver_nod" localSheetId="2" hidden="1">2147483647</definedName>
    <definedName name="solver_num" localSheetId="0" hidden="1">3</definedName>
    <definedName name="solver_num" localSheetId="2" hidden="1">4</definedName>
    <definedName name="solver_opt" localSheetId="0" hidden="1">'Problem 1 Final'!$G$52</definedName>
    <definedName name="solver_opt" localSheetId="2" hidden="1">'Problem 2 Try'!$H$4</definedName>
    <definedName name="solver_pre" localSheetId="0" hidden="1">0.000001</definedName>
    <definedName name="solver_pre" localSheetId="2" hidden="1">0.000001</definedName>
    <definedName name="solver_rbv" localSheetId="0" hidden="1">1</definedName>
    <definedName name="solver_rbv" localSheetId="2" hidden="1">1</definedName>
    <definedName name="solver_rel1" localSheetId="0" hidden="1">4</definedName>
    <definedName name="solver_rel1" localSheetId="2" hidden="1">3</definedName>
    <definedName name="solver_rel2" localSheetId="0" hidden="1">2</definedName>
    <definedName name="solver_rel2" localSheetId="2" hidden="1">1</definedName>
    <definedName name="solver_rel3" localSheetId="0" hidden="1">2</definedName>
    <definedName name="solver_rel3" localSheetId="2" hidden="1">1</definedName>
    <definedName name="solver_rel4" localSheetId="0" hidden="1">5</definedName>
    <definedName name="solver_rel4" localSheetId="2" hidden="1">1</definedName>
    <definedName name="solver_rhs1" localSheetId="0" hidden="1">"integer"</definedName>
    <definedName name="solver_rhs1" localSheetId="2" hidden="1">100</definedName>
    <definedName name="solver_rhs2" localSheetId="0" hidden="1">'Problem 1 Final'!$B$50:$D$50</definedName>
    <definedName name="solver_rhs2" localSheetId="2" hidden="1">0</definedName>
    <definedName name="solver_rhs3" localSheetId="0" hidden="1">'Problem 1 Final'!$G$45:$G$47</definedName>
    <definedName name="solver_rhs3" localSheetId="2" hidden="1">1</definedName>
    <definedName name="solver_rhs4" localSheetId="0" hidden="1">"binary"</definedName>
    <definedName name="solver_rhs4" localSheetId="2" hidden="1">110</definedName>
    <definedName name="solver_rlx" localSheetId="0" hidden="1">2</definedName>
    <definedName name="solver_rlx" localSheetId="2" hidden="1">2</definedName>
    <definedName name="solver_rsd" localSheetId="0" hidden="1">0</definedName>
    <definedName name="solver_rsd" localSheetId="2" hidden="1">0</definedName>
    <definedName name="solver_scl" localSheetId="0" hidden="1">1</definedName>
    <definedName name="solver_scl" localSheetId="2" hidden="1">1</definedName>
    <definedName name="solver_sho" localSheetId="0" hidden="1">2</definedName>
    <definedName name="solver_sho" localSheetId="2" hidden="1">2</definedName>
    <definedName name="solver_ssz" localSheetId="0" hidden="1">100</definedName>
    <definedName name="solver_ssz" localSheetId="2" hidden="1">100</definedName>
    <definedName name="solver_tim" localSheetId="0" hidden="1">2147483647</definedName>
    <definedName name="solver_tim" localSheetId="2" hidden="1">2147483647</definedName>
    <definedName name="solver_tol" localSheetId="0" hidden="1">0.01</definedName>
    <definedName name="solver_tol" localSheetId="2" hidden="1">0.01</definedName>
    <definedName name="solver_typ" localSheetId="0" hidden="1">2</definedName>
    <definedName name="solver_typ" localSheetId="2" hidden="1">2</definedName>
    <definedName name="solver_val" localSheetId="0" hidden="1">0</definedName>
    <definedName name="solver_val" localSheetId="2" hidden="1">107</definedName>
    <definedName name="solver_ver" localSheetId="0" hidden="1">2</definedName>
    <definedName name="solver_ver" localSheetId="2"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3" l="1"/>
  <c r="F9" i="3"/>
  <c r="F8" i="3"/>
  <c r="E8" i="3"/>
  <c r="E9" i="3"/>
  <c r="E7" i="3"/>
  <c r="D7" i="3"/>
  <c r="D8" i="3"/>
  <c r="D9" i="3"/>
  <c r="D6" i="3"/>
  <c r="C6" i="3"/>
  <c r="C7" i="3"/>
  <c r="C8" i="3"/>
  <c r="C9" i="3"/>
  <c r="C5" i="3"/>
  <c r="E47" i="3"/>
  <c r="E46" i="3"/>
  <c r="E45" i="3"/>
  <c r="D48" i="3"/>
  <c r="C48" i="3"/>
  <c r="B48" i="3"/>
  <c r="G52" i="3"/>
  <c r="G28" i="3"/>
  <c r="E27" i="3"/>
  <c r="E26" i="3"/>
  <c r="E23" i="3"/>
  <c r="B16" i="4"/>
  <c r="G35" i="3"/>
  <c r="G34" i="3"/>
  <c r="G33" i="3"/>
  <c r="F34" i="3"/>
  <c r="F33" i="3"/>
  <c r="E33" i="3"/>
  <c r="G32" i="3"/>
  <c r="F32" i="3"/>
  <c r="E32" i="3"/>
  <c r="D32" i="3"/>
  <c r="G31" i="3"/>
  <c r="F31" i="3"/>
  <c r="E31" i="3"/>
  <c r="D31" i="3"/>
  <c r="C31" i="3"/>
  <c r="D22" i="3"/>
  <c r="E22" i="3"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 i="2"/>
  <c r="C6" i="1"/>
  <c r="D6" i="1" s="1"/>
  <c r="E6" i="1" s="1"/>
  <c r="C5" i="1"/>
  <c r="D5" i="1" s="1"/>
  <c r="E5" i="1" s="1"/>
  <c r="C7" i="1"/>
  <c r="D7" i="1" s="1"/>
  <c r="E7" i="1" s="1"/>
  <c r="K3" i="1"/>
  <c r="K4" i="1" s="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L2" i="1"/>
  <c r="C12" i="1"/>
  <c r="D12" i="1" s="1"/>
  <c r="C3" i="1"/>
  <c r="D3" i="1" s="1"/>
  <c r="C4" i="1"/>
  <c r="D4" i="1" s="1"/>
  <c r="C8" i="1"/>
  <c r="D8" i="1" s="1"/>
  <c r="C9" i="1"/>
  <c r="D9" i="1" s="1"/>
  <c r="C10" i="1"/>
  <c r="D10" i="1" s="1"/>
  <c r="C11" i="1"/>
  <c r="D11" i="1" s="1"/>
  <c r="C2" i="1"/>
  <c r="D2" i="1" s="1"/>
  <c r="L3" i="1" l="1"/>
  <c r="L5" i="1"/>
  <c r="L4" i="1"/>
  <c r="E9" i="1"/>
  <c r="E8" i="1"/>
  <c r="E10" i="1"/>
  <c r="E4" i="1"/>
  <c r="E3" i="1"/>
  <c r="E12" i="1"/>
  <c r="E11" i="1"/>
  <c r="E2" i="1"/>
  <c r="L6" i="1" l="1"/>
  <c r="H4" i="1"/>
  <c r="L7" i="1" l="1"/>
  <c r="L8" i="1" l="1"/>
  <c r="L9" i="1" l="1"/>
  <c r="L10" i="1" l="1"/>
  <c r="L11" i="1" l="1"/>
  <c r="L12" i="1" l="1"/>
  <c r="L13" i="1" l="1"/>
  <c r="L14" i="1" l="1"/>
  <c r="L15" i="1" l="1"/>
  <c r="L16" i="1" l="1"/>
  <c r="L17" i="1" l="1"/>
  <c r="L18" i="1" l="1"/>
  <c r="L19" i="1" l="1"/>
  <c r="L20" i="1" l="1"/>
  <c r="L21" i="1" l="1"/>
  <c r="L22" i="1" l="1"/>
  <c r="L23" i="1" l="1"/>
  <c r="L24" i="1" l="1"/>
  <c r="L25" i="1" l="1"/>
  <c r="L26" i="1" l="1"/>
  <c r="L27" i="1" l="1"/>
  <c r="L28" i="1" l="1"/>
  <c r="L29" i="1" l="1"/>
  <c r="L30" i="1" l="1"/>
  <c r="L31" i="1" l="1"/>
  <c r="L32" i="1" l="1"/>
  <c r="L33" i="1" l="1"/>
  <c r="L34" i="1" l="1"/>
  <c r="L35" i="1" l="1"/>
  <c r="L36" i="1" l="1"/>
  <c r="L37" i="1" l="1"/>
  <c r="L38" i="1" l="1"/>
  <c r="L39" i="1" l="1"/>
  <c r="L40" i="1" l="1"/>
  <c r="L41" i="1" l="1"/>
  <c r="L42" i="1" l="1"/>
  <c r="L43" i="1" l="1"/>
  <c r="L44" i="1" l="1"/>
  <c r="L45" i="1" l="1"/>
  <c r="L46" i="1" l="1"/>
  <c r="L47" i="1" l="1"/>
  <c r="L48" i="1" l="1"/>
  <c r="L49" i="1" l="1"/>
  <c r="L50" i="1" l="1"/>
  <c r="L51" i="1" l="1"/>
  <c r="L52" i="1" l="1"/>
  <c r="L53" i="1" l="1"/>
  <c r="L54" i="1" l="1"/>
  <c r="L55" i="1" l="1"/>
  <c r="L56" i="1" l="1"/>
  <c r="L57" i="1" l="1"/>
  <c r="L58" i="1" l="1"/>
  <c r="L59" i="1" l="1"/>
  <c r="L60" i="1" l="1"/>
  <c r="L61" i="1" l="1"/>
  <c r="L62" i="1" l="1"/>
  <c r="L63" i="1" l="1"/>
  <c r="L64" i="1" l="1"/>
  <c r="L65" i="1" l="1"/>
  <c r="L66" i="1" l="1"/>
  <c r="L67" i="1" l="1"/>
  <c r="L68" i="1" l="1"/>
  <c r="L69" i="1" l="1"/>
  <c r="L70" i="1" l="1"/>
  <c r="L71" i="1" l="1"/>
  <c r="L72" i="1" l="1"/>
  <c r="L73" i="1" l="1"/>
  <c r="L74" i="1" l="1"/>
  <c r="L75" i="1" l="1"/>
  <c r="L76" i="1" l="1"/>
  <c r="L77" i="1" l="1"/>
  <c r="L78" i="1" l="1"/>
  <c r="L79" i="1" l="1"/>
  <c r="L80" i="1" l="1"/>
  <c r="L81" i="1" l="1"/>
  <c r="L82" i="1" l="1"/>
  <c r="L83" i="1" l="1"/>
  <c r="L84" i="1" l="1"/>
  <c r="L85" i="1" l="1"/>
  <c r="L86" i="1" l="1"/>
  <c r="L87" i="1" l="1"/>
  <c r="L88" i="1" l="1"/>
  <c r="L89" i="1" l="1"/>
  <c r="L90" i="1" l="1"/>
  <c r="L91" i="1" l="1"/>
  <c r="L92" i="1" l="1"/>
  <c r="L93" i="1" l="1"/>
  <c r="L94" i="1" l="1"/>
  <c r="L95" i="1" l="1"/>
  <c r="L96" i="1" l="1"/>
  <c r="L97" i="1" l="1"/>
  <c r="L98" i="1" l="1"/>
  <c r="L99" i="1" l="1"/>
  <c r="L100" i="1" l="1"/>
  <c r="L101" i="1" l="1"/>
  <c r="L102" i="1" l="1"/>
  <c r="L103" i="1" l="1"/>
  <c r="L104" i="1" l="1"/>
  <c r="L105" i="1" l="1"/>
  <c r="L106" i="1" l="1"/>
  <c r="L107" i="1" l="1"/>
  <c r="L108" i="1" l="1"/>
  <c r="L109" i="1" l="1"/>
  <c r="L110" i="1" l="1"/>
  <c r="L111" i="1" l="1"/>
  <c r="L112" i="1" l="1"/>
  <c r="L113" i="1" l="1"/>
  <c r="L114" i="1" l="1"/>
  <c r="L115" i="1" l="1"/>
  <c r="L116" i="1" l="1"/>
  <c r="L117" i="1" l="1"/>
  <c r="L118" i="1" l="1"/>
  <c r="L119" i="1" l="1"/>
  <c r="L120" i="1" l="1"/>
  <c r="L121" i="1" l="1"/>
  <c r="L122" i="1" l="1"/>
  <c r="L123" i="1" l="1"/>
  <c r="L124" i="1" l="1"/>
  <c r="L125" i="1" l="1"/>
  <c r="L126" i="1" l="1"/>
  <c r="L127" i="1" l="1"/>
  <c r="L128" i="1" l="1"/>
  <c r="L129" i="1" l="1"/>
  <c r="L130" i="1" l="1"/>
  <c r="L131" i="1" l="1"/>
  <c r="L132" i="1" l="1"/>
  <c r="L133" i="1" l="1"/>
  <c r="L134" i="1" l="1"/>
  <c r="L135" i="1" l="1"/>
  <c r="L136" i="1" l="1"/>
  <c r="L137" i="1" l="1"/>
  <c r="L138" i="1" l="1"/>
  <c r="L139" i="1" l="1"/>
  <c r="L140" i="1" l="1"/>
  <c r="L141" i="1" l="1"/>
  <c r="L142" i="1" l="1"/>
  <c r="L143" i="1" l="1"/>
  <c r="L144" i="1" l="1"/>
  <c r="L145" i="1" l="1"/>
  <c r="L146" i="1" l="1"/>
  <c r="L147" i="1" l="1"/>
  <c r="L148" i="1" l="1"/>
  <c r="L149" i="1" l="1"/>
  <c r="L150" i="1" l="1"/>
  <c r="L151" i="1" l="1"/>
  <c r="L152" i="1" l="1"/>
  <c r="L153" i="1" l="1"/>
  <c r="L154" i="1" l="1"/>
  <c r="L155" i="1" l="1"/>
  <c r="L156" i="1" l="1"/>
  <c r="L157" i="1" l="1"/>
  <c r="L158" i="1" l="1"/>
  <c r="L159" i="1" l="1"/>
  <c r="L160" i="1" l="1"/>
  <c r="L161" i="1" l="1"/>
  <c r="L162" i="1" l="1"/>
  <c r="L163" i="1" l="1"/>
  <c r="L164" i="1" l="1"/>
  <c r="L165" i="1" l="1"/>
  <c r="L166" i="1" l="1"/>
  <c r="L167" i="1" l="1"/>
  <c r="L168" i="1" l="1"/>
  <c r="L169" i="1" l="1"/>
  <c r="L170" i="1" l="1"/>
  <c r="L171" i="1" l="1"/>
  <c r="L172" i="1" l="1"/>
  <c r="L173" i="1" l="1"/>
  <c r="L174" i="1" l="1"/>
  <c r="L175" i="1" l="1"/>
  <c r="L176" i="1" l="1"/>
  <c r="L177" i="1" l="1"/>
  <c r="L178" i="1" l="1"/>
  <c r="L179" i="1" l="1"/>
  <c r="L180" i="1" l="1"/>
  <c r="L181" i="1" l="1"/>
  <c r="L182" i="1" l="1"/>
  <c r="L183" i="1" l="1"/>
  <c r="L184" i="1" l="1"/>
  <c r="L185" i="1" l="1"/>
  <c r="L186" i="1" l="1"/>
  <c r="L187" i="1" l="1"/>
  <c r="L188" i="1" l="1"/>
  <c r="L189" i="1" l="1"/>
  <c r="L190" i="1" l="1"/>
  <c r="L191" i="1" l="1"/>
  <c r="L192" i="1" l="1"/>
  <c r="L193" i="1" l="1"/>
  <c r="L194" i="1" l="1"/>
  <c r="L195" i="1" l="1"/>
  <c r="L196" i="1" l="1"/>
  <c r="L197" i="1" l="1"/>
  <c r="L198" i="1" l="1"/>
  <c r="L199" i="1" l="1"/>
  <c r="L200" i="1" l="1"/>
  <c r="L201" i="1" l="1"/>
  <c r="L202" i="1" l="1"/>
  <c r="L203" i="1" l="1"/>
  <c r="L204" i="1" l="1"/>
  <c r="L205" i="1" l="1"/>
  <c r="L206" i="1" l="1"/>
  <c r="L207" i="1" l="1"/>
  <c r="L208" i="1" l="1"/>
  <c r="L209" i="1" l="1"/>
  <c r="L210" i="1" l="1"/>
  <c r="L211" i="1" l="1"/>
  <c r="L212" i="1" l="1"/>
  <c r="L213" i="1" l="1"/>
  <c r="L214" i="1" l="1"/>
  <c r="L215" i="1" l="1"/>
  <c r="L216" i="1" l="1"/>
  <c r="L217" i="1" l="1"/>
  <c r="L218" i="1" l="1"/>
  <c r="L219" i="1" l="1"/>
  <c r="L220" i="1" l="1"/>
  <c r="L221" i="1" l="1"/>
  <c r="L222" i="1" l="1"/>
  <c r="L223" i="1" l="1"/>
  <c r="L224" i="1" l="1"/>
  <c r="L225" i="1" l="1"/>
  <c r="L226" i="1" l="1"/>
  <c r="L227" i="1" l="1"/>
  <c r="L228" i="1" l="1"/>
  <c r="L229" i="1" l="1"/>
  <c r="L230" i="1" l="1"/>
  <c r="L231" i="1" l="1"/>
  <c r="L232" i="1" l="1"/>
  <c r="L233" i="1" l="1"/>
  <c r="L234" i="1" l="1"/>
  <c r="L235" i="1" l="1"/>
  <c r="L236" i="1" l="1"/>
  <c r="L237" i="1" l="1"/>
  <c r="L238" i="1" l="1"/>
  <c r="L239" i="1" l="1"/>
  <c r="L240" i="1" l="1"/>
  <c r="L241" i="1" l="1"/>
  <c r="L242" i="1" l="1"/>
  <c r="L243" i="1" l="1"/>
  <c r="L244" i="1" l="1"/>
  <c r="L245" i="1" l="1"/>
  <c r="L246" i="1" l="1"/>
  <c r="L247" i="1" l="1"/>
  <c r="L248"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8">
    <bk>
      <extLst>
        <ext uri="{3e2802c4-a4d2-4d8b-9148-e3be6c30e623}">
          <xlrd:rvb i="0"/>
        </ext>
      </extLst>
    </bk>
    <bk>
      <extLst>
        <ext uri="{3e2802c4-a4d2-4d8b-9148-e3be6c30e623}">
          <xlrd:rvb i="12"/>
        </ext>
      </extLst>
    </bk>
    <bk>
      <extLst>
        <ext uri="{3e2802c4-a4d2-4d8b-9148-e3be6c30e623}">
          <xlrd:rvb i="24"/>
        </ext>
      </extLst>
    </bk>
    <bk>
      <extLst>
        <ext uri="{3e2802c4-a4d2-4d8b-9148-e3be6c30e623}">
          <xlrd:rvb i="36"/>
        </ext>
      </extLst>
    </bk>
    <bk>
      <extLst>
        <ext uri="{3e2802c4-a4d2-4d8b-9148-e3be6c30e623}">
          <xlrd:rvb i="46"/>
        </ext>
      </extLst>
    </bk>
    <bk>
      <extLst>
        <ext uri="{3e2802c4-a4d2-4d8b-9148-e3be6c30e623}">
          <xlrd:rvb i="58"/>
        </ext>
      </extLst>
    </bk>
    <bk>
      <extLst>
        <ext uri="{3e2802c4-a4d2-4d8b-9148-e3be6c30e623}">
          <xlrd:rvb i="5"/>
        </ext>
      </extLst>
    </bk>
    <bk>
      <extLst>
        <ext uri="{3e2802c4-a4d2-4d8b-9148-e3be6c30e623}">
          <xlrd:rvb i="8"/>
        </ext>
      </extLst>
    </bk>
    <bk>
      <extLst>
        <ext uri="{3e2802c4-a4d2-4d8b-9148-e3be6c30e623}">
          <xlrd:rvb i="16"/>
        </ext>
      </extLst>
    </bk>
    <bk>
      <extLst>
        <ext uri="{3e2802c4-a4d2-4d8b-9148-e3be6c30e623}">
          <xlrd:rvb i="20"/>
        </ext>
      </extLst>
    </bk>
    <bk>
      <extLst>
        <ext uri="{3e2802c4-a4d2-4d8b-9148-e3be6c30e623}">
          <xlrd:rvb i="29"/>
        </ext>
      </extLst>
    </bk>
    <bk>
      <extLst>
        <ext uri="{3e2802c4-a4d2-4d8b-9148-e3be6c30e623}">
          <xlrd:rvb i="32"/>
        </ext>
      </extLst>
    </bk>
    <bk>
      <extLst>
        <ext uri="{3e2802c4-a4d2-4d8b-9148-e3be6c30e623}">
          <xlrd:rvb i="40"/>
        </ext>
      </extLst>
    </bk>
    <bk>
      <extLst>
        <ext uri="{3e2802c4-a4d2-4d8b-9148-e3be6c30e623}">
          <xlrd:rvb i="43"/>
        </ext>
      </extLst>
    </bk>
    <bk>
      <extLst>
        <ext uri="{3e2802c4-a4d2-4d8b-9148-e3be6c30e623}">
          <xlrd:rvb i="50"/>
        </ext>
      </extLst>
    </bk>
    <bk>
      <extLst>
        <ext uri="{3e2802c4-a4d2-4d8b-9148-e3be6c30e623}">
          <xlrd:rvb i="54"/>
        </ext>
      </extLst>
    </bk>
    <bk>
      <extLst>
        <ext uri="{3e2802c4-a4d2-4d8b-9148-e3be6c30e623}">
          <xlrd:rvb i="62"/>
        </ext>
      </extLst>
    </bk>
    <bk>
      <extLst>
        <ext uri="{3e2802c4-a4d2-4d8b-9148-e3be6c30e623}">
          <xlrd:rvb i="65"/>
        </ext>
      </extLst>
    </bk>
  </future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<sst xmlns="http://schemas.openxmlformats.org/spreadsheetml/2006/main" count="83" uniqueCount="54">
  <si>
    <t>a</t>
  </si>
  <si>
    <t>b</t>
  </si>
  <si>
    <t>sum errors</t>
  </si>
  <si>
    <t>x</t>
  </si>
  <si>
    <t>y</t>
  </si>
  <si>
    <t>prediction</t>
  </si>
  <si>
    <t>errors</t>
  </si>
  <si>
    <t>errors ^2</t>
  </si>
  <si>
    <t>actual y</t>
  </si>
  <si>
    <t>actual x</t>
  </si>
  <si>
    <t>c</t>
  </si>
  <si>
    <t>h</t>
  </si>
  <si>
    <t>k</t>
  </si>
  <si>
    <t>(30log(x-1)+20)-.007((x-70)^2-107)+30</t>
  </si>
  <si>
    <t>Latitude</t>
  </si>
  <si>
    <t>Longtitude</t>
  </si>
  <si>
    <t>A</t>
  </si>
  <si>
    <t>B</t>
  </si>
  <si>
    <t>Inventory</t>
  </si>
  <si>
    <t>City</t>
  </si>
  <si>
    <t>Total Inventory</t>
  </si>
  <si>
    <t>even divide</t>
  </si>
  <si>
    <t>Cost</t>
  </si>
  <si>
    <t>=</t>
  </si>
  <si>
    <t>RSQ</t>
  </si>
  <si>
    <t>needs 1000</t>
  </si>
  <si>
    <t>needs 4000</t>
  </si>
  <si>
    <t>needs 6000</t>
  </si>
  <si>
    <t>lose 4000</t>
  </si>
  <si>
    <t>lose 6000</t>
  </si>
  <si>
    <t>lose 1000</t>
  </si>
  <si>
    <t>Total Cost</t>
  </si>
  <si>
    <t>DM</t>
  </si>
  <si>
    <t xml:space="preserve">DO </t>
  </si>
  <si>
    <t>DH</t>
  </si>
  <si>
    <t>CM</t>
  </si>
  <si>
    <t>CO</t>
  </si>
  <si>
    <t>CH</t>
  </si>
  <si>
    <t>AM</t>
  </si>
  <si>
    <t>AO</t>
  </si>
  <si>
    <t>AH</t>
  </si>
  <si>
    <t>sum</t>
  </si>
  <si>
    <t>Durango</t>
  </si>
  <si>
    <t>Ann Arbor</t>
  </si>
  <si>
    <t>Claremont</t>
  </si>
  <si>
    <t>Missoula</t>
  </si>
  <si>
    <t>Olympia</t>
  </si>
  <si>
    <t>Honoulu</t>
  </si>
  <si>
    <t>First Try</t>
  </si>
  <si>
    <t>Second Try FR</t>
  </si>
  <si>
    <t xml:space="preserve">ANSWER </t>
  </si>
  <si>
    <t>actual x (guess)</t>
  </si>
  <si>
    <t>actual y (guess)</t>
  </si>
  <si>
    <t>my y (exact)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</si>
</sst>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2"/>
      <color theme="1"/>
      <name val="Calibri"/>
      <family val="2"/>
      <scheme val="minor"/>
    </font>
    <font>
      <b/>
      <sz val="12"/>
      <color rgb="FFFA7D00"/>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theme="1"/>
      <name val="Calibri"/>
      <family val="2"/>
      <scheme val="minor"/>
    </font>
  </fonts>
  <fills count="10">
    <fill>
      <patternFill patternType="none"/>
    </fill>
    <fill>
      <patternFill patternType="gray125"/>
    </fill>
    <fill>
      <patternFill patternType="solid">
        <fgColor rgb="FFF2F2F2"/>
      </patternFill>
    </fill>
    <fill>
      <patternFill patternType="solid">
        <fgColor theme="9"/>
      </patternFill>
    </fill>
    <fill>
      <patternFill patternType="solid">
        <fgColor theme="9" tint="0.59999389629810485"/>
        <bgColor indexed="64"/>
      </patternFill>
    </fill>
    <fill>
      <patternFill patternType="solid">
        <fgColor theme="0" tint="-0.499984740745262"/>
        <bgColor indexed="64"/>
      </patternFill>
    </fill>
    <fill>
      <patternFill patternType="solid">
        <fgColor theme="5"/>
        <bgColor indexed="64"/>
      </patternFill>
    </fill>
    <fill>
      <patternFill patternType="solid">
        <fgColor rgb="FFC00000"/>
        <bgColor indexed="64"/>
      </patternFill>
    </fill>
    <fill>
      <patternFill patternType="solid">
        <fgColor theme="4"/>
        <bgColor indexed="64"/>
      </patternFill>
    </fill>
    <fill>
      <patternFill patternType="solid">
        <fgColor rgb="FFFFFF0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2" borderId="1" applyNumberFormat="0" applyAlignment="0" applyProtection="0"/>
    <xf numFmtId="0" fontId="3" fillId="3" borderId="0" applyNumberFormat="0" applyBorder="0" applyAlignment="0" applyProtection="0"/>
    <xf numFmtId="44" fontId="5" fillId="0" borderId="0" applyFont="0" applyFill="0" applyBorder="0" applyAlignment="0" applyProtection="0"/>
  </cellStyleXfs>
  <cellXfs count="27">
    <xf numFmtId="0" fontId="0" fillId="0" borderId="0" xfId="0"/>
    <xf numFmtId="0" fontId="3" fillId="3" borderId="2" xfId="2" applyBorder="1"/>
    <xf numFmtId="1" fontId="0" fillId="0" borderId="2" xfId="0" applyNumberFormat="1" applyBorder="1"/>
    <xf numFmtId="1" fontId="0" fillId="4" borderId="2" xfId="0" applyNumberFormat="1" applyFill="1" applyBorder="1"/>
    <xf numFmtId="0" fontId="0" fillId="4" borderId="2" xfId="0" applyFill="1" applyBorder="1"/>
    <xf numFmtId="0" fontId="0" fillId="0" borderId="2" xfId="0" applyBorder="1"/>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5" borderId="0" xfId="0" applyFill="1"/>
    <xf numFmtId="0" fontId="0" fillId="0" borderId="2" xfId="0" applyBorder="1" applyAlignment="1">
      <alignment horizontal="center"/>
    </xf>
    <xf numFmtId="0" fontId="2" fillId="0" borderId="0" xfId="0" applyFont="1"/>
    <xf numFmtId="0" fontId="1" fillId="2" borderId="1" xfId="1"/>
    <xf numFmtId="0" fontId="0" fillId="7" borderId="0" xfId="0" applyFill="1"/>
    <xf numFmtId="0" fontId="0" fillId="9" borderId="2" xfId="0" applyFill="1" applyBorder="1" applyAlignment="1">
      <alignment horizontal="center"/>
    </xf>
    <xf numFmtId="0" fontId="0" fillId="9" borderId="2" xfId="0" applyFill="1" applyBorder="1"/>
    <xf numFmtId="44" fontId="0" fillId="7" borderId="0" xfId="3" applyFont="1" applyFill="1"/>
    <xf numFmtId="0" fontId="2" fillId="7" borderId="0" xfId="0" applyFont="1" applyFill="1"/>
    <xf numFmtId="44" fontId="2" fillId="7" borderId="0" xfId="3" applyFont="1" applyFill="1"/>
    <xf numFmtId="0" fontId="4" fillId="6" borderId="0" xfId="0" applyFont="1" applyFill="1"/>
    <xf numFmtId="0" fontId="0" fillId="8" borderId="0" xfId="0" applyFill="1"/>
  </cellXfs>
  <cellStyles count="4">
    <cellStyle name="Accent6" xfId="2" builtinId="49"/>
    <cellStyle name="Calculation" xfId="1" builtinId="22"/>
    <cellStyle name="Currency" xfId="3"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801011740691225E-2"/>
          <c:y val="6.6911286960636668E-2"/>
          <c:w val="0.95833110932452525"/>
          <c:h val="0.89987568682092522"/>
        </c:manualLayout>
      </c:layout>
      <c:lineChart>
        <c:grouping val="standard"/>
        <c:varyColors val="0"/>
        <c:ser>
          <c:idx val="0"/>
          <c:order val="0"/>
          <c:spPr>
            <a:ln w="28575" cap="rnd">
              <a:solidFill>
                <a:schemeClr val="accent1"/>
              </a:solidFill>
              <a:round/>
            </a:ln>
            <a:effectLst/>
          </c:spPr>
          <c:marker>
            <c:symbol val="none"/>
          </c:marker>
          <c:cat>
            <c:numRef>
              <c:f>'Problem 2 Try'!$A$2:$A$203</c:f>
              <c:numCache>
                <c:formatCode>General</c:formatCode>
                <c:ptCount val="202"/>
                <c:pt idx="0">
                  <c:v>1E-3</c:v>
                </c:pt>
                <c:pt idx="1">
                  <c:v>5</c:v>
                </c:pt>
                <c:pt idx="2">
                  <c:v>20</c:v>
                </c:pt>
                <c:pt idx="3">
                  <c:v>60</c:v>
                </c:pt>
                <c:pt idx="4">
                  <c:v>70</c:v>
                </c:pt>
                <c:pt idx="5">
                  <c:v>75</c:v>
                </c:pt>
                <c:pt idx="6">
                  <c:v>80</c:v>
                </c:pt>
                <c:pt idx="7">
                  <c:v>140</c:v>
                </c:pt>
                <c:pt idx="8">
                  <c:v>160</c:v>
                </c:pt>
                <c:pt idx="9">
                  <c:v>194</c:v>
                </c:pt>
                <c:pt idx="10">
                  <c:v>200</c:v>
                </c:pt>
              </c:numCache>
            </c:numRef>
          </c:cat>
          <c:val>
            <c:numRef>
              <c:f>'Problem 2 Try'!$B$2:$B$203</c:f>
              <c:numCache>
                <c:formatCode>General</c:formatCode>
                <c:ptCount val="202"/>
                <c:pt idx="0">
                  <c:v>1E-3</c:v>
                </c:pt>
                <c:pt idx="1">
                  <c:v>59</c:v>
                </c:pt>
                <c:pt idx="2">
                  <c:v>85</c:v>
                </c:pt>
                <c:pt idx="3">
                  <c:v>105</c:v>
                </c:pt>
                <c:pt idx="4">
                  <c:v>107</c:v>
                </c:pt>
                <c:pt idx="5">
                  <c:v>106</c:v>
                </c:pt>
                <c:pt idx="6">
                  <c:v>104</c:v>
                </c:pt>
                <c:pt idx="7">
                  <c:v>80</c:v>
                </c:pt>
                <c:pt idx="8">
                  <c:v>60</c:v>
                </c:pt>
                <c:pt idx="9">
                  <c:v>1E-4</c:v>
                </c:pt>
                <c:pt idx="10">
                  <c:v>-10</c:v>
                </c:pt>
              </c:numCache>
            </c:numRef>
          </c:val>
          <c:smooth val="0"/>
          <c:extLst>
            <c:ext xmlns:c16="http://schemas.microsoft.com/office/drawing/2014/chart" uri="{C3380CC4-5D6E-409C-BE32-E72D297353CC}">
              <c16:uniqueId val="{00000000-6C90-444C-AFFF-042CB1D80281}"/>
            </c:ext>
          </c:extLst>
        </c:ser>
        <c:dLbls>
          <c:showLegendKey val="0"/>
          <c:showVal val="0"/>
          <c:showCatName val="0"/>
          <c:showSerName val="0"/>
          <c:showPercent val="0"/>
          <c:showBubbleSize val="0"/>
        </c:dLbls>
        <c:smooth val="0"/>
        <c:axId val="354368864"/>
        <c:axId val="354370512"/>
      </c:lineChart>
      <c:catAx>
        <c:axId val="35436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70512"/>
        <c:crosses val="autoZero"/>
        <c:auto val="1"/>
        <c:lblAlgn val="ctr"/>
        <c:lblOffset val="100"/>
        <c:noMultiLvlLbl val="0"/>
      </c:catAx>
      <c:valAx>
        <c:axId val="35437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68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solidFill>
                <a:schemeClr val="accent1"/>
              </a:solidFill>
              <a:round/>
            </a:ln>
            <a:effectLst/>
          </c:spPr>
          <c:marker>
            <c:symbol val="none"/>
          </c:marker>
          <c:xVal>
            <c:numRef>
              <c:f>'Problem 2 Try'!$K$2:$K$248</c:f>
              <c:numCache>
                <c:formatCode>General</c:formatCode>
                <c:ptCount val="24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numCache>
            </c:numRef>
          </c:xVal>
          <c:yVal>
            <c:numRef>
              <c:f>'Problem 2 Try'!$L$2:$L$248</c:f>
              <c:numCache>
                <c:formatCode>General</c:formatCode>
                <c:ptCount val="247"/>
                <c:pt idx="0">
                  <c:v>-0.18253459999999999</c:v>
                </c:pt>
                <c:pt idx="1">
                  <c:v>90.677860950481048</c:v>
                </c:pt>
                <c:pt idx="2">
                  <c:v>120.29978328741966</c:v>
                </c:pt>
                <c:pt idx="3">
                  <c:v>134.61210755881368</c:v>
                </c:pt>
                <c:pt idx="4">
                  <c:v>142.8006091211995</c:v>
                </c:pt>
                <c:pt idx="5">
                  <c:v>147.92721337278107</c:v>
                </c:pt>
                <c:pt idx="6">
                  <c:v>151.30417430120096</c:v>
                </c:pt>
                <c:pt idx="7">
                  <c:v>153.58761912064753</c:v>
                </c:pt>
                <c:pt idx="8">
                  <c:v>155.14206315104167</c:v>
                </c:pt>
                <c:pt idx="9">
                  <c:v>156.18621576985279</c:v>
                </c:pt>
                <c:pt idx="10">
                  <c:v>156.85925584487535</c:v>
                </c:pt>
                <c:pt idx="11">
                  <c:v>157.25396945074326</c:v>
                </c:pt>
                <c:pt idx="12">
                  <c:v>157.43459325486646</c:v>
                </c:pt>
                <c:pt idx="13">
                  <c:v>157.4470107380823</c:v>
                </c:pt>
                <c:pt idx="14">
                  <c:v>157.3248699271592</c:v>
                </c:pt>
                <c:pt idx="15">
                  <c:v>157.09340697772097</c:v>
                </c:pt>
                <c:pt idx="16">
                  <c:v>156.77192025742244</c:v>
                </c:pt>
                <c:pt idx="17">
                  <c:v>156.37541973483829</c:v>
                </c:pt>
                <c:pt idx="18">
                  <c:v>155.9157555088058</c:v>
                </c:pt>
                <c:pt idx="19">
                  <c:v>155.40240777906658</c:v>
                </c:pt>
                <c:pt idx="20">
                  <c:v>154.84305111111109</c:v>
                </c:pt>
                <c:pt idx="21">
                  <c:v>154.24396481071128</c:v>
                </c:pt>
                <c:pt idx="22">
                  <c:v>153.61033624432577</c:v>
                </c:pt>
                <c:pt idx="23">
                  <c:v>152.94648832950301</c:v>
                </c:pt>
                <c:pt idx="24">
                  <c:v>152.25605242768594</c:v>
                </c:pt>
                <c:pt idx="25">
                  <c:v>151.54210133877552</c:v>
                </c:pt>
                <c:pt idx="26">
                  <c:v>150.80725274144538</c:v>
                </c:pt>
                <c:pt idx="27">
                  <c:v>150.05375046777374</c:v>
                </c:pt>
                <c:pt idx="28">
                  <c:v>149.28352896253332</c:v>
                </c:pt>
                <c:pt idx="29">
                  <c:v>148.4982648507233</c:v>
                </c:pt>
                <c:pt idx="30">
                  <c:v>147.69941852438888</c:v>
                </c:pt>
                <c:pt idx="31">
                  <c:v>146.88826793201392</c:v>
                </c:pt>
                <c:pt idx="32">
                  <c:v>146.0659362244898</c:v>
                </c:pt>
                <c:pt idx="33">
                  <c:v>145.23341452248727</c:v>
                </c:pt>
                <c:pt idx="34">
                  <c:v>144.39158078095514</c:v>
                </c:pt>
                <c:pt idx="35">
                  <c:v>143.54121550964189</c:v>
                </c:pt>
                <c:pt idx="36">
                  <c:v>142.68301494445072</c:v>
                </c:pt>
                <c:pt idx="37">
                  <c:v>141.81760213921649</c:v>
                </c:pt>
                <c:pt idx="38">
                  <c:v>140.945536351166</c:v>
                </c:pt>
                <c:pt idx="39">
                  <c:v>140.06732101867212</c:v>
                </c:pt>
                <c:pt idx="40">
                  <c:v>139.18341057164633</c:v>
                </c:pt>
                <c:pt idx="41">
                  <c:v>138.29421626913492</c:v>
                </c:pt>
                <c:pt idx="42">
                  <c:v>137.40011122248598</c:v>
                </c:pt>
                <c:pt idx="43">
                  <c:v>136.5014347336606</c:v>
                </c:pt>
                <c:pt idx="44">
                  <c:v>135.59849605522683</c:v>
                </c:pt>
                <c:pt idx="45">
                  <c:v>134.69157766004614</c:v>
                </c:pt>
                <c:pt idx="46">
                  <c:v>133.78093809368306</c:v>
                </c:pt>
                <c:pt idx="47">
                  <c:v>132.86681447039601</c:v>
                </c:pt>
                <c:pt idx="48">
                  <c:v>131.94942466363275</c:v>
                </c:pt>
                <c:pt idx="49">
                  <c:v>131.02896923380553</c:v>
                </c:pt>
                <c:pt idx="50">
                  <c:v>130.10563312941176</c:v>
                </c:pt>
                <c:pt idx="51">
                  <c:v>129.1795871920184</c:v>
                </c:pt>
                <c:pt idx="52">
                  <c:v>128.25098949102087</c:v>
                </c:pt>
                <c:pt idx="53">
                  <c:v>127.31998651025037</c:v>
                </c:pt>
                <c:pt idx="54">
                  <c:v>126.3867142052918</c:v>
                </c:pt>
                <c:pt idx="55">
                  <c:v>125.45129894768134</c:v>
                </c:pt>
                <c:pt idx="56">
                  <c:v>124.51385836988304</c:v>
                </c:pt>
                <c:pt idx="57">
                  <c:v>123.5745021230277</c:v>
                </c:pt>
                <c:pt idx="58">
                  <c:v>122.63333255777204</c:v>
                </c:pt>
                <c:pt idx="59">
                  <c:v>121.69044533725668</c:v>
                </c:pt>
                <c:pt idx="60">
                  <c:v>120.7459299899632</c:v>
                </c:pt>
                <c:pt idx="61">
                  <c:v>119.79987040926554</c:v>
                </c:pt>
                <c:pt idx="62">
                  <c:v>118.85234530560807</c:v>
                </c:pt>
                <c:pt idx="63">
                  <c:v>117.90342861650196</c:v>
                </c:pt>
                <c:pt idx="64">
                  <c:v>116.95318987889273</c:v>
                </c:pt>
                <c:pt idx="65">
                  <c:v>116.00169456790123</c:v>
                </c:pt>
                <c:pt idx="66">
                  <c:v>115.0490044054621</c:v>
                </c:pt>
                <c:pt idx="67">
                  <c:v>114.09517764197091</c:v>
                </c:pt>
                <c:pt idx="68">
                  <c:v>113.14026931369025</c:v>
                </c:pt>
                <c:pt idx="69">
                  <c:v>112.18433147835208</c:v>
                </c:pt>
                <c:pt idx="70">
                  <c:v>111.22741343111925</c:v>
                </c:pt>
                <c:pt idx="71">
                  <c:v>110.26956190283035</c:v>
                </c:pt>
                <c:pt idx="72">
                  <c:v>109.310821242241</c:v>
                </c:pt>
                <c:pt idx="73">
                  <c:v>108.35123358379148</c:v>
                </c:pt>
                <c:pt idx="74">
                  <c:v>107.39083900226755</c:v>
                </c:pt>
                <c:pt idx="75">
                  <c:v>106.42967565557893</c:v>
                </c:pt>
                <c:pt idx="76">
                  <c:v>105.46777991675337</c:v>
                </c:pt>
                <c:pt idx="77">
                  <c:v>104.50518649613325</c:v>
                </c:pt>
                <c:pt idx="78">
                  <c:v>103.54192855466238</c:v>
                </c:pt>
                <c:pt idx="79">
                  <c:v>102.57803780906359</c:v>
                </c:pt>
                <c:pt idx="80">
                  <c:v>101.61354462962963</c:v>
                </c:pt>
                <c:pt idx="81">
                  <c:v>100.64847813128121</c:v>
                </c:pt>
                <c:pt idx="82">
                  <c:v>99.682866258484097</c:v>
                </c:pt>
                <c:pt idx="83">
                  <c:v>98.716735864562779</c:v>
                </c:pt>
                <c:pt idx="84">
                  <c:v>97.750112785899134</c:v>
                </c:pt>
                <c:pt idx="85">
                  <c:v>96.78302191146085</c:v>
                </c:pt>
                <c:pt idx="86">
                  <c:v>95.815487248065708</c:v>
                </c:pt>
                <c:pt idx="87">
                  <c:v>94.847531981752667</c:v>
                </c:pt>
                <c:pt idx="88">
                  <c:v>93.879178535599635</c:v>
                </c:pt>
                <c:pt idx="89">
                  <c:v>92.910448624299974</c:v>
                </c:pt>
                <c:pt idx="90">
                  <c:v>91.941363305785117</c:v>
                </c:pt>
                <c:pt idx="91">
                  <c:v>90.97194303015776</c:v>
                </c:pt>
                <c:pt idx="92">
                  <c:v>90.002207686180796</c:v>
                </c:pt>
                <c:pt idx="93">
                  <c:v>89.032176645549271</c:v>
                </c:pt>
                <c:pt idx="94">
                  <c:v>88.061868805156365</c:v>
                </c:pt>
                <c:pt idx="95">
                  <c:v>87.091302627551016</c:v>
                </c:pt>
                <c:pt idx="96">
                  <c:v>86.120496179771848</c:v>
                </c:pt>
                <c:pt idx="97">
                  <c:v>85.149467170731043</c:v>
                </c:pt>
                <c:pt idx="98">
                  <c:v>84.178232987312569</c:v>
                </c:pt>
                <c:pt idx="99">
                  <c:v>83.206810729340262</c:v>
                </c:pt>
                <c:pt idx="100">
                  <c:v>82.23521724356435</c:v>
                </c:pt>
                <c:pt idx="101">
                  <c:v>81.263469156808725</c:v>
                </c:pt>
                <c:pt idx="102">
                  <c:v>80.29158290841599</c:v>
                </c:pt>
                <c:pt idx="103">
                  <c:v>79.319574782123482</c:v>
                </c:pt>
                <c:pt idx="104">
                  <c:v>78.347460937500003</c:v>
                </c:pt>
                <c:pt idx="105">
                  <c:v>77.375257441070403</c:v>
                </c:pt>
                <c:pt idx="106">
                  <c:v>76.402980297254643</c:v>
                </c:pt>
                <c:pt idx="107">
                  <c:v>75.430645479246152</c:v>
                </c:pt>
                <c:pt idx="108">
                  <c:v>74.458268959955589</c:v>
                </c:pt>
                <c:pt idx="109">
                  <c:v>73.485866743146957</c:v>
                </c:pt>
                <c:pt idx="110">
                  <c:v>72.513454894894892</c:v>
                </c:pt>
                <c:pt idx="111">
                  <c:v>71.541049575495521</c:v>
                </c:pt>
                <c:pt idx="112">
                  <c:v>70.568667071966644</c:v>
                </c:pt>
                <c:pt idx="113">
                  <c:v>69.596323831278553</c:v>
                </c:pt>
                <c:pt idx="114">
                  <c:v>68.624036494462345</c:v>
                </c:pt>
                <c:pt idx="115">
                  <c:v>67.651821931750376</c:v>
                </c:pt>
                <c:pt idx="116">
                  <c:v>66.679697278911561</c:v>
                </c:pt>
                <c:pt idx="117">
                  <c:v>65.707679974953933</c:v>
                </c:pt>
                <c:pt idx="118">
                  <c:v>64.73578780137872</c:v>
                </c:pt>
                <c:pt idx="119">
                  <c:v>63.76403892318244</c:v>
                </c:pt>
                <c:pt idx="120">
                  <c:v>62.792451931818185</c:v>
                </c:pt>
                <c:pt idx="121">
                  <c:v>61.821045890344386</c:v>
                </c:pt>
                <c:pt idx="122">
                  <c:v>60.849840381007354</c:v>
                </c:pt>
                <c:pt idx="123">
                  <c:v>59.878855555525334</c:v>
                </c:pt>
                <c:pt idx="124">
                  <c:v>58.908112188365649</c:v>
                </c:pt>
                <c:pt idx="125">
                  <c:v>57.937631733333326</c:v>
                </c:pt>
                <c:pt idx="126">
                  <c:v>56.96743638381944</c:v>
                </c:pt>
                <c:pt idx="127">
                  <c:v>55.997549137091852</c:v>
                </c:pt>
                <c:pt idx="128">
                  <c:v>55.027993863049097</c:v>
                </c:pt>
                <c:pt idx="129">
                  <c:v>54.058795377901212</c:v>
                </c:pt>
                <c:pt idx="130">
                  <c:v>53.089979523290232</c:v>
                </c:pt>
                <c:pt idx="131">
                  <c:v>52.121573251417765</c:v>
                </c:pt>
                <c:pt idx="132">
                  <c:v>51.153604716809319</c:v>
                </c:pt>
                <c:pt idx="133">
                  <c:v>50.186103375415193</c:v>
                </c:pt>
                <c:pt idx="134">
                  <c:v>49.219100091827364</c:v>
                </c:pt>
                <c:pt idx="135">
                  <c:v>48.252627255482075</c:v>
                </c:pt>
                <c:pt idx="136">
                  <c:v>47.286718906820255</c:v>
                </c:pt>
                <c:pt idx="137">
                  <c:v>46.321410874494724</c:v>
                </c:pt>
                <c:pt idx="138">
                  <c:v>45.356740924845973</c:v>
                </c:pt>
                <c:pt idx="139">
                  <c:v>44.392748925020157</c:v>
                </c:pt>
                <c:pt idx="140">
                  <c:v>43.42947702127659</c:v>
                </c:pt>
                <c:pt idx="141">
                  <c:v>42.466969834230895</c:v>
                </c:pt>
                <c:pt idx="142">
                  <c:v>41.505274673008323</c:v>
                </c:pt>
                <c:pt idx="143">
                  <c:v>40.544441770544779</c:v>
                </c:pt>
                <c:pt idx="144">
                  <c:v>39.58452454257565</c:v>
                </c:pt>
                <c:pt idx="145">
                  <c:v>38.62557987320276</c:v>
                </c:pt>
                <c:pt idx="146">
                  <c:v>37.667668430335098</c:v>
                </c:pt>
                <c:pt idx="147">
                  <c:v>36.71085501476913</c:v>
                </c:pt>
                <c:pt idx="148">
                  <c:v>35.755208947222108</c:v>
                </c:pt>
                <c:pt idx="149">
                  <c:v>34.800804498269898</c:v>
                </c:pt>
                <c:pt idx="150">
                  <c:v>33.847721366887413</c:v>
                </c:pt>
                <c:pt idx="151">
                  <c:v>32.896045214165149</c:v>
                </c:pt>
                <c:pt idx="152">
                  <c:v>31.945868259803923</c:v>
                </c:pt>
                <c:pt idx="153">
                  <c:v>30.997289950203712</c:v>
                </c:pt>
                <c:pt idx="154">
                  <c:v>30.050417708396854</c:v>
                </c:pt>
                <c:pt idx="155">
                  <c:v>29.105367777777776</c:v>
                </c:pt>
                <c:pt idx="156">
                  <c:v>28.162266173606362</c:v>
                </c:pt>
                <c:pt idx="157">
                  <c:v>27.221249758678997</c:v>
                </c:pt>
                <c:pt idx="158">
                  <c:v>26.28246746245668</c:v>
                </c:pt>
                <c:pt idx="159">
                  <c:v>25.346081666418797</c:v>
                </c:pt>
                <c:pt idx="160">
                  <c:v>24.412269782608693</c:v>
                </c:pt>
                <c:pt idx="161">
                  <c:v>23.481226057418365</c:v>
                </c:pt>
                <c:pt idx="162">
                  <c:v>22.553163638835546</c:v>
                </c:pt>
                <c:pt idx="163">
                  <c:v>21.628316952912041</c:v>
                </c:pt>
                <c:pt idx="164">
                  <c:v>20.706944444444446</c:v>
                </c:pt>
                <c:pt idx="165">
                  <c:v>19.789331748217361</c:v>
                </c:pt>
                <c:pt idx="166">
                  <c:v>18.875795371195327</c:v>
                </c:pt>
                <c:pt idx="167">
                  <c:v>17.966686983471075</c:v>
                </c:pt>
                <c:pt idx="168">
                  <c:v>17.062398437500001</c:v>
                </c:pt>
                <c:pt idx="169">
                  <c:v>16.163367662361512</c:v>
                </c:pt>
                <c:pt idx="170">
                  <c:v>15.270085614035088</c:v>
                </c:pt>
                <c:pt idx="171">
                  <c:v>14.383104505986781</c:v>
                </c:pt>
                <c:pt idx="172">
                  <c:v>13.503047599386575</c:v>
                </c:pt>
                <c:pt idx="173">
                  <c:v>12.630620902511708</c:v>
                </c:pt>
                <c:pt idx="174">
                  <c:v>11.766627218934911</c:v>
                </c:pt>
                <c:pt idx="175">
                  <c:v>10.9119831</c:v>
                </c:pt>
                <c:pt idx="176">
                  <c:v>10.06773940677966</c:v>
                </c:pt>
                <c:pt idx="177">
                  <c:v>9.2351063804931925</c:v>
                </c:pt>
                <c:pt idx="178">
                  <c:v>8.4154843713929548</c:v>
                </c:pt>
                <c:pt idx="179">
                  <c:v>7.6105017006802722</c:v>
                </c:pt>
                <c:pt idx="180">
                  <c:v>6.8220615469613257</c:v>
                </c:pt>
                <c:pt idx="181">
                  <c:v>6.0524002770083101</c:v>
                </c:pt>
                <c:pt idx="182">
                  <c:v>5.30416029143898</c:v>
                </c:pt>
                <c:pt idx="183">
                  <c:v>4.5804812133293211</c:v>
                </c:pt>
                <c:pt idx="184">
                  <c:v>3.8851140202702701</c:v>
                </c:pt>
                <c:pt idx="185">
                  <c:v>3.2225632258064518</c:v>
                </c:pt>
                <c:pt idx="186">
                  <c:v>2.5982617046818728</c:v>
                </c:pt>
                <c:pt idx="187">
                  <c:v>2.0187793340047842</c:v>
                </c:pt>
                <c:pt idx="188">
                  <c:v>1.4920555555555555</c:v>
                </c:pt>
                <c:pt idx="189">
                  <c:v>1.027615267507612</c:v>
                </c:pt>
                <c:pt idx="190">
                  <c:v>0.63664586387434552</c:v>
                </c:pt>
                <c:pt idx="191">
                  <c:v>0.33159548611111112</c:v>
                </c:pt>
                <c:pt idx="192">
                  <c:v>0.12435168393782384</c:v>
                </c:pt>
                <c:pt idx="193">
                  <c:v>2.0302861350725857E-2</c:v>
                </c:pt>
                <c:pt idx="194">
                  <c:v>0</c:v>
                </c:pt>
                <c:pt idx="195">
                  <c:v>-3.9795714285714281E-2</c:v>
                </c:pt>
                <c:pt idx="196">
                  <c:v>-0.49745939086294416</c:v>
                </c:pt>
                <c:pt idx="197">
                  <c:v>-2.9848333333333334</c:v>
                </c:pt>
                <c:pt idx="198">
                  <c:v>-15.919517587939698</c:v>
                </c:pt>
                <c:pt idx="199">
                  <c:v>-124.374375</c:v>
                </c:pt>
                <c:pt idx="200">
                  <c:v>0</c:v>
                </c:pt>
                <c:pt idx="201">
                  <c:v>-341.3002821782178</c:v>
                </c:pt>
                <c:pt idx="202">
                  <c:v>-127.36882758620689</c:v>
                </c:pt>
                <c:pt idx="203">
                  <c:v>-80.602544117647057</c:v>
                </c:pt>
                <c:pt idx="204">
                  <c:v>-62.194817073170732</c:v>
                </c:pt>
                <c:pt idx="205">
                  <c:v>-52.981294951456313</c:v>
                </c:pt>
                <c:pt idx="206">
                  <c:v>-47.767884057971017</c:v>
                </c:pt>
                <c:pt idx="207">
                  <c:v>-44.62095790816327</c:v>
                </c:pt>
                <c:pt idx="208">
                  <c:v>-42.669651315789466</c:v>
                </c:pt>
                <c:pt idx="209">
                  <c:v>-41.468055555555559</c:v>
                </c:pt>
                <c:pt idx="210">
                  <c:v>-40.765682654028438</c:v>
                </c:pt>
                <c:pt idx="211">
                  <c:v>-40.411589232808353</c:v>
                </c:pt>
                <c:pt idx="212">
                  <c:v>-40.309669014084513</c:v>
                </c:pt>
                <c:pt idx="213">
                  <c:v>-40.395955897804569</c:v>
                </c:pt>
                <c:pt idx="214">
                  <c:v>-40.626293308020884</c:v>
                </c:pt>
                <c:pt idx="215">
                  <c:v>-40.969253888888893</c:v>
                </c:pt>
                <c:pt idx="216">
                  <c:v>-41.401882056451612</c:v>
                </c:pt>
                <c:pt idx="217">
                  <c:v>-41.907032046601699</c:v>
                </c:pt>
                <c:pt idx="218">
                  <c:v>-42.47164687975647</c:v>
                </c:pt>
                <c:pt idx="219">
                  <c:v>-43.08561288088643</c:v>
                </c:pt>
                <c:pt idx="220">
                  <c:v>-43.740977647058827</c:v>
                </c:pt>
                <c:pt idx="221">
                  <c:v>-44.431404026475455</c:v>
                </c:pt>
                <c:pt idx="222">
                  <c:v>-45.151781195567573</c:v>
                </c:pt>
                <c:pt idx="223">
                  <c:v>-45.897942639413984</c:v>
                </c:pt>
                <c:pt idx="224">
                  <c:v>-46.666458333333331</c:v>
                </c:pt>
                <c:pt idx="225">
                  <c:v>-47.454479355752213</c:v>
                </c:pt>
                <c:pt idx="226">
                  <c:v>-48.259620154836689</c:v>
                </c:pt>
                <c:pt idx="227">
                  <c:v>-49.079868258609487</c:v>
                </c:pt>
                <c:pt idx="228">
                  <c:v>-49.913514258978701</c:v>
                </c:pt>
                <c:pt idx="229">
                  <c:v>-50.759096960140617</c:v>
                </c:pt>
                <c:pt idx="230">
                  <c:v>-51.615360000000003</c:v>
                </c:pt>
                <c:pt idx="231">
                  <c:v>-52.481217244070471</c:v>
                </c:pt>
                <c:pt idx="232">
                  <c:v>-53.355724953057944</c:v>
                </c:pt>
                <c:pt idx="233">
                  <c:v>-54.238059228650137</c:v>
                </c:pt>
                <c:pt idx="234">
                  <c:v>-55.127497607303248</c:v>
                </c:pt>
                <c:pt idx="235">
                  <c:v>-56.023403939813214</c:v>
                </c:pt>
                <c:pt idx="236">
                  <c:v>-56.925215893108302</c:v>
                </c:pt>
                <c:pt idx="237">
                  <c:v>-57.832434559360635</c:v>
                </c:pt>
                <c:pt idx="238">
                  <c:v>-58.744615769770164</c:v>
                </c:pt>
                <c:pt idx="239">
                  <c:v>-59.66136279585799</c:v>
                </c:pt>
                <c:pt idx="240">
                  <c:v>-60.582320186721994</c:v>
                </c:pt>
                <c:pt idx="241">
                  <c:v>-61.5071685414526</c:v>
                </c:pt>
                <c:pt idx="242">
                  <c:v>-62.435620055429581</c:v>
                </c:pt>
                <c:pt idx="243">
                  <c:v>-63.367414710211101</c:v>
                </c:pt>
                <c:pt idx="244">
                  <c:v>-64.30231700118064</c:v>
                </c:pt>
                <c:pt idx="245">
                  <c:v>-65.240113116531163</c:v>
                </c:pt>
                <c:pt idx="246">
                  <c:v>-66.180608496666991</c:v>
                </c:pt>
              </c:numCache>
            </c:numRef>
          </c:yVal>
          <c:smooth val="0"/>
          <c:extLst>
            <c:ext xmlns:c16="http://schemas.microsoft.com/office/drawing/2014/chart" uri="{C3380CC4-5D6E-409C-BE32-E72D297353CC}">
              <c16:uniqueId val="{00000000-C15E-F84A-B01D-062CA4785A7F}"/>
            </c:ext>
          </c:extLst>
        </c:ser>
        <c:dLbls>
          <c:showLegendKey val="0"/>
          <c:showVal val="0"/>
          <c:showCatName val="0"/>
          <c:showSerName val="0"/>
          <c:showPercent val="0"/>
          <c:showBubbleSize val="0"/>
        </c:dLbls>
        <c:axId val="383391472"/>
        <c:axId val="383385088"/>
      </c:scatterChart>
      <c:valAx>
        <c:axId val="38339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85088"/>
        <c:crosses val="autoZero"/>
        <c:crossBetween val="midCat"/>
      </c:valAx>
      <c:valAx>
        <c:axId val="38338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91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'Problem 2 Try2'!$B$1</c:f>
              <c:strCache>
                <c:ptCount val="1"/>
                <c:pt idx="0">
                  <c:v>y</c:v>
                </c:pt>
              </c:strCache>
            </c:strRef>
          </c:tx>
          <c:spPr>
            <a:ln w="28575" cap="rnd">
              <a:solidFill>
                <a:schemeClr val="accent2"/>
              </a:solidFill>
              <a:round/>
            </a:ln>
            <a:effectLst/>
          </c:spPr>
          <c:marker>
            <c:symbol val="none"/>
          </c:marker>
          <c:val>
            <c:numRef>
              <c:f>'Problem 2 Try2'!$B$2:$B$231</c:f>
              <c:numCache>
                <c:formatCode>General</c:formatCode>
                <c:ptCount val="230"/>
                <c:pt idx="0">
                  <c:v>58.114000000000004</c:v>
                </c:pt>
                <c:pt idx="1">
                  <c:v>59.648029995663983</c:v>
                </c:pt>
                <c:pt idx="2">
                  <c:v>61.039121254719667</c:v>
                </c:pt>
                <c:pt idx="3">
                  <c:v>62.361059991327963</c:v>
                </c:pt>
                <c:pt idx="4">
                  <c:v>63.636970004336021</c:v>
                </c:pt>
                <c:pt idx="5">
                  <c:v>64.877151250383648</c:v>
                </c:pt>
                <c:pt idx="6">
                  <c:v>66.087098040014268</c:v>
                </c:pt>
                <c:pt idx="7">
                  <c:v>67.270089986991948</c:v>
                </c:pt>
                <c:pt idx="8">
                  <c:v>68.428242509439329</c:v>
                </c:pt>
                <c:pt idx="9">
                  <c:v>69.563000000000002</c:v>
                </c:pt>
                <c:pt idx="10">
                  <c:v>70.675392685158229</c:v>
                </c:pt>
                <c:pt idx="11">
                  <c:v>71.766181246047623</c:v>
                </c:pt>
                <c:pt idx="12">
                  <c:v>72.835943352306842</c:v>
                </c:pt>
                <c:pt idx="13">
                  <c:v>73.885128035678235</c:v>
                </c:pt>
                <c:pt idx="14">
                  <c:v>74.914091259055681</c:v>
                </c:pt>
                <c:pt idx="15">
                  <c:v>75.923119982655919</c:v>
                </c:pt>
                <c:pt idx="16">
                  <c:v>76.912448921378271</c:v>
                </c:pt>
                <c:pt idx="17">
                  <c:v>77.882272505103316</c:v>
                </c:pt>
                <c:pt idx="18">
                  <c:v>78.832753600952827</c:v>
                </c:pt>
                <c:pt idx="19">
                  <c:v>79.764029995663975</c:v>
                </c:pt>
                <c:pt idx="20">
                  <c:v>80.676219294733926</c:v>
                </c:pt>
                <c:pt idx="21">
                  <c:v>81.569422680822214</c:v>
                </c:pt>
                <c:pt idx="22">
                  <c:v>82.443727836017587</c:v>
                </c:pt>
                <c:pt idx="23">
                  <c:v>83.299211241711603</c:v>
                </c:pt>
                <c:pt idx="24">
                  <c:v>84.135940008672037</c:v>
                </c:pt>
                <c:pt idx="25">
                  <c:v>84.953973347970816</c:v>
                </c:pt>
                <c:pt idx="26">
                  <c:v>85.753363764158991</c:v>
                </c:pt>
                <c:pt idx="27">
                  <c:v>86.534158031342216</c:v>
                </c:pt>
                <c:pt idx="28">
                  <c:v>87.296397997898964</c:v>
                </c:pt>
                <c:pt idx="29">
                  <c:v>88.040121254719665</c:v>
                </c:pt>
                <c:pt idx="30">
                  <c:v>88.765361693834279</c:v>
                </c:pt>
                <c:pt idx="31">
                  <c:v>89.472149978319905</c:v>
                </c:pt>
                <c:pt idx="32">
                  <c:v>90.160513939877887</c:v>
                </c:pt>
                <c:pt idx="33">
                  <c:v>90.830478917042257</c:v>
                </c:pt>
                <c:pt idx="34">
                  <c:v>91.482068044350271</c:v>
                </c:pt>
                <c:pt idx="35">
                  <c:v>92.115302500767285</c:v>
                </c:pt>
                <c:pt idx="36">
                  <c:v>92.730201724067001</c:v>
                </c:pt>
                <c:pt idx="37">
                  <c:v>93.326783596616806</c:v>
                </c:pt>
                <c:pt idx="38">
                  <c:v>93.905064607026503</c:v>
                </c:pt>
                <c:pt idx="39">
                  <c:v>94.465059991327962</c:v>
                </c:pt>
                <c:pt idx="40">
                  <c:v>95.006783856719736</c:v>
                </c:pt>
                <c:pt idx="41">
                  <c:v>95.530249290397904</c:v>
                </c:pt>
                <c:pt idx="42">
                  <c:v>96.03546845557959</c:v>
                </c:pt>
                <c:pt idx="43">
                  <c:v>96.522452676486182</c:v>
                </c:pt>
                <c:pt idx="44">
                  <c:v>96.991212513775338</c:v>
                </c:pt>
                <c:pt idx="45">
                  <c:v>97.441757831681571</c:v>
                </c:pt>
                <c:pt idx="46">
                  <c:v>97.874097857935723</c:v>
                </c:pt>
                <c:pt idx="47">
                  <c:v>98.288241237375587</c:v>
                </c:pt>
                <c:pt idx="48">
                  <c:v>98.684196080028514</c:v>
                </c:pt>
                <c:pt idx="49">
                  <c:v>99.061970004336018</c:v>
                </c:pt>
                <c:pt idx="50">
                  <c:v>99.42157017609793</c:v>
                </c:pt>
                <c:pt idx="51">
                  <c:v>99.763003343634793</c:v>
                </c:pt>
                <c:pt idx="52">
                  <c:v>100.08627586960078</c:v>
                </c:pt>
                <c:pt idx="53">
                  <c:v>100.39139375982298</c:v>
                </c:pt>
                <c:pt idx="54">
                  <c:v>100.67836268949425</c:v>
                </c:pt>
                <c:pt idx="55">
                  <c:v>100.94718802700621</c:v>
                </c:pt>
                <c:pt idx="56">
                  <c:v>101.1978748556725</c:v>
                </c:pt>
                <c:pt idx="57">
                  <c:v>101.43042799356294</c:v>
                </c:pt>
                <c:pt idx="58">
                  <c:v>101.64485201164214</c:v>
                </c:pt>
                <c:pt idx="59">
                  <c:v>101.84115125038365</c:v>
                </c:pt>
                <c:pt idx="60">
                  <c:v>102.01932983501077</c:v>
                </c:pt>
                <c:pt idx="61">
                  <c:v>102.17939168949826</c:v>
                </c:pt>
                <c:pt idx="62">
                  <c:v>102.32134054945358</c:v>
                </c:pt>
                <c:pt idx="63">
                  <c:v>102.44517997398388</c:v>
                </c:pt>
                <c:pt idx="64">
                  <c:v>102.55091335664285</c:v>
                </c:pt>
                <c:pt idx="65">
                  <c:v>102.63854393554188</c:v>
                </c:pt>
                <c:pt idx="66">
                  <c:v>102.70807480270082</c:v>
                </c:pt>
                <c:pt idx="67">
                  <c:v>102.75950891270624</c:v>
                </c:pt>
                <c:pt idx="68">
                  <c:v>102.79284909073725</c:v>
                </c:pt>
                <c:pt idx="69">
                  <c:v>102.80809804001426</c:v>
                </c:pt>
                <c:pt idx="70">
                  <c:v>102.80525834871908</c:v>
                </c:pt>
                <c:pt idx="71">
                  <c:v>102.78433249643126</c:v>
                </c:pt>
                <c:pt idx="72">
                  <c:v>102.74532286012045</c:v>
                </c:pt>
                <c:pt idx="73">
                  <c:v>102.68823171973098</c:v>
                </c:pt>
                <c:pt idx="74">
                  <c:v>102.6130612633917</c:v>
                </c:pt>
                <c:pt idx="75">
                  <c:v>102.5198135922808</c:v>
                </c:pt>
                <c:pt idx="76">
                  <c:v>102.40849072517248</c:v>
                </c:pt>
                <c:pt idx="77">
                  <c:v>102.27909460269048</c:v>
                </c:pt>
                <c:pt idx="78">
                  <c:v>102.13162709129044</c:v>
                </c:pt>
                <c:pt idx="79">
                  <c:v>101.96608998699195</c:v>
                </c:pt>
                <c:pt idx="80">
                  <c:v>101.78248501887865</c:v>
                </c:pt>
                <c:pt idx="81">
                  <c:v>101.58081385238371</c:v>
                </c:pt>
                <c:pt idx="82">
                  <c:v>101.36107809237608</c:v>
                </c:pt>
                <c:pt idx="83">
                  <c:v>101.12327928606189</c:v>
                </c:pt>
                <c:pt idx="84">
                  <c:v>100.86741892571429</c:v>
                </c:pt>
                <c:pt idx="85">
                  <c:v>100.59349845124356</c:v>
                </c:pt>
                <c:pt idx="86">
                  <c:v>100.30151925261862</c:v>
                </c:pt>
                <c:pt idx="87">
                  <c:v>99.99148267215017</c:v>
                </c:pt>
                <c:pt idx="88">
                  <c:v>99.663390006644917</c:v>
                </c:pt>
                <c:pt idx="89">
                  <c:v>99.317242509439325</c:v>
                </c:pt>
                <c:pt idx="90">
                  <c:v>98.953041392321097</c:v>
                </c:pt>
                <c:pt idx="91">
                  <c:v>98.570787827345555</c:v>
                </c:pt>
                <c:pt idx="92">
                  <c:v>98.170482948553939</c:v>
                </c:pt>
                <c:pt idx="93">
                  <c:v>97.752127853599703</c:v>
                </c:pt>
                <c:pt idx="94">
                  <c:v>97.315723605288852</c:v>
                </c:pt>
                <c:pt idx="95">
                  <c:v>96.861271233039574</c:v>
                </c:pt>
                <c:pt idx="96">
                  <c:v>96.388771734266243</c:v>
                </c:pt>
                <c:pt idx="97">
                  <c:v>95.898226075692492</c:v>
                </c:pt>
                <c:pt idx="98">
                  <c:v>95.389635194597545</c:v>
                </c:pt>
                <c:pt idx="99">
                  <c:v>94.863</c:v>
                </c:pt>
                <c:pt idx="100">
                  <c:v>94.318321373782638</c:v>
                </c:pt>
                <c:pt idx="101">
                  <c:v>93.755600171761913</c:v>
                </c:pt>
                <c:pt idx="102">
                  <c:v>93.174837224705172</c:v>
                </c:pt>
                <c:pt idx="103">
                  <c:v>92.576033339298789</c:v>
                </c:pt>
                <c:pt idx="104">
                  <c:v>91.959189299069934</c:v>
                </c:pt>
                <c:pt idx="105">
                  <c:v>91.324305865264776</c:v>
                </c:pt>
                <c:pt idx="106">
                  <c:v>90.671383777685207</c:v>
                </c:pt>
                <c:pt idx="107">
                  <c:v>90.000423755486949</c:v>
                </c:pt>
                <c:pt idx="108">
                  <c:v>89.31142649794063</c:v>
                </c:pt>
                <c:pt idx="109">
                  <c:v>88.604392685158231</c:v>
                </c:pt>
                <c:pt idx="110">
                  <c:v>87.879322978786661</c:v>
                </c:pt>
                <c:pt idx="111">
                  <c:v>87.136218022670178</c:v>
                </c:pt>
                <c:pt idx="112">
                  <c:v>86.375078443483417</c:v>
                </c:pt>
                <c:pt idx="113">
                  <c:v>85.595904851336471</c:v>
                </c:pt>
                <c:pt idx="114">
                  <c:v>84.798697840353611</c:v>
                </c:pt>
                <c:pt idx="115">
                  <c:v>83.98345798922692</c:v>
                </c:pt>
                <c:pt idx="116">
                  <c:v>83.150185861746166</c:v>
                </c:pt>
                <c:pt idx="117">
                  <c:v>82.298882007306133</c:v>
                </c:pt>
                <c:pt idx="118">
                  <c:v>81.429546961392532</c:v>
                </c:pt>
                <c:pt idx="119">
                  <c:v>80.542181246047619</c:v>
                </c:pt>
                <c:pt idx="120">
                  <c:v>79.63678537031646</c:v>
                </c:pt>
                <c:pt idx="121">
                  <c:v>78.713359830674747</c:v>
                </c:pt>
                <c:pt idx="122">
                  <c:v>77.771905111439395</c:v>
                </c:pt>
                <c:pt idx="123">
                  <c:v>76.812421685162235</c:v>
                </c:pt>
                <c:pt idx="124">
                  <c:v>75.834910013008056</c:v>
                </c:pt>
                <c:pt idx="125">
                  <c:v>74.839370545117561</c:v>
                </c:pt>
                <c:pt idx="126">
                  <c:v>73.82580372095596</c:v>
                </c:pt>
                <c:pt idx="127">
                  <c:v>72.794209969647866</c:v>
                </c:pt>
                <c:pt idx="128">
                  <c:v>71.744589710299252</c:v>
                </c:pt>
                <c:pt idx="129">
                  <c:v>70.676943352306836</c:v>
                </c:pt>
                <c:pt idx="130">
                  <c:v>69.591271295655773</c:v>
                </c:pt>
                <c:pt idx="131">
                  <c:v>68.487573931205858</c:v>
                </c:pt>
                <c:pt idx="132">
                  <c:v>67.365851640967094</c:v>
                </c:pt>
                <c:pt idx="133">
                  <c:v>66.226104798364815</c:v>
                </c:pt>
                <c:pt idx="134">
                  <c:v>65.068333768495009</c:v>
                </c:pt>
                <c:pt idx="135">
                  <c:v>63.89253890837022</c:v>
                </c:pt>
                <c:pt idx="136">
                  <c:v>62.698720567156414</c:v>
                </c:pt>
                <c:pt idx="137">
                  <c:v>61.486879086401238</c:v>
                </c:pt>
                <c:pt idx="138">
                  <c:v>60.257014800254098</c:v>
                </c:pt>
                <c:pt idx="139">
                  <c:v>59.009128035678245</c:v>
                </c:pt>
                <c:pt idx="140">
                  <c:v>57.743219112655382</c:v>
                </c:pt>
                <c:pt idx="141">
                  <c:v>56.459288344383062</c:v>
                </c:pt>
                <c:pt idx="142">
                  <c:v>55.157336037465065</c:v>
                </c:pt>
                <c:pt idx="143">
                  <c:v>53.837362492095252</c:v>
                </c:pt>
                <c:pt idx="144">
                  <c:v>52.499368002234974</c:v>
                </c:pt>
                <c:pt idx="145">
                  <c:v>51.143352855784443</c:v>
                </c:pt>
                <c:pt idx="146">
                  <c:v>49.76931733474818</c:v>
                </c:pt>
                <c:pt idx="147">
                  <c:v>48.377261715394958</c:v>
                </c:pt>
                <c:pt idx="148">
                  <c:v>46.967186268412277</c:v>
                </c:pt>
                <c:pt idx="149">
                  <c:v>45.539091259055688</c:v>
                </c:pt>
                <c:pt idx="150">
                  <c:v>44.092976947293174</c:v>
                </c:pt>
                <c:pt idx="151">
                  <c:v>42.628843587944772</c:v>
                </c:pt>
                <c:pt idx="152">
                  <c:v>41.146691430817604</c:v>
                </c:pt>
                <c:pt idx="153">
                  <c:v>39.646520720836463</c:v>
                </c:pt>
                <c:pt idx="154">
                  <c:v>38.128331698170292</c:v>
                </c:pt>
                <c:pt idx="155">
                  <c:v>36.592124598354459</c:v>
                </c:pt>
                <c:pt idx="156">
                  <c:v>35.037899652409237</c:v>
                </c:pt>
                <c:pt idx="157">
                  <c:v>33.465657086954437</c:v>
                </c:pt>
                <c:pt idx="158">
                  <c:v>31.875397124320457</c:v>
                </c:pt>
                <c:pt idx="159">
                  <c:v>30.267119982655927</c:v>
                </c:pt>
                <c:pt idx="160">
                  <c:v>28.640825876031855</c:v>
                </c:pt>
                <c:pt idx="161">
                  <c:v>26.996515014542638</c:v>
                </c:pt>
                <c:pt idx="162">
                  <c:v>25.334187604403951</c:v>
                </c:pt>
                <c:pt idx="163">
                  <c:v>23.6538438480477</c:v>
                </c:pt>
                <c:pt idx="164">
                  <c:v>21.95548394421391</c:v>
                </c:pt>
                <c:pt idx="165">
                  <c:v>20.239108088040055</c:v>
                </c:pt>
                <c:pt idx="166">
                  <c:v>18.504716471147589</c:v>
                </c:pt>
                <c:pt idx="167">
                  <c:v>16.752309281725857</c:v>
                </c:pt>
                <c:pt idx="168">
                  <c:v>14.981886704613672</c:v>
                </c:pt>
                <c:pt idx="169">
                  <c:v>13.193448921378277</c:v>
                </c:pt>
                <c:pt idx="170">
                  <c:v>11.386996110392161</c:v>
                </c:pt>
                <c:pt idx="171">
                  <c:v>9.5625284469075638</c:v>
                </c:pt>
                <c:pt idx="172">
                  <c:v>7.7200461031288086</c:v>
                </c:pt>
                <c:pt idx="173">
                  <c:v>5.8595492482826188</c:v>
                </c:pt>
                <c:pt idx="174">
                  <c:v>3.9810380486863153</c:v>
                </c:pt>
                <c:pt idx="175">
                  <c:v>2.0845126678141668</c:v>
                </c:pt>
                <c:pt idx="176">
                  <c:v>0.16997326636182208</c:v>
                </c:pt>
                <c:pt idx="177">
                  <c:v>-1.7625799976910912</c:v>
                </c:pt>
                <c:pt idx="178">
                  <c:v>-3.7131469690201016</c:v>
                </c:pt>
                <c:pt idx="179">
                  <c:v>-5.6817274948966912</c:v>
                </c:pt>
                <c:pt idx="180">
                  <c:v>-7.6683214251307987</c:v>
                </c:pt>
                <c:pt idx="181">
                  <c:v>-9.6729286120149141</c:v>
                </c:pt>
                <c:pt idx="182">
                  <c:v>-11.695548910269565</c:v>
                </c:pt>
                <c:pt idx="183">
                  <c:v>-13.736182176990454</c:v>
                </c:pt>
                <c:pt idx="184">
                  <c:v>-15.794828271596984</c:v>
                </c:pt>
                <c:pt idx="185">
                  <c:v>-17.871487055782069</c:v>
                </c:pt>
                <c:pt idx="186">
                  <c:v>-19.966158393463488</c:v>
                </c:pt>
                <c:pt idx="187">
                  <c:v>-22.078842150736321</c:v>
                </c:pt>
                <c:pt idx="188">
                  <c:v>-24.209538195826752</c:v>
                </c:pt>
                <c:pt idx="189">
                  <c:v>-26.358246399047175</c:v>
                </c:pt>
                <c:pt idx="190">
                  <c:v>-28.524966632752268</c:v>
                </c:pt>
                <c:pt idx="191">
                  <c:v>-30.709698771296445</c:v>
                </c:pt>
                <c:pt idx="192">
                  <c:v>-32.912442690992208</c:v>
                </c:pt>
                <c:pt idx="193">
                  <c:v>-35.133198270069755</c:v>
                </c:pt>
                <c:pt idx="194">
                  <c:v>-37.371965388637449</c:v>
                </c:pt>
                <c:pt idx="195">
                  <c:v>-39.62874392864353</c:v>
                </c:pt>
                <c:pt idx="196">
                  <c:v>-41.903533773838376</c:v>
                </c:pt>
                <c:pt idx="197">
                  <c:v>-44.19633480973846</c:v>
                </c:pt>
                <c:pt idx="198">
                  <c:v>-46.507146923590284</c:v>
                </c:pt>
                <c:pt idx="199">
                  <c:v>-48.835970004336019</c:v>
                </c:pt>
                <c:pt idx="200">
                  <c:v>-51.182803942579511</c:v>
                </c:pt>
                <c:pt idx="201">
                  <c:v>-53.547648630553368</c:v>
                </c:pt>
                <c:pt idx="202">
                  <c:v>-55.930503962086789</c:v>
                </c:pt>
                <c:pt idx="203">
                  <c:v>-58.331369832574097</c:v>
                </c:pt>
                <c:pt idx="204">
                  <c:v>-60.75024613894422</c:v>
                </c:pt>
                <c:pt idx="205">
                  <c:v>-63.187132779630815</c:v>
                </c:pt>
                <c:pt idx="206">
                  <c:v>-65.64202965454308</c:v>
                </c:pt>
                <c:pt idx="207">
                  <c:v>-68.11493666503722</c:v>
                </c:pt>
                <c:pt idx="208">
                  <c:v>-70.605853713888933</c:v>
                </c:pt>
                <c:pt idx="209">
                  <c:v>-73.114780705266071</c:v>
                </c:pt>
                <c:pt idx="210">
                  <c:v>-75.641717544702288</c:v>
                </c:pt>
                <c:pt idx="211">
                  <c:v>-78.186664139071212</c:v>
                </c:pt>
                <c:pt idx="212">
                  <c:v>-80.749620396561227</c:v>
                </c:pt>
                <c:pt idx="213">
                  <c:v>-83.33058622665078</c:v>
                </c:pt>
                <c:pt idx="214">
                  <c:v>-85.929561540084364</c:v>
                </c:pt>
                <c:pt idx="215">
                  <c:v>-88.54654624884904</c:v>
                </c:pt>
                <c:pt idx="216">
                  <c:v>-91.181540266151444</c:v>
                </c:pt>
                <c:pt idx="217">
                  <c:v>-93.834543506395363</c:v>
                </c:pt>
                <c:pt idx="218">
                  <c:v>-96.505555885159851</c:v>
                </c:pt>
                <c:pt idx="219">
                  <c:v>-99.194577319177768</c:v>
                </c:pt>
                <c:pt idx="220">
                  <c:v>-101.90160772631486</c:v>
                </c:pt>
                <c:pt idx="221">
                  <c:v>-104.62664702554935</c:v>
                </c:pt>
                <c:pt idx="222">
                  <c:v>-107.36969513695183</c:v>
                </c:pt>
                <c:pt idx="223">
                  <c:v>-110.13075198166584</c:v>
                </c:pt>
                <c:pt idx="224">
                  <c:v>-112.90981748188861</c:v>
                </c:pt>
                <c:pt idx="225">
                  <c:v>-115.70689156085257</c:v>
                </c:pt>
                <c:pt idx="226">
                  <c:v>-118.52197414280687</c:v>
                </c:pt>
                <c:pt idx="227">
                  <c:v>-121.35506515299954</c:v>
                </c:pt>
                <c:pt idx="228">
                  <c:v>-124.20616451766008</c:v>
                </c:pt>
                <c:pt idx="229">
                  <c:v>-127.07527216398239</c:v>
                </c:pt>
              </c:numCache>
            </c:numRef>
          </c:val>
          <c:smooth val="0"/>
          <c:extLst>
            <c:ext xmlns:c16="http://schemas.microsoft.com/office/drawing/2014/chart" uri="{C3380CC4-5D6E-409C-BE32-E72D297353CC}">
              <c16:uniqueId val="{00000001-49A1-244E-A4BB-F5A4CBC60334}"/>
            </c:ext>
          </c:extLst>
        </c:ser>
        <c:dLbls>
          <c:showLegendKey val="0"/>
          <c:showVal val="0"/>
          <c:showCatName val="0"/>
          <c:showSerName val="0"/>
          <c:showPercent val="0"/>
          <c:showBubbleSize val="0"/>
        </c:dLbls>
        <c:smooth val="0"/>
        <c:axId val="382911712"/>
        <c:axId val="382909072"/>
      </c:lineChart>
      <c:catAx>
        <c:axId val="382911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09072"/>
        <c:crosses val="autoZero"/>
        <c:auto val="1"/>
        <c:lblAlgn val="ctr"/>
        <c:lblOffset val="100"/>
        <c:tickMarkSkip val="1"/>
        <c:noMultiLvlLbl val="0"/>
      </c:catAx>
      <c:valAx>
        <c:axId val="382909072"/>
        <c:scaling>
          <c:orientation val="minMax"/>
          <c:max val="200"/>
          <c:min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11712"/>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164353</xdr:colOff>
      <xdr:row>49</xdr:row>
      <xdr:rowOff>179294</xdr:rowOff>
    </xdr:from>
    <xdr:to>
      <xdr:col>9</xdr:col>
      <xdr:colOff>493059</xdr:colOff>
      <xdr:row>53</xdr:row>
      <xdr:rowOff>0</xdr:rowOff>
    </xdr:to>
    <xdr:sp macro="" textlink="">
      <xdr:nvSpPr>
        <xdr:cNvPr id="4" name="Left Arrow 3">
          <a:extLst>
            <a:ext uri="{FF2B5EF4-FFF2-40B4-BE49-F238E27FC236}">
              <a16:creationId xmlns:a16="http://schemas.microsoft.com/office/drawing/2014/main" id="{0EE1852A-4159-C53E-F4A2-DB537F5B74AF}"/>
            </a:ext>
          </a:extLst>
        </xdr:cNvPr>
        <xdr:cNvSpPr/>
      </xdr:nvSpPr>
      <xdr:spPr>
        <a:xfrm>
          <a:off x="6783294" y="10458823"/>
          <a:ext cx="2121647" cy="65741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138917</xdr:colOff>
      <xdr:row>47</xdr:row>
      <xdr:rowOff>130876</xdr:rowOff>
    </xdr:from>
    <xdr:to>
      <xdr:col>9</xdr:col>
      <xdr:colOff>584827</xdr:colOff>
      <xdr:row>50</xdr:row>
      <xdr:rowOff>115935</xdr:rowOff>
    </xdr:to>
    <xdr:sp macro="" textlink="">
      <xdr:nvSpPr>
        <xdr:cNvPr id="5" name="Left Arrow 4">
          <a:extLst>
            <a:ext uri="{FF2B5EF4-FFF2-40B4-BE49-F238E27FC236}">
              <a16:creationId xmlns:a16="http://schemas.microsoft.com/office/drawing/2014/main" id="{ED0859C0-E47A-F91A-AA22-5926ED0E7B9A}"/>
            </a:ext>
          </a:extLst>
        </xdr:cNvPr>
        <xdr:cNvSpPr/>
      </xdr:nvSpPr>
      <xdr:spPr>
        <a:xfrm rot="230024">
          <a:off x="4800564" y="9992052"/>
          <a:ext cx="4196145" cy="61258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266700</xdr:colOff>
      <xdr:row>0</xdr:row>
      <xdr:rowOff>190500</xdr:rowOff>
    </xdr:from>
    <xdr:to>
      <xdr:col>10</xdr:col>
      <xdr:colOff>508000</xdr:colOff>
      <xdr:row>4</xdr:row>
      <xdr:rowOff>152400</xdr:rowOff>
    </xdr:to>
    <xdr:pic>
      <xdr:nvPicPr>
        <xdr:cNvPr id="2" name="Picture 1">
          <a:extLst>
            <a:ext uri="{FF2B5EF4-FFF2-40B4-BE49-F238E27FC236}">
              <a16:creationId xmlns:a16="http://schemas.microsoft.com/office/drawing/2014/main" id="{EFEB092A-D4EC-B1A9-A1AA-BBC3E90BBCA7}"/>
            </a:ext>
          </a:extLst>
        </xdr:cNvPr>
        <xdr:cNvPicPr>
          <a:picLocks noChangeAspect="1"/>
        </xdr:cNvPicPr>
      </xdr:nvPicPr>
      <xdr:blipFill>
        <a:blip xmlns:r="http://schemas.openxmlformats.org/officeDocument/2006/relationships" r:embed="rId1"/>
        <a:stretch>
          <a:fillRect/>
        </a:stretch>
      </xdr:blipFill>
      <xdr:spPr>
        <a:xfrm>
          <a:off x="2743200" y="190500"/>
          <a:ext cx="6019800" cy="774700"/>
        </a:xfrm>
        <a:prstGeom prst="rect">
          <a:avLst/>
        </a:prstGeom>
      </xdr:spPr>
    </xdr:pic>
    <xdr:clientData/>
  </xdr:twoCellAnchor>
  <xdr:twoCellAnchor editAs="oneCell">
    <xdr:from>
      <xdr:col>3</xdr:col>
      <xdr:colOff>292100</xdr:colOff>
      <xdr:row>6</xdr:row>
      <xdr:rowOff>177800</xdr:rowOff>
    </xdr:from>
    <xdr:to>
      <xdr:col>11</xdr:col>
      <xdr:colOff>516041</xdr:colOff>
      <xdr:row>26</xdr:row>
      <xdr:rowOff>25400</xdr:rowOff>
    </xdr:to>
    <xdr:pic>
      <xdr:nvPicPr>
        <xdr:cNvPr id="3" name="Picture 2">
          <a:extLst>
            <a:ext uri="{FF2B5EF4-FFF2-40B4-BE49-F238E27FC236}">
              <a16:creationId xmlns:a16="http://schemas.microsoft.com/office/drawing/2014/main" id="{71255D37-D992-589C-6ADC-89DB0D9F93BA}"/>
            </a:ext>
          </a:extLst>
        </xdr:cNvPr>
        <xdr:cNvPicPr>
          <a:picLocks noChangeAspect="1"/>
        </xdr:cNvPicPr>
      </xdr:nvPicPr>
      <xdr:blipFill>
        <a:blip xmlns:r="http://schemas.openxmlformats.org/officeDocument/2006/relationships" r:embed="rId2"/>
        <a:stretch>
          <a:fillRect/>
        </a:stretch>
      </xdr:blipFill>
      <xdr:spPr>
        <a:xfrm>
          <a:off x="2768600" y="1397000"/>
          <a:ext cx="6827941" cy="3911600"/>
        </a:xfrm>
        <a:prstGeom prst="rect">
          <a:avLst/>
        </a:prstGeom>
      </xdr:spPr>
    </xdr:pic>
    <xdr:clientData/>
  </xdr:twoCellAnchor>
  <xdr:twoCellAnchor>
    <xdr:from>
      <xdr:col>1</xdr:col>
      <xdr:colOff>67734</xdr:colOff>
      <xdr:row>28</xdr:row>
      <xdr:rowOff>67733</xdr:rowOff>
    </xdr:from>
    <xdr:to>
      <xdr:col>14</xdr:col>
      <xdr:colOff>0</xdr:colOff>
      <xdr:row>51</xdr:row>
      <xdr:rowOff>16933</xdr:rowOff>
    </xdr:to>
    <xdr:sp macro="" textlink="">
      <xdr:nvSpPr>
        <xdr:cNvPr id="4" name="TextBox 3">
          <a:extLst>
            <a:ext uri="{FF2B5EF4-FFF2-40B4-BE49-F238E27FC236}">
              <a16:creationId xmlns:a16="http://schemas.microsoft.com/office/drawing/2014/main" id="{B356EA7C-60DC-195D-894F-95772D797FDD}"/>
            </a:ext>
          </a:extLst>
        </xdr:cNvPr>
        <xdr:cNvSpPr txBox="1"/>
      </xdr:nvSpPr>
      <xdr:spPr>
        <a:xfrm>
          <a:off x="897467" y="5757333"/>
          <a:ext cx="10718800" cy="462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This was some of the most fun I've had in school. </a:t>
          </a:r>
        </a:p>
        <a:p>
          <a:endParaRPr lang="en-US" sz="1600"/>
        </a:p>
        <a:p>
          <a:r>
            <a:rPr lang="en-US" sz="1600"/>
            <a:t>At first I tried to model the function with</a:t>
          </a:r>
          <a:r>
            <a:rPr lang="en-US" sz="1600" baseline="0"/>
            <a:t> an exponential function with a max at x= 70 of 110 and and x=0.01 and 194, y=0 However, this kept running into errors until I relaxed the constraints and then it was absolutely hopeless. </a:t>
          </a:r>
        </a:p>
        <a:p>
          <a:endParaRPr lang="en-US" sz="1600" baseline="0"/>
        </a:p>
        <a:p>
          <a:r>
            <a:rPr lang="en-US" sz="1600" baseline="0"/>
            <a:t>Next, I tried to fit a circle in center point form at (70,0) with a radius of 104, and this gave me a much closer approximation, but it still sucked. Then I tried a parabola opening downward and played with h and k from the vertex form and a until it opened in a fairly accurate way and tried to shift it so that it had a vertical asymptote at x=0 and an x-int at 194. This worked decently, but I couldn't satisfy both of those conditions at once, even with solver. </a:t>
          </a:r>
        </a:p>
        <a:p>
          <a:endParaRPr lang="en-US" sz="1600" baseline="0"/>
        </a:p>
        <a:p>
          <a:r>
            <a:rPr lang="en-US" sz="1600" baseline="0"/>
            <a:t>Finally, I got fed up and started playing around on Desmos, and had a moment of inspiration when I was working through the Ska modeling problem where an exponential function is modeled in linear sections. I decided to combine a parabola with different exponential functions until I found that log and a parabola generally looked correct. I kept playing around with the parameters and ended up with 5 terms, although I think I could simplify them with more tinkering. </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10787</xdr:colOff>
      <xdr:row>16</xdr:row>
      <xdr:rowOff>177254</xdr:rowOff>
    </xdr:from>
    <xdr:to>
      <xdr:col>10</xdr:col>
      <xdr:colOff>279400</xdr:colOff>
      <xdr:row>55</xdr:row>
      <xdr:rowOff>176435</xdr:rowOff>
    </xdr:to>
    <xdr:graphicFrame macro="">
      <xdr:nvGraphicFramePr>
        <xdr:cNvPr id="2" name="Chart 1">
          <a:extLst>
            <a:ext uri="{FF2B5EF4-FFF2-40B4-BE49-F238E27FC236}">
              <a16:creationId xmlns:a16="http://schemas.microsoft.com/office/drawing/2014/main" id="{04264602-BFD3-1F2C-DF35-CA4A0A85F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152399</xdr:colOff>
      <xdr:row>1</xdr:row>
      <xdr:rowOff>118533</xdr:rowOff>
    </xdr:from>
    <xdr:to>
      <xdr:col>28</xdr:col>
      <xdr:colOff>287866</xdr:colOff>
      <xdr:row>50</xdr:row>
      <xdr:rowOff>16933</xdr:rowOff>
    </xdr:to>
    <xdr:graphicFrame macro="">
      <xdr:nvGraphicFramePr>
        <xdr:cNvPr id="8" name="Chart 7">
          <a:extLst>
            <a:ext uri="{FF2B5EF4-FFF2-40B4-BE49-F238E27FC236}">
              <a16:creationId xmlns:a16="http://schemas.microsoft.com/office/drawing/2014/main" id="{1FD68F7E-D050-CA70-C6C1-0415B4EE4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812800</xdr:colOff>
      <xdr:row>13</xdr:row>
      <xdr:rowOff>38100</xdr:rowOff>
    </xdr:from>
    <xdr:to>
      <xdr:col>8</xdr:col>
      <xdr:colOff>431800</xdr:colOff>
      <xdr:row>26</xdr:row>
      <xdr:rowOff>139700</xdr:rowOff>
    </xdr:to>
    <xdr:graphicFrame macro="">
      <xdr:nvGraphicFramePr>
        <xdr:cNvPr id="2" name="Chart 1">
          <a:extLst>
            <a:ext uri="{FF2B5EF4-FFF2-40B4-BE49-F238E27FC236}">
              <a16:creationId xmlns:a16="http://schemas.microsoft.com/office/drawing/2014/main" id="{8B16A9BF-15E2-95C4-7F6B-82D54BCAE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_rels/rdRichValueWebImage.xml.rels><?xml version="1.0" encoding="UTF-8" standalone="yes"?>
<Relationships xmlns="http://schemas.openxmlformats.org/package/2006/relationships"><Relationship Id="rId2" Type="http://schemas.openxmlformats.org/officeDocument/2006/relationships/hyperlink" Target="https://www.bing.com/images/search?form=xlimg&amp;q=olympia+washington" TargetMode="External"/><Relationship Id="rId1" Type="http://schemas.openxmlformats.org/officeDocument/2006/relationships/hyperlink" Target="https://www.bing.com/th?id=AMMS_be7c26c9d15b2d43de171ab269b029e7&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Srd>
</file>

<file path=xl/richData/rdarray.xml><?xml version="1.0" encoding="utf-8"?>
<arrayData xmlns="http://schemas.microsoft.com/office/spreadsheetml/2017/richdata2" count="11">
  <a r="1">
    <v t="s">Kim Baxter (Mayor)</v>
  </a>
  <a r="2">
    <v t="s">Mountain Time Zone</v>
    <v t="s">Mountain Standard Time</v>
  </a>
  <a r="1">
    <v t="r">17</v>
  </a>
  <a r="1">
    <v t="s">Mountain Time Zone</v>
  </a>
  <a r="1">
    <v t="s">Cheryl Selby (Mayor)</v>
  </a>
  <a r="1">
    <v t="s">Pacific Time Zone</v>
  </a>
  <a r="1">
    <v t="s">Jed Leano (Mayor)</v>
  </a>
  <a r="1">
    <v t="r">51</v>
  </a>
  <a r="1">
    <v t="s">Eastern Time Zone</v>
  </a>
  <a r="1">
    <v t="s">Rick Blangiardi (Mayor)</v>
  </a>
  <a r="1">
    <v t="s">Hawaii-Aleutian Time Zone</v>
  </a>
</arrayData>
</file>

<file path=xl/richData/rdrichvalue.xml><?xml version="1.0" encoding="utf-8"?>
<rvData xmlns="http://schemas.microsoft.com/office/spreadsheetml/2017/richdata" count="69">
  <rv s="0">
    <v>536870912</v>
    <v>Durango</v>
    <v>e5f531d0-258f-c229-eab1-6227837919e3</v>
    <v>en-US</v>
    <v>Map</v>
  </rv>
  <rv s="0">
    <v>536870912</v>
    <v>Colorado</v>
    <v>a070c5c2-b22d-41d8-b869-f20e583c4f80</v>
    <v>en-US</v>
    <v>Map</v>
  </rv>
  <rv s="0">
    <v>536870912</v>
    <v>La Plata County</v>
    <v>ed8bdf18-7c9a-ed87-6e63-d574d7cae022</v>
    <v>en-US</v>
    <v>Map</v>
  </rv>
  <rv s="1">
    <fb>17.6119191503</fb>
    <v>10</v>
  </rv>
  <rv s="0">
    <v>536870912</v>
    <v>United States</v>
    <v>5232ed96-85b1-2edb-12c6-63e6c597a1de</v>
    <v>en-US</v>
    <v>Map</v>
  </rv>
  <rv s="1">
    <fb>37.275278</fb>
    <v>11</v>
  </rv>
  <rv s="2">
    <v>0</v>
  </rv>
  <rv s="3">
    <v>https://www.bing.com/search?q=durango+colorado&amp;form=skydnc</v>
    <v>Learn more on Bing</v>
  </rv>
  <rv s="1">
    <fb>-107.88</fb>
    <v>11</v>
  </rv>
  <rv s="1">
    <fb>19071</fb>
    <v>10</v>
  </rv>
  <rv s="2">
    <v>1</v>
  </rv>
  <rv s="4">
    <v>#VALUE!</v>
    <v>3</v>
    <v>4</v>
    <v>Durango</v>
    <v>6</v>
    <v>7</v>
    <v>Map</v>
    <v>8</v>
    <v>9</v>
    <v>en-US</v>
    <v>e5f531d0-258f-c229-eab1-6227837919e3</v>
    <v>536870912</v>
    <v>1</v>
    <v>1</v>
    <v>2</v>
    <v>3</v>
    <v>4</v>
    <v>Durango is a home rule municipality that is the county seat and the most populous municipality of La Plata County, Colorado, United States. The city population was 19,071 at the 2020 United States Census. Durango is the home of Fort Lewis College.</v>
    <v>5</v>
    <v>6</v>
    <v>7</v>
    <v>8</v>
    <v>Durango</v>
    <v>9</v>
    <v>10</v>
    <v>Durango</v>
    <v>mdp/vdpid/5085581540973346818</v>
  </rv>
  <rv s="0">
    <v>536870912</v>
    <v>Missoula</v>
    <v>dc18b741-d9ec-43d3-ac7f-3d6847aae497</v>
    <v>en-US</v>
    <v>Map</v>
  </rv>
  <rv s="0">
    <v>536870912</v>
    <v>Montana</v>
    <v>447d6cd5-53f6-4c8f-bf6c-9ff228415c3b</v>
    <v>en-US</v>
    <v>Map</v>
  </rv>
  <rv s="0">
    <v>536870912</v>
    <v>Missoula County</v>
    <v>93af2ea7-2725-9ea5-3dab-f0e27a6916ff</v>
    <v>en-US</v>
    <v>Map</v>
  </rv>
  <rv s="1">
    <fb>61.900715837</fb>
    <v>10</v>
  </rv>
  <rv s="1">
    <fb>46.862499999999997</fb>
    <v>11</v>
  </rv>
  <rv s="0">
    <v>805306368</v>
    <v>John Engen (Mayor)</v>
    <v>bb1e87b0-11a5-d1ca-0c16-315163773d36</v>
    <v>en-US</v>
    <v>Generic</v>
  </rv>
  <rv s="2">
    <v>2</v>
  </rv>
  <rv s="3">
    <v>https://www.bing.com/search?q=missoula+montana&amp;form=skydnc</v>
    <v>Learn more on Bing</v>
  </rv>
  <rv s="1">
    <fb>-114.011667</fb>
    <v>11</v>
  </rv>
  <rv s="1">
    <fb>73489</fb>
    <v>10</v>
  </rv>
  <rv s="2">
    <v>3</v>
  </rv>
  <rv s="4">
    <v>#VALUE!</v>
    <v>15</v>
    <v>4</v>
    <v>Missoula</v>
    <v>17</v>
    <v>18</v>
    <v>Map</v>
    <v>8</v>
    <v>9</v>
    <v>en-US</v>
    <v>dc18b741-d9ec-43d3-ac7f-3d6847aae497</v>
    <v>536870912</v>
    <v>1</v>
    <v>13</v>
    <v>14</v>
    <v>15</v>
    <v>4</v>
    <v>Missoula is a city in the U.S. state of Montana; it is the county seat of Missoula County. It is located along the Clark Fork River near its confluence with the Bitterroot and Blackfoot Rivers in western Montana and at the convergence of five mountain ranges, thus it is often described as the "hub of five valleys". The 2020 United States Census shows the city's population at 73,489 and the population of the Missoula Metropolitan Area at 117,922. After Billings, Missoula is the second-largest city and metropolitan area in Montana. Missoula is home to the University of Montana, a public research university.</v>
    <v>16</v>
    <v>18</v>
    <v>19</v>
    <v>20</v>
    <v>Missoula</v>
    <v>21</v>
    <v>22</v>
    <v>Missoula</v>
    <v>mdp/vdpid/4863446064637673473</v>
  </rv>
  <rv s="0">
    <v>536870912</v>
    <v>Olympia</v>
    <v>25db44e7-f2cd-390a-3d28-310cf208511a</v>
    <v>en-US</v>
    <v>Map</v>
  </rv>
  <rv s="0">
    <v>536870912</v>
    <v>Washington</v>
    <v>982ad551-fd5d-45df-bd70-bf704dd576e4</v>
    <v>en-US</v>
    <v>Map</v>
  </rv>
  <rv s="0">
    <v>536870912</v>
    <v>Thurston County</v>
    <v>4b663a75-4a23-de86-b2a2-c2e4e2e8605a</v>
    <v>en-US</v>
    <v>Map</v>
  </rv>
  <rv s="1">
    <fb>47.914780041199997</fb>
    <v>10</v>
  </rv>
  <rv s="5">
    <v>0</v>
    <v>8</v>
    <v>28</v>
    <v>6</v>
    <v>0</v>
    <v>Image of Olympia</v>
  </rv>
  <rv s="1">
    <fb>47.042499999999997</fb>
    <v>11</v>
  </rv>
  <rv s="2">
    <v>4</v>
  </rv>
  <rv s="3">
    <v>https://www.bing.com/search?q=olympia+washington&amp;form=skydnc</v>
    <v>Learn more on Bing</v>
  </rv>
  <rv s="1">
    <fb>-122.893056</fb>
    <v>11</v>
  </rv>
  <rv s="1">
    <fb>55605</fb>
    <v>10</v>
  </rv>
  <rv s="2">
    <v>5</v>
  </rv>
  <rv s="6">
    <v>#VALUE!</v>
    <v>25</v>
    <v>26</v>
    <v>Olympia</v>
    <v>6</v>
    <v>27</v>
    <v>Map</v>
    <v>8</v>
    <v>9</v>
    <v>en-US</v>
    <v>25db44e7-f2cd-390a-3d28-310cf208511a</v>
    <v>536870912</v>
    <v>1</v>
    <v>25</v>
    <v>26</v>
    <v>27</v>
    <v>4</v>
    <v>Olympia is the capital of the U.S. state of Washington and the county seat and largest city of Thurston County. It is 60 miles southwest of the state's most populous city, Seattle, and is a cultural center of the southern Puget Sound region.</v>
    <v>28</v>
    <v>29</v>
    <v>30</v>
    <v>31</v>
    <v>32</v>
    <v>Olympia</v>
    <v>33</v>
    <v>34</v>
    <v>Olympia</v>
    <v>mdp/vdpid/4860616545769881601</v>
  </rv>
  <rv s="0">
    <v>536870912</v>
    <v>Claremont</v>
    <v>12cdbfc8-8093-b67a-8433-374c6ed6b045</v>
    <v>en-US</v>
    <v>Map</v>
  </rv>
  <rv s="0">
    <v>536870912</v>
    <v>California</v>
    <v>3009d91d-d582-4c34-85ba-772ba09e5be1</v>
    <v>en-US</v>
    <v>Map</v>
  </rv>
  <rv s="0">
    <v>536870912</v>
    <v>Los Angeles County</v>
    <v>a22eb5ba-111e-51ea-f880-81d4f242d057</v>
    <v>en-US</v>
    <v>Map</v>
  </rv>
  <rv s="1">
    <fb>34.93</fb>
    <v>10</v>
  </rv>
  <rv s="1">
    <fb>34.11</fb>
    <v>11</v>
  </rv>
  <rv s="2">
    <v>6</v>
  </rv>
  <rv s="3">
    <v>https://www.bing.com/search?q=claremont+california&amp;form=skydnc</v>
    <v>Learn more on Bing</v>
  </rv>
  <rv s="1">
    <fb>-117.719722</fb>
    <v>11</v>
  </rv>
  <rv s="1">
    <fb>37266</fb>
    <v>10</v>
  </rv>
  <rv s="4">
    <v>#VALUE!</v>
    <v>34</v>
    <v>4</v>
    <v>Claremont</v>
    <v>17</v>
    <v>18</v>
    <v>Map</v>
    <v>8</v>
    <v>9</v>
    <v>en-US</v>
    <v>12cdbfc8-8093-b67a-8433-374c6ed6b045</v>
    <v>536870912</v>
    <v>1</v>
    <v>37</v>
    <v>38</v>
    <v>39</v>
    <v>4</v>
    <v>Claremont is a suburban city on the eastern edge of Los Angeles County, California, United States, 30 miles east of downtown Los Angeles. It is in the Pomona Valley, at the foothills of the San Gabriel Mountains. As of the 2010 census it had a population of 34,926, and in 2019 the estimated population was 36,266.</v>
    <v>40</v>
    <v>41</v>
    <v>42</v>
    <v>43</v>
    <v>Claremont</v>
    <v>44</v>
    <v>34</v>
    <v>Claremont</v>
    <v>mdp/vdpid/5061298474671144962</v>
  </rv>
  <rv s="0">
    <v>536870912</v>
    <v>Ann Arbor</v>
    <v>666ea97e-4bc2-48d4-ab42-c10cf9042cd4</v>
    <v>en-US</v>
    <v>Map</v>
  </rv>
  <rv s="0">
    <v>536870912</v>
    <v>Michigan</v>
    <v>162411c2-b757-495d-aa81-93942fae2f7e</v>
    <v>en-US</v>
    <v>Map</v>
  </rv>
  <rv s="0">
    <v>536870912</v>
    <v>Washtenaw County</v>
    <v>e34163e0-11df-0ab1-a9f6-32bf0a6cea8e</v>
    <v>en-US</v>
    <v>Map</v>
  </rv>
  <rv s="1">
    <fb>74.33</fb>
    <v>10</v>
  </rv>
  <rv s="1">
    <fb>42.281388999999997</fb>
    <v>11</v>
  </rv>
  <rv s="0">
    <v>805306368</v>
    <v>Christopher Taylor (Mayor)</v>
    <v>07954d0f-9980-36e2-deb2-253894265ed2</v>
    <v>en-US</v>
    <v>Generic</v>
  </rv>
  <rv s="2">
    <v>7</v>
  </rv>
  <rv s="3">
    <v>https://www.bing.com/search?q=ann+arbor+michigan&amp;form=skydnc</v>
    <v>Learn more on Bing</v>
  </rv>
  <rv s="1">
    <fb>-83.748333000000002</fb>
    <v>11</v>
  </rv>
  <rv s="1">
    <fb>123851</fb>
    <v>10</v>
  </rv>
  <rv s="2">
    <v>8</v>
  </rv>
  <rv s="4">
    <v>#VALUE!</v>
    <v>38</v>
    <v>4</v>
    <v>Ann Arbor</v>
    <v>17</v>
    <v>18</v>
    <v>Map</v>
    <v>8</v>
    <v>9</v>
    <v>en-US</v>
    <v>666ea97e-4bc2-48d4-ab42-c10cf9042cd4</v>
    <v>536870912</v>
    <v>1</v>
    <v>47</v>
    <v>48</v>
    <v>49</v>
    <v>4</v>
    <v>Ann Arbor is a city in the U.S. state of Michigan and the county seat of Washtenaw County. The 2020 census recorded its population to be 123,851. It is the principal city of the Ann Arbor Metropolitan Statistical Area, which encompasses all of Washtenaw County. Ann Arbor is also included in the Greater Detroit Combined Statistical Area and the Great Lakes megalopolis, the most populated and largest megalopolis in North America.</v>
    <v>50</v>
    <v>52</v>
    <v>53</v>
    <v>54</v>
    <v>Ann Arbor</v>
    <v>55</v>
    <v>56</v>
    <v>Ann Arbor</v>
    <v>mdp/vdpid/5479014220362153985</v>
  </rv>
  <rv s="0">
    <v>536870912</v>
    <v>Honolulu</v>
    <v>d731fc3c-d469-8636-dd36-2af83cf55145</v>
    <v>en-US</v>
    <v>Map</v>
  </rv>
  <rv s="0">
    <v>536870912</v>
    <v>Hawaii</v>
    <v>b6f01eaf-aecf-44f6-b64d-1f6e982365c3</v>
    <v>en-US</v>
    <v>Map</v>
  </rv>
  <rv s="0">
    <v>536870912</v>
    <v>Honolulu County</v>
    <v>6a1104f7-4797-056d-e612-ea6db8f7eb85</v>
    <v>en-US</v>
    <v>Map</v>
  </rv>
  <rv s="1">
    <fb>177.2</fb>
    <v>10</v>
  </rv>
  <rv s="1">
    <fb>21.309920000000002</fb>
    <v>11</v>
  </rv>
  <rv s="2">
    <v>9</v>
  </rv>
  <rv s="3">
    <v>https://www.bing.com/search?q=honolulu+oahu&amp;form=skydnc</v>
    <v>Learn more on Bing</v>
  </rv>
  <rv s="1">
    <fb>-157.858158</fb>
    <v>11</v>
  </rv>
  <rv s="1">
    <fb>343302</fb>
    <v>10</v>
  </rv>
  <rv s="2">
    <v>10</v>
  </rv>
  <rv s="4">
    <v>#VALUE!</v>
    <v>44</v>
    <v>4</v>
    <v>Honolulu</v>
    <v>17</v>
    <v>18</v>
    <v>Map</v>
    <v>8</v>
    <v>9</v>
    <v>en-US</v>
    <v>d731fc3c-d469-8636-dd36-2af83cf55145</v>
    <v>536870912</v>
    <v>1</v>
    <v>59</v>
    <v>60</v>
    <v>61</v>
    <v>4</v>
    <v>Honolulu is the capital and largest city of the U.S. state of Hawaii, which is located in the Pacific Ocean. It is an unincorporated county seat of the consolidated City and County of Honolulu, situated along the southwest coast of the island of Oʻahu, and is the westernmost and southernmost major U.S. city. Honolulu is Hawaii's main gateway to the world. It is also a major hub for business, finance, hospitality, and military defense in both the state and Oceania. The city is characterized by a mix of various Asian, Western, and Pacific cultures, as reflected in its diverse demography, cuisine, and traditions.</v>
    <v>62</v>
    <v>63</v>
    <v>64</v>
    <v>65</v>
    <v>Honolulu</v>
    <v>66</v>
    <v>67</v>
    <v>Honolulu</v>
    <v>mdp/vdpid/4984068778523361281</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2">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spbArrays>
  <spbData count="45">
    <spb s="0">
      <v xml:space="preserve">Wikipedia	</v>
      <v xml:space="preserve">CC-BY-SA	</v>
      <v xml:space="preserve">http://en.wikipedia.org/wiki/Durango,_Colorado	</v>
      <v xml:space="preserve">http://creativecommons.org/licenses/by-sa/3.0/	</v>
    </spb>
    <spb s="0">
      <v xml:space="preserve">Wikipedia	Sec	</v>
      <v xml:space="preserve">CC-BY-SA		</v>
      <v xml:space="preserve">http://en.wikipedia.org/wiki/Durango,_Colorado	https://www.sec.gov/cgi-bin/browse-edgar?action=getcompany&amp;CIK=0001616262	</v>
      <v xml:space="preserve">http://creativecommons.org/licenses/by-sa/3.0/		</v>
    </spb>
    <spb s="0">
      <v xml:space="preserve">Wikipedia	Wikipedia	Sec	</v>
      <v xml:space="preserve">CC-BY-SA	CC-BY-SA		</v>
      <v xml:space="preserve">http://en.wikipedia.org/wiki/Durango,_Colorado	https://en.wikipedia.org/wiki/Durango,_Colorado	https://www.sec.gov/cgi-bin/browse-edgar?action=getcompany&amp;CIK=0001616262	</v>
      <v xml:space="preserve">http://creativecommons.org/licenses/by-sa/3.0/	http://creativecommons.org/licenses/by-sa/3.0/		</v>
    </spb>
    <spb s="1">
      <v>0</v>
      <v>1</v>
      <v>0</v>
      <v>0</v>
      <v>0</v>
      <v>1</v>
      <v>0</v>
      <v>2</v>
      <v>2</v>
      <v>0</v>
    </spb>
    <spb s="2">
      <v>0</v>
      <v>Name</v>
      <v>LearnMoreOnLink</v>
    </spb>
    <spb s="3">
      <v>0</v>
      <v>0</v>
      <v>0</v>
    </spb>
    <spb s="4">
      <v>5</v>
      <v>5</v>
      <v>5</v>
    </spb>
    <spb s="5">
      <v>1</v>
    </spb>
    <spb s="6">
      <v>https://www.bing.com</v>
      <v>https://www.bing.com/th?id=Ga%5Cbing_yt.png&amp;w=100&amp;h=40&amp;c=0&amp;pid=0.1</v>
      <v>Powered by Bing</v>
    </spb>
    <spb s="7">
      <v>square km</v>
      <v>2020</v>
    </spb>
    <spb s="8">
      <v>2</v>
    </spb>
    <spb s="8">
      <v>3</v>
    </spb>
    <spb s="0">
      <v xml:space="preserve">Wikipedia	</v>
      <v xml:space="preserve">CC-BY-SA	</v>
      <v xml:space="preserve">http://en.wikipedia.org/wiki/Missoula,_Montana	</v>
      <v xml:space="preserve">http://creativecommons.org/licenses/by-sa/3.0/	</v>
    </spb>
    <spb s="0">
      <v xml:space="preserve">Wikipedia	US Census	Sec	</v>
      <v xml:space="preserve">CC-BY-SA			</v>
      <v xml:space="preserve">http://en.wikipedia.org/wiki/Missoula,_Montana	http://www.census.gov/quickfacts/table/RHI225213/3050200	https://www.sec.gov/cgi-bin/browse-edgar?action=getcompany&amp;CIK=0001683182	</v>
      <v xml:space="preserve">http://creativecommons.org/licenses/by-sa/3.0/			</v>
    </spb>
    <spb s="0">
      <v xml:space="preserve">Wikipedia	US Census	Wikipedia	Sec	</v>
      <v xml:space="preserve">CC-BY-SA		CC-BY-SA		</v>
      <v xml:space="preserve">http://en.wikipedia.org/wiki/Missoula,_Montana	http://www.census.gov/quickfacts/table/RHI225213/3050200	https://en.wikipedia.org/wiki/Missoula,_Montana	https://www.sec.gov/cgi-bin/browse-edgar?action=getcompany&amp;CIK=0001683182	</v>
      <v xml:space="preserve">http://creativecommons.org/licenses/by-sa/3.0/		http://creativecommons.org/licenses/by-sa/3.0/		</v>
    </spb>
    <spb s="1">
      <v>12</v>
      <v>13</v>
      <v>12</v>
      <v>12</v>
      <v>12</v>
      <v>13</v>
      <v>12</v>
      <v>14</v>
      <v>14</v>
      <v>12</v>
    </spb>
    <spb s="9">
      <v>0</v>
      <v>0</v>
    </spb>
    <spb s="10">
      <v>5</v>
      <v>5</v>
      <v>16</v>
      <v>5</v>
    </spb>
    <spb s="11">
      <v>1</v>
      <v>4</v>
    </spb>
    <spb s="0">
      <v xml:space="preserve">Wikipedia	</v>
      <v xml:space="preserve">CC-BY-SA	</v>
      <v xml:space="preserve">http://en.wikipedia.org/wiki/Olympia,_Washington	</v>
      <v xml:space="preserve">http://creativecommons.org/licenses/by-sa/3.0/	</v>
    </spb>
    <spb s="0">
      <v xml:space="preserve">Wikipedia	Sec	</v>
      <v xml:space="preserve">CC-BY-SA		</v>
      <v xml:space="preserve">http://en.wikipedia.org/wiki/Olympia,_Washington	https://www.sec.gov/cgi-bin/browse-edgar?action=getcompany&amp;CIK=0001730293	</v>
      <v xml:space="preserve">http://creativecommons.org/licenses/by-sa/3.0/		</v>
    </spb>
    <spb s="0">
      <v xml:space="preserve">Wikipedia	Wikipedia	</v>
      <v xml:space="preserve">CC-BY-SA	CC-BY-SA	</v>
      <v xml:space="preserve">http://en.wikipedia.org/wiki/Olympia,_Washington	http://it.wikipedia.org/wiki/Olympia_(Washington)	</v>
      <v xml:space="preserve">http://creativecommons.org/licenses/by-sa/3.0/	http://creativecommons.org/licenses/by-sa/3.0/	</v>
    </spb>
    <spb s="0">
      <v xml:space="preserve">Wikipedia	Wikipedia	Sec	</v>
      <v xml:space="preserve">CC-BY-SA	CC-BY-SA		</v>
      <v xml:space="preserve">http://en.wikipedia.org/wiki/Olympia,_Washington	https://en.wikipedia.org/wiki/Olympia,_Washington	https://www.sec.gov/cgi-bin/browse-edgar?action=getcompany&amp;CIK=0001730293	</v>
      <v xml:space="preserve">http://creativecommons.org/licenses/by-sa/3.0/	http://creativecommons.org/licenses/by-sa/3.0/		</v>
    </spb>
    <spb s="0">
      <v xml:space="preserve">Wikipedia	Wikipedia	</v>
      <v xml:space="preserve">CC-BY-SA	CC-BY-SA	</v>
      <v xml:space="preserve">http://en.wikipedia.org/wiki/Olympia,_Washington	https://en.wikipedia.org/wiki/Olympia,_Washington	</v>
      <v xml:space="preserve">http://creativecommons.org/licenses/by-sa/3.0/	http://creativecommons.org/licenses/by-sa/3.0/	</v>
    </spb>
    <spb s="0">
      <v xml:space="preserve">Wikipedia	Wikipedia	</v>
      <v xml:space="preserve">CC-BY-SA	CC-BY-SA	</v>
      <v xml:space="preserve">http://en.wikipedia.org/wiki/Olympia,_Washington	http://es.wikipedia.org/wiki/Olympia_(Washington)	</v>
      <v xml:space="preserve">http://creativecommons.org/licenses/by-sa/3.0/	http://creativecommons.org/licenses/by-sa/3.0/	</v>
    </spb>
    <spb s="1">
      <v>19</v>
      <v>20</v>
      <v>21</v>
      <v>21</v>
      <v>19</v>
      <v>20</v>
      <v>19</v>
      <v>22</v>
      <v>23</v>
      <v>24</v>
    </spb>
    <spb s="2">
      <v>1</v>
      <v>Name</v>
      <v>LearnMoreOnLink</v>
    </spb>
    <spb s="12">
      <v>1</v>
      <v>5</v>
    </spb>
    <spb s="0">
      <v xml:space="preserve">Wikipedia	</v>
      <v xml:space="preserve">CC-BY-SA-3.0	</v>
      <v xml:space="preserve">http://sv.wikipedia.org/wiki/Olympia,_Washington	</v>
      <v xml:space="preserve">http://creativecommons.org/licenses/by-sa/3.0/	</v>
    </spb>
    <spb s="0">
      <v xml:space="preserve">Wikipedia	</v>
      <v xml:space="preserve">CC-BY-SA	</v>
      <v xml:space="preserve">http://en.wikipedia.org/wiki/Claremont,_California	</v>
      <v xml:space="preserve">http://creativecommons.org/licenses/by-sa/3.0/	</v>
    </spb>
    <spb s="0">
      <v xml:space="preserve">Wikipedia	Wikidata	US Census	</v>
      <v xml:space="preserve">CC-BY-SA			</v>
      <v xml:space="preserve">http://en.wikipedia.org/wiki/Claremont,_California	https://www.wikidata.org/wiki/Q294388	http://www.census.gov/quickfacts/table/PST045215/0613756	</v>
      <v xml:space="preserve">http://creativecommons.org/licenses/by-sa/3.0/			</v>
    </spb>
    <spb s="0">
      <v xml:space="preserve">Wikipedia	Wikipedia	</v>
      <v xml:space="preserve">CC-BY-SA	CC-BY-SA	</v>
      <v xml:space="preserve">http://en.wikipedia.org/wiki/Claremont,_California	http://it.wikipedia.org/wiki/Claremont_(California)	</v>
      <v xml:space="preserve">http://creativecommons.org/licenses/by-sa/3.0/	http://creativecommons.org/licenses/by-sa/3.0/	</v>
    </spb>
    <spb s="0">
      <v xml:space="preserve">Wikipedia	US Census	Wikipedia	</v>
      <v xml:space="preserve">CC-BY-SA		CC-BY-SA	</v>
      <v xml:space="preserve">http://en.wikipedia.org/wiki/Claremont,_California	http://www.census.gov/quickfacts/table/PST045215/0613756	https://en.wikipedia.org/wiki/Claremont,_California	</v>
      <v xml:space="preserve">http://creativecommons.org/licenses/by-sa/3.0/		http://creativecommons.org/licenses/by-sa/3.0/	</v>
    </spb>
    <spb s="0">
      <v xml:space="preserve">Wikipedia	Wikipedia	US Census	</v>
      <v xml:space="preserve">CC-BY-SA	CC-BY-SA		</v>
      <v xml:space="preserve">http://en.wikipedia.org/wiki/Claremont,_California	http://es.wikipedia.org/wiki/Claremont_(California)	http://www.census.gov/quickfacts/table/PST045215/0613756	</v>
      <v xml:space="preserve">http://creativecommons.org/licenses/by-sa/3.0/	http://creativecommons.org/licenses/by-sa/3.0/		</v>
    </spb>
    <spb s="1">
      <v>29</v>
      <v>30</v>
      <v>31</v>
      <v>31</v>
      <v>29</v>
      <v>30</v>
      <v>29</v>
      <v>32</v>
      <v>32</v>
      <v>33</v>
    </spb>
    <spb s="0">
      <v xml:space="preserve">Wikipedia	Wikipedia	</v>
      <v xml:space="preserve">CC-BY-SA	CC-BY-SA	</v>
      <v xml:space="preserve">http://en.wikipedia.org/wiki/Ann_Arbor,_Michigan	http://es.wikipedia.org/wiki/Ann_Arbor	</v>
      <v xml:space="preserve">http://creativecommons.org/licenses/by-sa/3.0/	http://creativecommons.org/licenses/by-sa/3.0/	</v>
    </spb>
    <spb s="0">
      <v xml:space="preserve">Wikipedia	Wikipedia	Sec	</v>
      <v xml:space="preserve">CC-BY-SA	CC-BY-SA		</v>
      <v xml:space="preserve">http://en.wikipedia.org/wiki/Ann_Arbor,_Michigan	https://en.wikipedia.org/wiki/Ann_Arbor,_Michigan	https://www.sec.gov/cgi-bin/browse-edgar?action=getcompany&amp;CIK=0001911404	</v>
      <v xml:space="preserve">http://creativecommons.org/licenses/by-sa/3.0/	http://creativecommons.org/licenses/by-sa/3.0/		</v>
    </spb>
    <spb s="0">
      <v xml:space="preserve">Wikipedia	</v>
      <v xml:space="preserve">CC-BY-SA	</v>
      <v xml:space="preserve">http://en.wikipedia.org/wiki/Ann_Arbor,_Michigan	</v>
      <v xml:space="preserve">http://creativecommons.org/licenses/by-sa/3.0/	</v>
    </spb>
    <spb s="1">
      <v>35</v>
      <v>36</v>
      <v>37</v>
      <v>37</v>
      <v>37</v>
      <v>36</v>
      <v>37</v>
      <v>36</v>
      <v>36</v>
      <v>37</v>
    </spb>
    <spb s="0">
      <v xml:space="preserve">Wikipedia	Wikipedia	Wikipedia	</v>
      <v xml:space="preserve">CC-BY-SA	CC-BY-SA	CC-BY-SA	</v>
      <v xml:space="preserve">http://en.wikipedia.org/wiki/Honolulu	http://es.wikipedia.org/wiki/Honolulu	http://fr.wikipedia.org/wiki/Honolulu	</v>
      <v xml:space="preserve">http://creativecommons.org/licenses/by-sa/3.0/	http://creativecommons.org/licenses/by-sa/3.0/	http://creativecommons.org/licenses/by-sa/3.0/	</v>
    </spb>
    <spb s="0">
      <v xml:space="preserve">Wikipedia	Sec	</v>
      <v xml:space="preserve">CC-BY-SA		</v>
      <v xml:space="preserve">http://en.wikipedia.org/wiki/Honolulu	https://www.sec.gov/cgi-bin/browse-edgar?action=getcompany&amp;CIK=0001936313	</v>
      <v xml:space="preserve">http://creativecommons.org/licenses/by-sa/3.0/		</v>
    </spb>
    <spb s="0">
      <v xml:space="preserve">Wikipedia	</v>
      <v xml:space="preserve">CC-BY-SA	</v>
      <v xml:space="preserve">http://en.wikipedia.org/wiki/Honolulu	</v>
      <v xml:space="preserve">http://creativecommons.org/licenses/by-sa/3.0/	</v>
    </spb>
    <spb s="0">
      <v xml:space="preserve">Wikipedia	Wikipedia	Sec	</v>
      <v xml:space="preserve">CC-BY-SA	CC-BY-SA		</v>
      <v xml:space="preserve">http://en.wikipedia.org/wiki/Honolulu	https://en.wikipedia.org/wiki/Honolulu	https://www.sec.gov/cgi-bin/browse-edgar?action=getcompany&amp;CIK=0001936313	</v>
      <v xml:space="preserve">http://creativecommons.org/licenses/by-sa/3.0/	http://creativecommons.org/licenses/by-sa/3.0/		</v>
    </spb>
    <spb s="0">
      <v xml:space="preserve">Wikipedia	Wikipedia	</v>
      <v xml:space="preserve">CC-BY-SA	CC-BY-SA	</v>
      <v xml:space="preserve">http://en.wikipedia.org/wiki/Honolulu	http://fr.wikipedia.org/wiki/Honolulu	</v>
      <v xml:space="preserve">http://creativecommons.org/licenses/by-sa/3.0/	http://creativecommons.org/licenses/by-sa/3.0/	</v>
    </spb>
    <spb s="13">
      <v>39</v>
      <v>40</v>
      <v>41</v>
      <v>40</v>
      <v>41</v>
      <v>42</v>
      <v>42</v>
      <v>43</v>
    </spb>
  </spbData>
</supportingPropertyBags>
</file>

<file path=xl/richData/rdsupportingpropertybagstructure.xml><?xml version="1.0" encoding="utf-8"?>
<spbStructures xmlns="http://schemas.microsoft.com/office/spreadsheetml/2017/richdata2" count="14">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s>
  <s>
    <k n="link" t="s"/>
    <k n="logo" t="s"/>
    <k n="name" t="s"/>
  </s>
  <s>
    <k n="Area" t="s"/>
    <k n="Population" t="s"/>
  </s>
  <s>
    <k n="_Self" t="i"/>
  </s>
  <s>
    <k n="ShowInDotNotation" t="b"/>
    <k n="ShowInAutoComplete" t="b"/>
  </s>
  <s>
    <k n="UniqueName" t="spb"/>
    <k n="VDPID/VSID" t="spb"/>
    <k n="Description" t="spb"/>
    <k n="LearnMoreOnLink" t="spb"/>
  </s>
  <s>
    <k n="Name" t="i"/>
    <k n="Description" t="i"/>
  </s>
  <s>
    <k n="Name" t="i"/>
    <k n="Image" t="i"/>
  </s>
  <s>
    <k n="Area" t="spb"/>
    <k n="Name" t="spb"/>
    <k n="Population" t="spb"/>
    <k n="UniqueName" t="spb"/>
    <k n="Description"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NumberFormat" t="s"/>
    <rPr n="RequiresInlineAttribution" t="b"/>
    <rPr n="IsHeroField" t="b"/>
  </richProperties>
  <richStyles>
    <rSty>
      <rpv i="0">1</rpv>
    </rSty>
    <rSty dxfid="0">
      <rpv i="1">#,##0</rpv>
    </rSty>
    <rSty dxfid="1">
      <rpv i="1">0.0000</rpv>
    </rSty>
    <rSty>
      <rpv i="2">1</rpv>
    </rSty>
    <rSty>
      <rpv i="3">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4852-14E2-8D46-9D2D-1D10BBD290A3}">
  <dimension ref="A1:K57"/>
  <sheetViews>
    <sheetView tabSelected="1" topLeftCell="A16" zoomScale="85" workbookViewId="0">
      <selection activeCell="L46" sqref="L46"/>
    </sheetView>
  </sheetViews>
  <sheetFormatPr baseColWidth="10" defaultRowHeight="16" x14ac:dyDescent="0.2"/>
  <cols>
    <col min="1" max="1" width="15.1640625" bestFit="1" customWidth="1"/>
    <col min="3" max="3" width="11.5" customWidth="1"/>
    <col min="4" max="4" width="13.33203125" bestFit="1" customWidth="1"/>
    <col min="5" max="5" width="10.33203125" bestFit="1" customWidth="1"/>
    <col min="6" max="6" width="11.6640625" bestFit="1" customWidth="1"/>
    <col min="7" max="7" width="13.83203125" bestFit="1" customWidth="1"/>
    <col min="9" max="9" width="12.6640625" bestFit="1" customWidth="1"/>
  </cols>
  <sheetData>
    <row r="1" spans="1:9" x14ac:dyDescent="0.2">
      <c r="A1" s="15" t="s">
        <v>16</v>
      </c>
      <c r="B1" s="15"/>
      <c r="C1" s="15"/>
      <c r="D1" s="15"/>
      <c r="E1" s="15"/>
      <c r="F1" s="15"/>
      <c r="G1" s="15"/>
      <c r="H1" s="15"/>
      <c r="I1" s="15"/>
    </row>
    <row r="2" spans="1:9" ht="19" customHeight="1" x14ac:dyDescent="0.2">
      <c r="A2" s="15"/>
      <c r="B2" s="15"/>
      <c r="C2" s="15"/>
      <c r="D2" s="15"/>
      <c r="E2" s="15"/>
      <c r="F2" s="15"/>
      <c r="G2" s="15"/>
      <c r="H2" s="15"/>
      <c r="I2" s="15"/>
    </row>
    <row r="3" spans="1:9" x14ac:dyDescent="0.2">
      <c r="B3" s="1"/>
      <c r="C3" s="1" t="e" vm="1">
        <v>#VALUE!</v>
      </c>
      <c r="D3" s="1" t="e" vm="2">
        <v>#VALUE!</v>
      </c>
      <c r="E3" s="1" t="e" vm="3">
        <v>#VALUE!</v>
      </c>
      <c r="F3" s="1" t="e" vm="4">
        <v>#VALUE!</v>
      </c>
      <c r="G3" s="1" t="e" vm="5">
        <v>#VALUE!</v>
      </c>
      <c r="H3" s="1" t="e" vm="6">
        <v>#VALUE!</v>
      </c>
    </row>
    <row r="4" spans="1:9" x14ac:dyDescent="0.2">
      <c r="B4" s="1" t="e" vm="1">
        <v>#VALUE!</v>
      </c>
      <c r="C4" s="2">
        <v>0</v>
      </c>
      <c r="D4" s="3"/>
      <c r="E4" s="3"/>
      <c r="F4" s="3"/>
      <c r="G4" s="3"/>
      <c r="H4" s="4"/>
    </row>
    <row r="5" spans="1:9" x14ac:dyDescent="0.2">
      <c r="B5" s="1" t="e" vm="2">
        <v>#VALUE!</v>
      </c>
      <c r="C5" s="2">
        <f>ACOS(COS(RADIANS(90-$B$12)) *COS(RADIANS(90-B13)) +SIN(RADIANS(90-$B$12)) *SIN(RADIANS(90-B13)) *COS(RADIANS($C$12-C13))) *6371*0.66</f>
        <v>778.25841902312595</v>
      </c>
      <c r="D5" s="2">
        <v>0</v>
      </c>
      <c r="E5" s="3"/>
      <c r="F5" s="3"/>
      <c r="G5" s="3"/>
      <c r="H5" s="4"/>
    </row>
    <row r="6" spans="1:9" x14ac:dyDescent="0.2">
      <c r="B6" s="1" t="e" vm="3">
        <v>#VALUE!</v>
      </c>
      <c r="C6" s="2">
        <f t="shared" ref="C6:C9" si="0">ACOS(COS(RADIANS(90-$B$12)) *COS(RADIANS(90-B14)) +SIN(RADIANS(90-$B$12)) *SIN(RADIANS(90-B14)) *COS(RADIANS($C$12-C14))) *6371*0.66</f>
        <v>1083.3050556687592</v>
      </c>
      <c r="D6" s="2">
        <f>ACOS(COS(RADIANS(90-$B$13)) *COS(RADIANS(90-B14)) +SIN(RADIANS(90-$B$13)) *SIN(RADIANS(90-B14)) *COS(RADIANS($C$13-C14))) *6371*0.66</f>
        <v>444.874151433951</v>
      </c>
      <c r="E6" s="2">
        <v>0</v>
      </c>
      <c r="F6" s="3"/>
      <c r="G6" s="3"/>
      <c r="H6" s="4"/>
    </row>
    <row r="7" spans="1:9" x14ac:dyDescent="0.2">
      <c r="B7" s="1" t="e" vm="4">
        <v>#VALUE!</v>
      </c>
      <c r="C7" s="2">
        <f t="shared" si="0"/>
        <v>630.4027801066203</v>
      </c>
      <c r="D7" s="2">
        <f t="shared" ref="D7:D9" si="1">ACOS(COS(RADIANS(90-$B$13)) *COS(RADIANS(90-B15)) +SIN(RADIANS(90-$B$13)) *SIN(RADIANS(90-B15)) *COS(RADIANS($C$13-C15))) *6371*0.66</f>
        <v>958.20316532928405</v>
      </c>
      <c r="E7" s="2">
        <f>ACOS(COS(RADIANS(90-$B$14)) *COS(RADIANS(90-B15)) +SIN(RADIANS(90-$B$14)) *SIN(RADIANS(90-B15)) *COS(RADIANS($C$14-C15))) *6371*0.66</f>
        <v>991.35690939155984</v>
      </c>
      <c r="F7" s="2">
        <v>0</v>
      </c>
      <c r="G7" s="3"/>
      <c r="H7" s="4"/>
    </row>
    <row r="8" spans="1:9" x14ac:dyDescent="0.2">
      <c r="B8" s="1" t="e" vm="5">
        <v>#VALUE!</v>
      </c>
      <c r="C8" s="2">
        <f t="shared" si="0"/>
        <v>1404.4589496188053</v>
      </c>
      <c r="D8" s="2">
        <f t="shared" si="1"/>
        <v>1606.8991299404836</v>
      </c>
      <c r="E8" s="2">
        <f t="shared" ref="E8:E9" si="2">ACOS(COS(RADIANS(90-$B$14)) *COS(RADIANS(90-B16)) +SIN(RADIANS(90-$B$14)) *SIN(RADIANS(90-B16)) *COS(RADIANS($C$14-C16))) *6371*0.66</f>
        <v>2050.9220013848048</v>
      </c>
      <c r="F8" s="2">
        <f>ACOS(COS(RADIANS(90-$B$15)) *COS(RADIANS(90-B16)) +SIN(RADIANS(90-$B$15)) *SIN(RADIANS(90-B16)) *COS(RADIANS($C$15-C16))) *6371*0.66</f>
        <v>2033.7825079587842</v>
      </c>
      <c r="G8" s="2">
        <v>0</v>
      </c>
      <c r="H8" s="4"/>
    </row>
    <row r="9" spans="1:9" x14ac:dyDescent="0.2">
      <c r="B9" s="1" t="e" vm="6">
        <v>#VALUE!</v>
      </c>
      <c r="C9" s="2">
        <f t="shared" si="0"/>
        <v>3363.1495957928155</v>
      </c>
      <c r="D9" s="2">
        <f t="shared" si="1"/>
        <v>3197.1792723245112</v>
      </c>
      <c r="E9" s="2">
        <f t="shared" si="2"/>
        <v>2800.8525643368489</v>
      </c>
      <c r="F9" s="2">
        <f>ACOS(COS(RADIANS(90-$B$15)) *COS(RADIANS(90-B17)) +SIN(RADIANS(90-$B$15)) *SIN(RADIANS(90-B17)) *COS(RADIANS($C$15-C17))) *6371*0.66</f>
        <v>2751.1513613001894</v>
      </c>
      <c r="G9" s="2">
        <f>ACOS(COS(RADIANS(90-$B$16)) *COS(RADIANS(90-B17)) +SIN(RADIANS(90-$B$16)) *SIN(RADIANS(90-B17)) *COS(RADIANS($C$16-C17))) *6371*0.66</f>
        <v>4720.9826108653988</v>
      </c>
      <c r="H9" s="5">
        <v>0</v>
      </c>
    </row>
    <row r="11" spans="1:9" ht="17" thickBot="1" x14ac:dyDescent="0.25">
      <c r="A11" s="12"/>
      <c r="B11" s="10" t="s">
        <v>14</v>
      </c>
      <c r="C11" s="11" t="s">
        <v>15</v>
      </c>
    </row>
    <row r="12" spans="1:9" x14ac:dyDescent="0.2">
      <c r="A12" s="13" t="e" vm="1">
        <v>#VALUE!</v>
      </c>
      <c r="B12" s="6" vm="7">
        <v>37.275278</v>
      </c>
      <c r="C12" s="7" vm="8">
        <v>-107.88</v>
      </c>
    </row>
    <row r="13" spans="1:9" x14ac:dyDescent="0.2">
      <c r="A13" s="13" t="e" vm="2">
        <v>#VALUE!</v>
      </c>
      <c r="B13" s="6" vm="9">
        <v>46.862499999999997</v>
      </c>
      <c r="C13" s="7" vm="10">
        <v>-114.011667</v>
      </c>
    </row>
    <row r="14" spans="1:9" x14ac:dyDescent="0.2">
      <c r="A14" s="13" t="e" vm="3">
        <v>#VALUE!</v>
      </c>
      <c r="B14" s="6" vm="11">
        <v>47.042499999999997</v>
      </c>
      <c r="C14" s="7" vm="12">
        <v>-122.893056</v>
      </c>
    </row>
    <row r="15" spans="1:9" x14ac:dyDescent="0.2">
      <c r="A15" s="13" t="e" vm="4">
        <v>#VALUE!</v>
      </c>
      <c r="B15" s="6" vm="13">
        <v>34.11</v>
      </c>
      <c r="C15" s="7" vm="14">
        <v>-117.719722</v>
      </c>
    </row>
    <row r="16" spans="1:9" x14ac:dyDescent="0.2">
      <c r="A16" s="13" t="e" vm="5">
        <v>#VALUE!</v>
      </c>
      <c r="B16" s="6" vm="15">
        <v>42.281388999999997</v>
      </c>
      <c r="C16" s="7" vm="16">
        <v>-83.748333000000002</v>
      </c>
    </row>
    <row r="17" spans="1:9" x14ac:dyDescent="0.2">
      <c r="A17" s="14" t="e" vm="6">
        <v>#VALUE!</v>
      </c>
      <c r="B17" s="8" vm="17">
        <v>21.309920000000002</v>
      </c>
      <c r="C17" s="9" vm="18">
        <v>-157.858158</v>
      </c>
    </row>
    <row r="19" spans="1:9" x14ac:dyDescent="0.2">
      <c r="A19" s="15" t="s">
        <v>17</v>
      </c>
      <c r="B19" s="15"/>
      <c r="C19" s="15"/>
      <c r="D19" s="15"/>
      <c r="E19" s="15"/>
      <c r="F19" s="15"/>
      <c r="G19" s="15"/>
      <c r="H19" s="15"/>
      <c r="I19" s="15"/>
    </row>
    <row r="20" spans="1:9" x14ac:dyDescent="0.2">
      <c r="A20" s="15"/>
      <c r="B20" s="15"/>
      <c r="C20" s="15"/>
      <c r="D20" s="15"/>
      <c r="E20" s="15"/>
      <c r="F20" s="15"/>
      <c r="G20" s="15"/>
      <c r="H20" s="15"/>
      <c r="I20" s="15"/>
    </row>
    <row r="21" spans="1:9" x14ac:dyDescent="0.2">
      <c r="A21" s="17" t="s">
        <v>48</v>
      </c>
      <c r="D21" t="s">
        <v>20</v>
      </c>
      <c r="E21" t="s">
        <v>21</v>
      </c>
    </row>
    <row r="22" spans="1:9" x14ac:dyDescent="0.2">
      <c r="A22" s="17" t="s">
        <v>19</v>
      </c>
      <c r="B22" s="17" t="s">
        <v>18</v>
      </c>
      <c r="D22">
        <f>SUM(B23:B28)</f>
        <v>36000</v>
      </c>
      <c r="E22">
        <f>D22/6</f>
        <v>6000</v>
      </c>
    </row>
    <row r="23" spans="1:9" x14ac:dyDescent="0.2">
      <c r="A23" s="20" t="e" vm="1">
        <v>#VALUE!</v>
      </c>
      <c r="B23" s="21">
        <v>10000</v>
      </c>
      <c r="C23" s="17" t="s">
        <v>28</v>
      </c>
      <c r="D23" s="17">
        <v>-4000</v>
      </c>
      <c r="E23">
        <f>4000*B32</f>
        <v>4716.7176910492481</v>
      </c>
    </row>
    <row r="24" spans="1:9" x14ac:dyDescent="0.2">
      <c r="A24" s="16" t="e" vm="2">
        <v>#VALUE!</v>
      </c>
      <c r="B24" s="5">
        <v>2000</v>
      </c>
      <c r="C24" s="17" t="s">
        <v>26</v>
      </c>
      <c r="D24" s="17">
        <v>4000</v>
      </c>
    </row>
    <row r="25" spans="1:9" x14ac:dyDescent="0.2">
      <c r="A25" s="16" t="e" vm="3">
        <v>#VALUE!</v>
      </c>
      <c r="B25" s="5">
        <v>5000</v>
      </c>
      <c r="C25" s="17" t="s">
        <v>25</v>
      </c>
      <c r="D25" s="17">
        <v>1000</v>
      </c>
    </row>
    <row r="26" spans="1:9" x14ac:dyDescent="0.2">
      <c r="A26" s="20" t="e" vm="4">
        <v>#VALUE!</v>
      </c>
      <c r="B26" s="21">
        <v>12000</v>
      </c>
      <c r="C26" s="17" t="s">
        <v>29</v>
      </c>
      <c r="D26" s="17">
        <v>-6000</v>
      </c>
      <c r="E26">
        <f>6000*E36</f>
        <v>25010.466920910814</v>
      </c>
    </row>
    <row r="27" spans="1:9" x14ac:dyDescent="0.2">
      <c r="A27" s="20" t="e" vm="5">
        <v>#VALUE!</v>
      </c>
      <c r="B27" s="21">
        <v>7000</v>
      </c>
      <c r="C27" s="17" t="s">
        <v>30</v>
      </c>
      <c r="D27" s="17">
        <v>-1000</v>
      </c>
      <c r="E27">
        <f>1000*D35</f>
        <v>3107.4575778557651</v>
      </c>
    </row>
    <row r="28" spans="1:9" x14ac:dyDescent="0.2">
      <c r="A28" s="16" t="e" vm="6">
        <v>#VALUE!</v>
      </c>
      <c r="B28" s="5">
        <v>0</v>
      </c>
      <c r="C28" s="17" t="s">
        <v>27</v>
      </c>
      <c r="D28" s="17">
        <v>6000</v>
      </c>
      <c r="F28" s="23" t="s">
        <v>31</v>
      </c>
      <c r="G28" s="24">
        <f>SUM(E23:E28)</f>
        <v>32834.64218981583</v>
      </c>
    </row>
    <row r="30" spans="1:9" x14ac:dyDescent="0.2">
      <c r="A30" s="5" t="s">
        <v>22</v>
      </c>
      <c r="B30" s="5" t="e" vm="1">
        <v>#VALUE!</v>
      </c>
      <c r="C30" s="5" t="e" vm="2">
        <v>#VALUE!</v>
      </c>
      <c r="D30" s="5" t="e" vm="3">
        <v>#VALUE!</v>
      </c>
      <c r="E30" s="5" t="e" vm="4">
        <v>#VALUE!</v>
      </c>
      <c r="F30" s="5" t="e" vm="5">
        <v>#VALUE!</v>
      </c>
      <c r="G30" s="5" t="e" vm="6">
        <v>#VALUE!</v>
      </c>
    </row>
    <row r="31" spans="1:9" x14ac:dyDescent="0.2">
      <c r="A31" s="5" t="e" vm="1">
        <v>#VALUE!</v>
      </c>
      <c r="B31" s="5">
        <v>0</v>
      </c>
      <c r="C31" s="5">
        <f>B32</f>
        <v>1.179179422762312</v>
      </c>
      <c r="D31" s="5">
        <f>B33</f>
        <v>1.6413712964678171</v>
      </c>
      <c r="E31" s="5">
        <f>B34</f>
        <v>0.95515572743427324</v>
      </c>
      <c r="F31" s="5">
        <f>B35</f>
        <v>2.1279681054830379</v>
      </c>
      <c r="G31" s="5">
        <f>B36</f>
        <v>5.0956812057466898</v>
      </c>
    </row>
    <row r="32" spans="1:9" x14ac:dyDescent="0.2">
      <c r="A32" s="5" t="e" vm="2">
        <v>#VALUE!</v>
      </c>
      <c r="B32" s="5">
        <v>1.179179422762312</v>
      </c>
      <c r="C32" s="5">
        <v>0</v>
      </c>
      <c r="D32" s="5">
        <f>C33</f>
        <v>0.67405174459689543</v>
      </c>
      <c r="E32" s="5">
        <f>C34</f>
        <v>1.4518229777716425</v>
      </c>
      <c r="F32" s="5">
        <f>C35</f>
        <v>2.4346956514249749</v>
      </c>
      <c r="G32" s="5">
        <f>C36</f>
        <v>4.8442110186735015</v>
      </c>
    </row>
    <row r="33" spans="1:7" x14ac:dyDescent="0.2">
      <c r="A33" s="5" t="e" vm="3">
        <v>#VALUE!</v>
      </c>
      <c r="B33" s="5">
        <v>1.6413712964678171</v>
      </c>
      <c r="C33" s="5">
        <v>0.67405174459689543</v>
      </c>
      <c r="D33" s="5">
        <v>0</v>
      </c>
      <c r="E33" s="5">
        <f>D34</f>
        <v>1.5020559233205453</v>
      </c>
      <c r="F33" s="5">
        <f>D35</f>
        <v>3.1074575778557652</v>
      </c>
      <c r="G33" s="5">
        <f>D36</f>
        <v>4.2437160065709829</v>
      </c>
    </row>
    <row r="34" spans="1:7" x14ac:dyDescent="0.2">
      <c r="A34" s="5" t="e" vm="4">
        <v>#VALUE!</v>
      </c>
      <c r="B34" s="5">
        <v>0.95515572743427324</v>
      </c>
      <c r="C34" s="5">
        <v>1.4518229777716425</v>
      </c>
      <c r="D34" s="5">
        <v>1.5020559233205453</v>
      </c>
      <c r="E34" s="5">
        <v>0</v>
      </c>
      <c r="F34" s="5">
        <f>E35</f>
        <v>3.0814886484224004</v>
      </c>
      <c r="G34" s="5">
        <f>E36</f>
        <v>4.1684111534851356</v>
      </c>
    </row>
    <row r="35" spans="1:7" x14ac:dyDescent="0.2">
      <c r="A35" s="5" t="e" vm="5">
        <v>#VALUE!</v>
      </c>
      <c r="B35" s="5">
        <v>2.1279681054830379</v>
      </c>
      <c r="C35" s="5">
        <v>2.4346956514249749</v>
      </c>
      <c r="D35" s="5">
        <v>3.1074575778557652</v>
      </c>
      <c r="E35" s="5">
        <v>3.0814886484224004</v>
      </c>
      <c r="F35" s="5">
        <v>0</v>
      </c>
      <c r="G35" s="5">
        <f>F36</f>
        <v>7.153003955856664</v>
      </c>
    </row>
    <row r="36" spans="1:7" x14ac:dyDescent="0.2">
      <c r="A36" s="5" t="e" vm="6">
        <v>#VALUE!</v>
      </c>
      <c r="B36" s="5">
        <v>5.0956812057466898</v>
      </c>
      <c r="C36" s="5">
        <v>4.8442110186735015</v>
      </c>
      <c r="D36" s="5">
        <v>4.2437160065709829</v>
      </c>
      <c r="E36" s="5">
        <v>4.1684111534851356</v>
      </c>
      <c r="F36" s="5">
        <v>7.153003955856664</v>
      </c>
      <c r="G36" s="5">
        <v>0</v>
      </c>
    </row>
    <row r="37" spans="1:7" x14ac:dyDescent="0.2">
      <c r="A37" s="17" t="s">
        <v>49</v>
      </c>
    </row>
    <row r="38" spans="1:7" x14ac:dyDescent="0.2">
      <c r="A38" s="17" t="s">
        <v>32</v>
      </c>
      <c r="B38" s="17" t="s">
        <v>35</v>
      </c>
      <c r="C38" s="17" t="s">
        <v>38</v>
      </c>
      <c r="D38" s="17" t="s">
        <v>41</v>
      </c>
      <c r="E38" s="17" t="s">
        <v>23</v>
      </c>
      <c r="F38">
        <v>6000</v>
      </c>
    </row>
    <row r="39" spans="1:7" x14ac:dyDescent="0.2">
      <c r="A39" s="17" t="s">
        <v>33</v>
      </c>
      <c r="B39" s="17" t="s">
        <v>36</v>
      </c>
      <c r="C39" s="17" t="s">
        <v>39</v>
      </c>
      <c r="D39" s="17" t="s">
        <v>41</v>
      </c>
      <c r="E39" s="17" t="s">
        <v>23</v>
      </c>
      <c r="F39">
        <v>6000</v>
      </c>
    </row>
    <row r="40" spans="1:7" x14ac:dyDescent="0.2">
      <c r="A40" s="17" t="s">
        <v>34</v>
      </c>
      <c r="B40" s="17" t="s">
        <v>37</v>
      </c>
      <c r="C40" s="17" t="s">
        <v>40</v>
      </c>
      <c r="D40" s="17" t="s">
        <v>41</v>
      </c>
      <c r="E40" s="17" t="s">
        <v>23</v>
      </c>
      <c r="F40">
        <v>6000</v>
      </c>
    </row>
    <row r="41" spans="1:7" x14ac:dyDescent="0.2">
      <c r="A41" s="17" t="s">
        <v>41</v>
      </c>
      <c r="B41" s="17" t="s">
        <v>41</v>
      </c>
      <c r="C41" s="17" t="s">
        <v>41</v>
      </c>
      <c r="D41" s="17" t="s">
        <v>41</v>
      </c>
      <c r="E41" s="17" t="s">
        <v>23</v>
      </c>
    </row>
    <row r="42" spans="1:7" x14ac:dyDescent="0.2">
      <c r="A42" s="17" t="s">
        <v>23</v>
      </c>
      <c r="B42" s="17" t="s">
        <v>23</v>
      </c>
      <c r="C42" s="17" t="s">
        <v>23</v>
      </c>
    </row>
    <row r="43" spans="1:7" x14ac:dyDescent="0.2">
      <c r="A43">
        <v>6000</v>
      </c>
      <c r="B43">
        <v>6000</v>
      </c>
      <c r="C43">
        <v>6000</v>
      </c>
    </row>
    <row r="44" spans="1:7" x14ac:dyDescent="0.2">
      <c r="B44" t="s">
        <v>42</v>
      </c>
      <c r="C44" t="s">
        <v>43</v>
      </c>
      <c r="D44" t="s">
        <v>44</v>
      </c>
    </row>
    <row r="45" spans="1:7" x14ac:dyDescent="0.2">
      <c r="A45" t="s">
        <v>45</v>
      </c>
      <c r="B45" s="25">
        <v>3000</v>
      </c>
      <c r="C45" s="25">
        <v>1000</v>
      </c>
      <c r="D45" s="25">
        <v>0</v>
      </c>
      <c r="E45" s="18">
        <f>B24+SUM(B45:D45)</f>
        <v>6000</v>
      </c>
      <c r="F45" t="s">
        <v>23</v>
      </c>
      <c r="G45" s="26">
        <v>6000</v>
      </c>
    </row>
    <row r="46" spans="1:7" x14ac:dyDescent="0.2">
      <c r="A46" t="s">
        <v>46</v>
      </c>
      <c r="B46" s="25">
        <v>1000</v>
      </c>
      <c r="C46" s="25">
        <v>0</v>
      </c>
      <c r="D46" s="25">
        <v>0</v>
      </c>
      <c r="E46" s="18">
        <f>B25+SUM(B46:D46)</f>
        <v>6000</v>
      </c>
      <c r="F46" t="s">
        <v>23</v>
      </c>
      <c r="G46" s="26">
        <v>6000</v>
      </c>
    </row>
    <row r="47" spans="1:7" x14ac:dyDescent="0.2">
      <c r="A47" t="s">
        <v>47</v>
      </c>
      <c r="B47" s="25">
        <v>0</v>
      </c>
      <c r="C47" s="25">
        <v>0</v>
      </c>
      <c r="D47" s="25">
        <v>6000</v>
      </c>
      <c r="E47" s="18">
        <f>B28+SUM(B47:D47)</f>
        <v>6000</v>
      </c>
      <c r="F47" t="s">
        <v>23</v>
      </c>
      <c r="G47" s="26">
        <v>6000</v>
      </c>
    </row>
    <row r="48" spans="1:7" x14ac:dyDescent="0.2">
      <c r="B48" s="18">
        <f>B23-SUM(B45:B47)</f>
        <v>6000</v>
      </c>
      <c r="C48" s="18">
        <f>B27-SUM(C45:C47)</f>
        <v>6000</v>
      </c>
      <c r="D48" s="18">
        <f>B26-SUM(D45:D47)</f>
        <v>6000</v>
      </c>
    </row>
    <row r="49" spans="1:11" x14ac:dyDescent="0.2">
      <c r="B49" t="s">
        <v>23</v>
      </c>
      <c r="C49" t="s">
        <v>23</v>
      </c>
      <c r="D49" t="s">
        <v>23</v>
      </c>
    </row>
    <row r="50" spans="1:11" x14ac:dyDescent="0.2">
      <c r="B50" s="26">
        <v>6000</v>
      </c>
      <c r="C50" s="26">
        <v>6000</v>
      </c>
      <c r="D50" s="26">
        <v>6000</v>
      </c>
    </row>
    <row r="52" spans="1:11" x14ac:dyDescent="0.2">
      <c r="F52" s="19" t="s">
        <v>22</v>
      </c>
      <c r="G52" s="22">
        <f>SUMPRODUCT(B45:D47,B55:D57)</f>
        <v>21531.887610479756</v>
      </c>
      <c r="K52" t="s">
        <v>50</v>
      </c>
    </row>
    <row r="54" spans="1:11" x14ac:dyDescent="0.2">
      <c r="B54" t="s">
        <v>42</v>
      </c>
      <c r="C54" t="s">
        <v>43</v>
      </c>
      <c r="D54" t="s">
        <v>44</v>
      </c>
    </row>
    <row r="55" spans="1:11" x14ac:dyDescent="0.2">
      <c r="A55" t="s">
        <v>45</v>
      </c>
      <c r="B55">
        <v>0.77825841902312598</v>
      </c>
      <c r="C55">
        <v>1.6068991299404836</v>
      </c>
      <c r="D55">
        <v>0.95820316532928407</v>
      </c>
    </row>
    <row r="56" spans="1:11" x14ac:dyDescent="0.2">
      <c r="A56" t="s">
        <v>46</v>
      </c>
      <c r="B56">
        <v>1.0833050556687593</v>
      </c>
      <c r="C56">
        <v>2.0509220013848051</v>
      </c>
      <c r="D56">
        <v>0.99135690939155996</v>
      </c>
    </row>
    <row r="57" spans="1:11" x14ac:dyDescent="0.2">
      <c r="A57" t="s">
        <v>47</v>
      </c>
      <c r="B57">
        <v>3.3631495957928155</v>
      </c>
      <c r="C57">
        <v>4.7209826108653985</v>
      </c>
      <c r="D57">
        <v>2.7511513613001894</v>
      </c>
    </row>
  </sheetData>
  <conditionalFormatting sqref="C4:H9">
    <cfRule type="colorScale" priority="1">
      <colorScale>
        <cfvo type="min"/>
        <cfvo type="max"/>
        <color rgb="FF63BE7B"/>
        <color rgb="FFFFEF9C"/>
      </colorScale>
    </cfRule>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CF4F3-9F6F-504A-B8BD-E4296D10F0DB}">
  <dimension ref="A3:C16"/>
  <sheetViews>
    <sheetView zoomScale="75" workbookViewId="0">
      <selection activeCell="T41" sqref="T41"/>
    </sheetView>
  </sheetViews>
  <sheetFormatPr baseColWidth="10" defaultRowHeight="16" x14ac:dyDescent="0.2"/>
  <cols>
    <col min="1" max="2" width="14.1640625" bestFit="1" customWidth="1"/>
  </cols>
  <sheetData>
    <row r="3" spans="1:3" x14ac:dyDescent="0.2">
      <c r="A3" t="s">
        <v>51</v>
      </c>
      <c r="B3" t="s">
        <v>52</v>
      </c>
      <c r="C3" t="s">
        <v>53</v>
      </c>
    </row>
    <row r="4" spans="1:3" x14ac:dyDescent="0.2">
      <c r="A4">
        <v>1E-3</v>
      </c>
      <c r="B4">
        <v>1E-3</v>
      </c>
      <c r="C4">
        <v>0</v>
      </c>
    </row>
    <row r="5" spans="1:3" x14ac:dyDescent="0.2">
      <c r="A5">
        <v>5</v>
      </c>
      <c r="B5">
        <v>59</v>
      </c>
      <c r="C5">
        <v>40.4</v>
      </c>
    </row>
    <row r="6" spans="1:3" x14ac:dyDescent="0.2">
      <c r="A6">
        <v>20</v>
      </c>
      <c r="B6">
        <v>85</v>
      </c>
      <c r="C6">
        <v>73.400000000000006</v>
      </c>
    </row>
    <row r="7" spans="1:3" x14ac:dyDescent="0.2">
      <c r="A7">
        <v>60</v>
      </c>
      <c r="B7">
        <v>105</v>
      </c>
      <c r="C7">
        <v>103</v>
      </c>
    </row>
    <row r="8" spans="1:3" x14ac:dyDescent="0.2">
      <c r="A8">
        <v>70</v>
      </c>
      <c r="B8">
        <v>107</v>
      </c>
      <c r="C8">
        <v>105</v>
      </c>
    </row>
    <row r="9" spans="1:3" x14ac:dyDescent="0.2">
      <c r="A9">
        <v>75</v>
      </c>
      <c r="B9">
        <v>106</v>
      </c>
      <c r="C9">
        <v>105</v>
      </c>
    </row>
    <row r="10" spans="1:3" x14ac:dyDescent="0.2">
      <c r="A10">
        <v>80</v>
      </c>
      <c r="B10">
        <v>104</v>
      </c>
      <c r="C10">
        <v>105</v>
      </c>
    </row>
    <row r="11" spans="1:3" x14ac:dyDescent="0.2">
      <c r="A11">
        <v>140</v>
      </c>
      <c r="B11">
        <v>80</v>
      </c>
      <c r="C11">
        <v>75</v>
      </c>
    </row>
    <row r="12" spans="1:3" x14ac:dyDescent="0.2">
      <c r="A12">
        <v>160</v>
      </c>
      <c r="B12">
        <v>60</v>
      </c>
      <c r="C12">
        <v>53</v>
      </c>
    </row>
    <row r="13" spans="1:3" x14ac:dyDescent="0.2">
      <c r="A13">
        <v>194</v>
      </c>
      <c r="B13">
        <v>1E-4</v>
      </c>
      <c r="C13">
        <v>2.5</v>
      </c>
    </row>
    <row r="14" spans="1:3" x14ac:dyDescent="0.2">
      <c r="A14">
        <v>200</v>
      </c>
      <c r="B14">
        <v>-10</v>
      </c>
      <c r="C14">
        <v>-8</v>
      </c>
    </row>
    <row r="16" spans="1:3" x14ac:dyDescent="0.2">
      <c r="A16" t="s">
        <v>24</v>
      </c>
      <c r="B16" s="19">
        <f>RSQ(B4:B14,C4:C14)</f>
        <v>0.98063237649098389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1561-E1EE-D74F-A279-90B83D882BEF}">
  <dimension ref="A1:L248"/>
  <sheetViews>
    <sheetView zoomScale="67" workbookViewId="0">
      <selection activeCell="B12" sqref="A1:B12"/>
    </sheetView>
  </sheetViews>
  <sheetFormatPr baseColWidth="10" defaultRowHeight="16" x14ac:dyDescent="0.2"/>
  <cols>
    <col min="2" max="2" width="11" bestFit="1" customWidth="1"/>
    <col min="3" max="3" width="12.5" bestFit="1" customWidth="1"/>
    <col min="4" max="4" width="13" bestFit="1" customWidth="1"/>
    <col min="5" max="5" width="11.33203125" bestFit="1" customWidth="1"/>
    <col min="8" max="8" width="13" bestFit="1" customWidth="1"/>
    <col min="11" max="12" width="11" bestFit="1" customWidth="1"/>
  </cols>
  <sheetData>
    <row r="1" spans="1:12" x14ac:dyDescent="0.2">
      <c r="A1" t="s">
        <v>9</v>
      </c>
      <c r="B1" t="s">
        <v>8</v>
      </c>
      <c r="C1" t="s">
        <v>5</v>
      </c>
      <c r="D1" t="s">
        <v>6</v>
      </c>
      <c r="E1" t="s">
        <v>7</v>
      </c>
      <c r="K1" t="s">
        <v>3</v>
      </c>
      <c r="L1" t="s">
        <v>4</v>
      </c>
    </row>
    <row r="2" spans="1:12" x14ac:dyDescent="0.2">
      <c r="A2">
        <v>1E-3</v>
      </c>
      <c r="B2">
        <v>1E-3</v>
      </c>
      <c r="C2">
        <f>$H$2*A2^$H$3</f>
        <v>1.0053715037216205E-3</v>
      </c>
      <c r="D2">
        <f>(B2-C2)</f>
        <v>-5.371503721620513E-6</v>
      </c>
      <c r="E2">
        <f>D2^2</f>
        <v>2.8853052231383023E-11</v>
      </c>
      <c r="G2" t="s">
        <v>0</v>
      </c>
      <c r="H2">
        <v>1.9960764759483379E-9</v>
      </c>
      <c r="K2">
        <v>0</v>
      </c>
      <c r="L2">
        <f>-((K2-0.001)*(K2-194)^3)/((K2+1)*(K2-200)^2)</f>
        <v>-0.18253459999999999</v>
      </c>
    </row>
    <row r="3" spans="1:12" x14ac:dyDescent="0.2">
      <c r="A3">
        <v>5</v>
      </c>
      <c r="B3">
        <v>59</v>
      </c>
      <c r="C3">
        <f t="shared" ref="C3:C12" si="0">$H$2*A3^$H$3</f>
        <v>9.3677087713479893E-11</v>
      </c>
      <c r="D3">
        <f t="shared" ref="D3:D12" si="1">(B3-C3)</f>
        <v>58.999999999906322</v>
      </c>
      <c r="E3">
        <f t="shared" ref="E3:E12" si="2">D3^2</f>
        <v>3480.999999988946</v>
      </c>
      <c r="G3" t="s">
        <v>1</v>
      </c>
      <c r="H3">
        <v>-1.900716464986</v>
      </c>
      <c r="K3">
        <f>K2+1</f>
        <v>1</v>
      </c>
      <c r="L3">
        <f t="shared" ref="L3:L66" si="3">-((K3-0.001)*(K3-194)^3)/((K3+1)*(K3-200)^2)</f>
        <v>90.677860950481048</v>
      </c>
    </row>
    <row r="4" spans="1:12" x14ac:dyDescent="0.2">
      <c r="A4">
        <v>20</v>
      </c>
      <c r="B4">
        <v>85</v>
      </c>
      <c r="C4">
        <f t="shared" si="0"/>
        <v>6.7187432031738261E-12</v>
      </c>
      <c r="D4">
        <f t="shared" si="1"/>
        <v>84.999999999993278</v>
      </c>
      <c r="E4">
        <f t="shared" si="2"/>
        <v>7224.9999999988577</v>
      </c>
      <c r="G4" t="s">
        <v>2</v>
      </c>
      <c r="H4">
        <f>SUM(E2:E12)</f>
        <v>65331.999999997257</v>
      </c>
      <c r="K4">
        <f t="shared" ref="K4:K67" si="4">K3+1</f>
        <v>2</v>
      </c>
      <c r="L4">
        <f t="shared" si="3"/>
        <v>120.29978328741966</v>
      </c>
    </row>
    <row r="5" spans="1:12" x14ac:dyDescent="0.2">
      <c r="A5">
        <v>60</v>
      </c>
      <c r="B5">
        <v>105</v>
      </c>
      <c r="C5">
        <f t="shared" si="0"/>
        <v>8.3256052921850565E-13</v>
      </c>
      <c r="D5">
        <f t="shared" si="1"/>
        <v>104.99999999999916</v>
      </c>
      <c r="E5">
        <f t="shared" si="2"/>
        <v>11024.999999999824</v>
      </c>
      <c r="K5">
        <f>K4+1</f>
        <v>3</v>
      </c>
      <c r="L5">
        <f t="shared" si="3"/>
        <v>134.61210755881368</v>
      </c>
    </row>
    <row r="6" spans="1:12" x14ac:dyDescent="0.2">
      <c r="A6">
        <v>70</v>
      </c>
      <c r="B6">
        <v>107</v>
      </c>
      <c r="C6">
        <f t="shared" si="0"/>
        <v>6.2111061604358693E-13</v>
      </c>
      <c r="D6">
        <f t="shared" si="1"/>
        <v>106.99999999999937</v>
      </c>
      <c r="E6">
        <f t="shared" si="2"/>
        <v>11448.999999999865</v>
      </c>
      <c r="K6">
        <f>K5+1</f>
        <v>4</v>
      </c>
      <c r="L6">
        <f t="shared" si="3"/>
        <v>142.8006091211995</v>
      </c>
    </row>
    <row r="7" spans="1:12" x14ac:dyDescent="0.2">
      <c r="A7">
        <v>75</v>
      </c>
      <c r="B7">
        <v>106</v>
      </c>
      <c r="C7">
        <f t="shared" si="0"/>
        <v>5.4477523946142891E-13</v>
      </c>
      <c r="D7">
        <f t="shared" si="1"/>
        <v>105.99999999999946</v>
      </c>
      <c r="E7">
        <f t="shared" si="2"/>
        <v>11235.999999999885</v>
      </c>
      <c r="K7">
        <f t="shared" si="4"/>
        <v>5</v>
      </c>
      <c r="L7">
        <f t="shared" si="3"/>
        <v>147.92721337278107</v>
      </c>
    </row>
    <row r="8" spans="1:12" x14ac:dyDescent="0.2">
      <c r="A8">
        <v>80</v>
      </c>
      <c r="B8">
        <v>104</v>
      </c>
      <c r="C8">
        <f t="shared" si="0"/>
        <v>4.8188421877785169E-13</v>
      </c>
      <c r="D8">
        <f t="shared" si="1"/>
        <v>103.99999999999952</v>
      </c>
      <c r="E8">
        <f t="shared" si="2"/>
        <v>10815.9999999999</v>
      </c>
      <c r="K8">
        <f t="shared" si="4"/>
        <v>6</v>
      </c>
      <c r="L8">
        <f t="shared" si="3"/>
        <v>151.30417430120096</v>
      </c>
    </row>
    <row r="9" spans="1:12" x14ac:dyDescent="0.2">
      <c r="A9">
        <v>140</v>
      </c>
      <c r="B9">
        <v>80</v>
      </c>
      <c r="C9">
        <f t="shared" si="0"/>
        <v>1.6633984140413162E-13</v>
      </c>
      <c r="D9">
        <f t="shared" si="1"/>
        <v>79.999999999999829</v>
      </c>
      <c r="E9">
        <f t="shared" si="2"/>
        <v>6399.9999999999727</v>
      </c>
      <c r="K9">
        <f t="shared" si="4"/>
        <v>7</v>
      </c>
      <c r="L9">
        <f t="shared" si="3"/>
        <v>153.58761912064753</v>
      </c>
    </row>
    <row r="10" spans="1:12" x14ac:dyDescent="0.2">
      <c r="A10">
        <v>160</v>
      </c>
      <c r="B10">
        <v>60</v>
      </c>
      <c r="C10">
        <f t="shared" si="0"/>
        <v>1.2905357347979464E-13</v>
      </c>
      <c r="D10">
        <f t="shared" si="1"/>
        <v>59.999999999999872</v>
      </c>
      <c r="E10">
        <f t="shared" si="2"/>
        <v>3599.9999999999845</v>
      </c>
      <c r="K10">
        <f t="shared" si="4"/>
        <v>8</v>
      </c>
      <c r="L10">
        <f t="shared" si="3"/>
        <v>155.14206315104167</v>
      </c>
    </row>
    <row r="11" spans="1:12" x14ac:dyDescent="0.2">
      <c r="A11">
        <v>194</v>
      </c>
      <c r="B11">
        <v>1E-4</v>
      </c>
      <c r="C11">
        <f t="shared" si="0"/>
        <v>8.9477689205124984E-14</v>
      </c>
      <c r="D11">
        <f t="shared" si="1"/>
        <v>9.9999999910522317E-5</v>
      </c>
      <c r="E11">
        <f t="shared" si="2"/>
        <v>9.9999999821044638E-9</v>
      </c>
      <c r="K11">
        <f t="shared" si="4"/>
        <v>9</v>
      </c>
      <c r="L11">
        <f t="shared" si="3"/>
        <v>156.18621576985279</v>
      </c>
    </row>
    <row r="12" spans="1:12" x14ac:dyDescent="0.2">
      <c r="A12">
        <v>200</v>
      </c>
      <c r="B12">
        <v>-10</v>
      </c>
      <c r="C12">
        <f t="shared" si="0"/>
        <v>8.4444540581092923E-14</v>
      </c>
      <c r="D12">
        <f t="shared" si="1"/>
        <v>-10.000000000000085</v>
      </c>
      <c r="E12">
        <f t="shared" si="2"/>
        <v>100.00000000000171</v>
      </c>
      <c r="K12">
        <f t="shared" si="4"/>
        <v>10</v>
      </c>
      <c r="L12">
        <f t="shared" si="3"/>
        <v>156.85925584487535</v>
      </c>
    </row>
    <row r="13" spans="1:12" x14ac:dyDescent="0.2">
      <c r="K13">
        <f t="shared" si="4"/>
        <v>11</v>
      </c>
      <c r="L13">
        <f t="shared" si="3"/>
        <v>157.25396945074326</v>
      </c>
    </row>
    <row r="14" spans="1:12" x14ac:dyDescent="0.2">
      <c r="K14">
        <f t="shared" si="4"/>
        <v>12</v>
      </c>
      <c r="L14">
        <f t="shared" si="3"/>
        <v>157.43459325486646</v>
      </c>
    </row>
    <row r="15" spans="1:12" x14ac:dyDescent="0.2">
      <c r="K15">
        <f t="shared" si="4"/>
        <v>13</v>
      </c>
      <c r="L15">
        <f t="shared" si="3"/>
        <v>157.4470107380823</v>
      </c>
    </row>
    <row r="16" spans="1:12" x14ac:dyDescent="0.2">
      <c r="K16">
        <f t="shared" si="4"/>
        <v>14</v>
      </c>
      <c r="L16">
        <f t="shared" si="3"/>
        <v>157.3248699271592</v>
      </c>
    </row>
    <row r="17" spans="11:12" x14ac:dyDescent="0.2">
      <c r="K17">
        <f t="shared" si="4"/>
        <v>15</v>
      </c>
      <c r="L17">
        <f t="shared" si="3"/>
        <v>157.09340697772097</v>
      </c>
    </row>
    <row r="18" spans="11:12" x14ac:dyDescent="0.2">
      <c r="K18">
        <f t="shared" si="4"/>
        <v>16</v>
      </c>
      <c r="L18">
        <f t="shared" si="3"/>
        <v>156.77192025742244</v>
      </c>
    </row>
    <row r="19" spans="11:12" x14ac:dyDescent="0.2">
      <c r="K19">
        <f t="shared" si="4"/>
        <v>17</v>
      </c>
      <c r="L19">
        <f t="shared" si="3"/>
        <v>156.37541973483829</v>
      </c>
    </row>
    <row r="20" spans="11:12" x14ac:dyDescent="0.2">
      <c r="K20">
        <f t="shared" si="4"/>
        <v>18</v>
      </c>
      <c r="L20">
        <f t="shared" si="3"/>
        <v>155.9157555088058</v>
      </c>
    </row>
    <row r="21" spans="11:12" x14ac:dyDescent="0.2">
      <c r="K21">
        <f t="shared" si="4"/>
        <v>19</v>
      </c>
      <c r="L21">
        <f t="shared" si="3"/>
        <v>155.40240777906658</v>
      </c>
    </row>
    <row r="22" spans="11:12" x14ac:dyDescent="0.2">
      <c r="K22">
        <f t="shared" si="4"/>
        <v>20</v>
      </c>
      <c r="L22">
        <f t="shared" si="3"/>
        <v>154.84305111111109</v>
      </c>
    </row>
    <row r="23" spans="11:12" x14ac:dyDescent="0.2">
      <c r="K23">
        <f t="shared" si="4"/>
        <v>21</v>
      </c>
      <c r="L23">
        <f t="shared" si="3"/>
        <v>154.24396481071128</v>
      </c>
    </row>
    <row r="24" spans="11:12" x14ac:dyDescent="0.2">
      <c r="K24">
        <f t="shared" si="4"/>
        <v>22</v>
      </c>
      <c r="L24">
        <f t="shared" si="3"/>
        <v>153.61033624432577</v>
      </c>
    </row>
    <row r="25" spans="11:12" x14ac:dyDescent="0.2">
      <c r="K25">
        <f t="shared" si="4"/>
        <v>23</v>
      </c>
      <c r="L25">
        <f t="shared" si="3"/>
        <v>152.94648832950301</v>
      </c>
    </row>
    <row r="26" spans="11:12" x14ac:dyDescent="0.2">
      <c r="K26">
        <f t="shared" si="4"/>
        <v>24</v>
      </c>
      <c r="L26">
        <f t="shared" si="3"/>
        <v>152.25605242768594</v>
      </c>
    </row>
    <row r="27" spans="11:12" x14ac:dyDescent="0.2">
      <c r="K27">
        <f t="shared" si="4"/>
        <v>25</v>
      </c>
      <c r="L27">
        <f t="shared" si="3"/>
        <v>151.54210133877552</v>
      </c>
    </row>
    <row r="28" spans="11:12" x14ac:dyDescent="0.2">
      <c r="K28">
        <f t="shared" si="4"/>
        <v>26</v>
      </c>
      <c r="L28">
        <f t="shared" si="3"/>
        <v>150.80725274144538</v>
      </c>
    </row>
    <row r="29" spans="11:12" x14ac:dyDescent="0.2">
      <c r="K29">
        <f t="shared" si="4"/>
        <v>27</v>
      </c>
      <c r="L29">
        <f t="shared" si="3"/>
        <v>150.05375046777374</v>
      </c>
    </row>
    <row r="30" spans="11:12" x14ac:dyDescent="0.2">
      <c r="K30">
        <f t="shared" si="4"/>
        <v>28</v>
      </c>
      <c r="L30">
        <f t="shared" si="3"/>
        <v>149.28352896253332</v>
      </c>
    </row>
    <row r="31" spans="11:12" x14ac:dyDescent="0.2">
      <c r="K31">
        <f t="shared" si="4"/>
        <v>29</v>
      </c>
      <c r="L31">
        <f t="shared" si="3"/>
        <v>148.4982648507233</v>
      </c>
    </row>
    <row r="32" spans="11:12" x14ac:dyDescent="0.2">
      <c r="K32">
        <f t="shared" si="4"/>
        <v>30</v>
      </c>
      <c r="L32">
        <f t="shared" si="3"/>
        <v>147.69941852438888</v>
      </c>
    </row>
    <row r="33" spans="11:12" x14ac:dyDescent="0.2">
      <c r="K33">
        <f t="shared" si="4"/>
        <v>31</v>
      </c>
      <c r="L33">
        <f t="shared" si="3"/>
        <v>146.88826793201392</v>
      </c>
    </row>
    <row r="34" spans="11:12" x14ac:dyDescent="0.2">
      <c r="K34">
        <f t="shared" si="4"/>
        <v>32</v>
      </c>
      <c r="L34">
        <f t="shared" si="3"/>
        <v>146.0659362244898</v>
      </c>
    </row>
    <row r="35" spans="11:12" x14ac:dyDescent="0.2">
      <c r="K35">
        <f t="shared" si="4"/>
        <v>33</v>
      </c>
      <c r="L35">
        <f t="shared" si="3"/>
        <v>145.23341452248727</v>
      </c>
    </row>
    <row r="36" spans="11:12" x14ac:dyDescent="0.2">
      <c r="K36">
        <f t="shared" si="4"/>
        <v>34</v>
      </c>
      <c r="L36">
        <f t="shared" si="3"/>
        <v>144.39158078095514</v>
      </c>
    </row>
    <row r="37" spans="11:12" x14ac:dyDescent="0.2">
      <c r="K37">
        <f t="shared" si="4"/>
        <v>35</v>
      </c>
      <c r="L37">
        <f t="shared" si="3"/>
        <v>143.54121550964189</v>
      </c>
    </row>
    <row r="38" spans="11:12" x14ac:dyDescent="0.2">
      <c r="K38">
        <f t="shared" si="4"/>
        <v>36</v>
      </c>
      <c r="L38">
        <f t="shared" si="3"/>
        <v>142.68301494445072</v>
      </c>
    </row>
    <row r="39" spans="11:12" x14ac:dyDescent="0.2">
      <c r="K39">
        <f t="shared" si="4"/>
        <v>37</v>
      </c>
      <c r="L39">
        <f t="shared" si="3"/>
        <v>141.81760213921649</v>
      </c>
    </row>
    <row r="40" spans="11:12" x14ac:dyDescent="0.2">
      <c r="K40">
        <f t="shared" si="4"/>
        <v>38</v>
      </c>
      <c r="L40">
        <f t="shared" si="3"/>
        <v>140.945536351166</v>
      </c>
    </row>
    <row r="41" spans="11:12" x14ac:dyDescent="0.2">
      <c r="K41">
        <f t="shared" si="4"/>
        <v>39</v>
      </c>
      <c r="L41">
        <f t="shared" si="3"/>
        <v>140.06732101867212</v>
      </c>
    </row>
    <row r="42" spans="11:12" x14ac:dyDescent="0.2">
      <c r="K42">
        <f t="shared" si="4"/>
        <v>40</v>
      </c>
      <c r="L42">
        <f t="shared" si="3"/>
        <v>139.18341057164633</v>
      </c>
    </row>
    <row r="43" spans="11:12" x14ac:dyDescent="0.2">
      <c r="K43">
        <f t="shared" si="4"/>
        <v>41</v>
      </c>
      <c r="L43">
        <f t="shared" si="3"/>
        <v>138.29421626913492</v>
      </c>
    </row>
    <row r="44" spans="11:12" x14ac:dyDescent="0.2">
      <c r="K44">
        <f t="shared" si="4"/>
        <v>42</v>
      </c>
      <c r="L44">
        <f t="shared" si="3"/>
        <v>137.40011122248598</v>
      </c>
    </row>
    <row r="45" spans="11:12" x14ac:dyDescent="0.2">
      <c r="K45">
        <f t="shared" si="4"/>
        <v>43</v>
      </c>
      <c r="L45">
        <f t="shared" si="3"/>
        <v>136.5014347336606</v>
      </c>
    </row>
    <row r="46" spans="11:12" x14ac:dyDescent="0.2">
      <c r="K46">
        <f t="shared" si="4"/>
        <v>44</v>
      </c>
      <c r="L46">
        <f t="shared" si="3"/>
        <v>135.59849605522683</v>
      </c>
    </row>
    <row r="47" spans="11:12" x14ac:dyDescent="0.2">
      <c r="K47">
        <f t="shared" si="4"/>
        <v>45</v>
      </c>
      <c r="L47">
        <f t="shared" si="3"/>
        <v>134.69157766004614</v>
      </c>
    </row>
    <row r="48" spans="11:12" x14ac:dyDescent="0.2">
      <c r="K48">
        <f t="shared" si="4"/>
        <v>46</v>
      </c>
      <c r="L48">
        <f t="shared" si="3"/>
        <v>133.78093809368306</v>
      </c>
    </row>
    <row r="49" spans="11:12" x14ac:dyDescent="0.2">
      <c r="K49">
        <f t="shared" si="4"/>
        <v>47</v>
      </c>
      <c r="L49">
        <f t="shared" si="3"/>
        <v>132.86681447039601</v>
      </c>
    </row>
    <row r="50" spans="11:12" x14ac:dyDescent="0.2">
      <c r="K50">
        <f t="shared" si="4"/>
        <v>48</v>
      </c>
      <c r="L50">
        <f t="shared" si="3"/>
        <v>131.94942466363275</v>
      </c>
    </row>
    <row r="51" spans="11:12" x14ac:dyDescent="0.2">
      <c r="K51">
        <f t="shared" si="4"/>
        <v>49</v>
      </c>
      <c r="L51">
        <f t="shared" si="3"/>
        <v>131.02896923380553</v>
      </c>
    </row>
    <row r="52" spans="11:12" x14ac:dyDescent="0.2">
      <c r="K52">
        <f t="shared" si="4"/>
        <v>50</v>
      </c>
      <c r="L52">
        <f t="shared" si="3"/>
        <v>130.10563312941176</v>
      </c>
    </row>
    <row r="53" spans="11:12" x14ac:dyDescent="0.2">
      <c r="K53">
        <f t="shared" si="4"/>
        <v>51</v>
      </c>
      <c r="L53">
        <f t="shared" si="3"/>
        <v>129.1795871920184</v>
      </c>
    </row>
    <row r="54" spans="11:12" x14ac:dyDescent="0.2">
      <c r="K54">
        <f t="shared" si="4"/>
        <v>52</v>
      </c>
      <c r="L54">
        <f t="shared" si="3"/>
        <v>128.25098949102087</v>
      </c>
    </row>
    <row r="55" spans="11:12" x14ac:dyDescent="0.2">
      <c r="K55">
        <f t="shared" si="4"/>
        <v>53</v>
      </c>
      <c r="L55">
        <f t="shared" si="3"/>
        <v>127.31998651025037</v>
      </c>
    </row>
    <row r="56" spans="11:12" x14ac:dyDescent="0.2">
      <c r="K56">
        <f t="shared" si="4"/>
        <v>54</v>
      </c>
      <c r="L56">
        <f t="shared" si="3"/>
        <v>126.3867142052918</v>
      </c>
    </row>
    <row r="57" spans="11:12" x14ac:dyDescent="0.2">
      <c r="K57">
        <f t="shared" si="4"/>
        <v>55</v>
      </c>
      <c r="L57">
        <f t="shared" si="3"/>
        <v>125.45129894768134</v>
      </c>
    </row>
    <row r="58" spans="11:12" x14ac:dyDescent="0.2">
      <c r="K58">
        <f t="shared" si="4"/>
        <v>56</v>
      </c>
      <c r="L58">
        <f t="shared" si="3"/>
        <v>124.51385836988304</v>
      </c>
    </row>
    <row r="59" spans="11:12" x14ac:dyDescent="0.2">
      <c r="K59">
        <f t="shared" si="4"/>
        <v>57</v>
      </c>
      <c r="L59">
        <f t="shared" si="3"/>
        <v>123.5745021230277</v>
      </c>
    </row>
    <row r="60" spans="11:12" x14ac:dyDescent="0.2">
      <c r="K60">
        <f t="shared" si="4"/>
        <v>58</v>
      </c>
      <c r="L60">
        <f t="shared" si="3"/>
        <v>122.63333255777204</v>
      </c>
    </row>
    <row r="61" spans="11:12" x14ac:dyDescent="0.2">
      <c r="K61">
        <f t="shared" si="4"/>
        <v>59</v>
      </c>
      <c r="L61">
        <f t="shared" si="3"/>
        <v>121.69044533725668</v>
      </c>
    </row>
    <row r="62" spans="11:12" x14ac:dyDescent="0.2">
      <c r="K62">
        <f t="shared" si="4"/>
        <v>60</v>
      </c>
      <c r="L62">
        <f t="shared" si="3"/>
        <v>120.7459299899632</v>
      </c>
    </row>
    <row r="63" spans="11:12" x14ac:dyDescent="0.2">
      <c r="K63">
        <f t="shared" si="4"/>
        <v>61</v>
      </c>
      <c r="L63">
        <f t="shared" si="3"/>
        <v>119.79987040926554</v>
      </c>
    </row>
    <row r="64" spans="11:12" x14ac:dyDescent="0.2">
      <c r="K64">
        <f t="shared" si="4"/>
        <v>62</v>
      </c>
      <c r="L64">
        <f t="shared" si="3"/>
        <v>118.85234530560807</v>
      </c>
    </row>
    <row r="65" spans="11:12" x14ac:dyDescent="0.2">
      <c r="K65">
        <f t="shared" si="4"/>
        <v>63</v>
      </c>
      <c r="L65">
        <f t="shared" si="3"/>
        <v>117.90342861650196</v>
      </c>
    </row>
    <row r="66" spans="11:12" x14ac:dyDescent="0.2">
      <c r="K66">
        <f t="shared" si="4"/>
        <v>64</v>
      </c>
      <c r="L66">
        <f t="shared" si="3"/>
        <v>116.95318987889273</v>
      </c>
    </row>
    <row r="67" spans="11:12" x14ac:dyDescent="0.2">
      <c r="K67">
        <f t="shared" si="4"/>
        <v>65</v>
      </c>
      <c r="L67">
        <f t="shared" ref="L67:L130" si="5">-((K67-0.001)*(K67-194)^3)/((K67+1)*(K67-200)^2)</f>
        <v>116.00169456790123</v>
      </c>
    </row>
    <row r="68" spans="11:12" x14ac:dyDescent="0.2">
      <c r="K68">
        <f t="shared" ref="K68:K131" si="6">K67+1</f>
        <v>66</v>
      </c>
      <c r="L68">
        <f t="shared" si="5"/>
        <v>115.0490044054621</v>
      </c>
    </row>
    <row r="69" spans="11:12" x14ac:dyDescent="0.2">
      <c r="K69">
        <f t="shared" si="6"/>
        <v>67</v>
      </c>
      <c r="L69">
        <f t="shared" si="5"/>
        <v>114.09517764197091</v>
      </c>
    </row>
    <row r="70" spans="11:12" x14ac:dyDescent="0.2">
      <c r="K70">
        <f t="shared" si="6"/>
        <v>68</v>
      </c>
      <c r="L70">
        <f t="shared" si="5"/>
        <v>113.14026931369025</v>
      </c>
    </row>
    <row r="71" spans="11:12" x14ac:dyDescent="0.2">
      <c r="K71">
        <f t="shared" si="6"/>
        <v>69</v>
      </c>
      <c r="L71">
        <f t="shared" si="5"/>
        <v>112.18433147835208</v>
      </c>
    </row>
    <row r="72" spans="11:12" x14ac:dyDescent="0.2">
      <c r="K72">
        <f t="shared" si="6"/>
        <v>70</v>
      </c>
      <c r="L72">
        <f t="shared" si="5"/>
        <v>111.22741343111925</v>
      </c>
    </row>
    <row r="73" spans="11:12" x14ac:dyDescent="0.2">
      <c r="K73">
        <f t="shared" si="6"/>
        <v>71</v>
      </c>
      <c r="L73">
        <f t="shared" si="5"/>
        <v>110.26956190283035</v>
      </c>
    </row>
    <row r="74" spans="11:12" x14ac:dyDescent="0.2">
      <c r="K74">
        <f t="shared" si="6"/>
        <v>72</v>
      </c>
      <c r="L74">
        <f t="shared" si="5"/>
        <v>109.310821242241</v>
      </c>
    </row>
    <row r="75" spans="11:12" x14ac:dyDescent="0.2">
      <c r="K75">
        <f t="shared" si="6"/>
        <v>73</v>
      </c>
      <c r="L75">
        <f t="shared" si="5"/>
        <v>108.35123358379148</v>
      </c>
    </row>
    <row r="76" spans="11:12" x14ac:dyDescent="0.2">
      <c r="K76">
        <f t="shared" si="6"/>
        <v>74</v>
      </c>
      <c r="L76">
        <f t="shared" si="5"/>
        <v>107.39083900226755</v>
      </c>
    </row>
    <row r="77" spans="11:12" x14ac:dyDescent="0.2">
      <c r="K77">
        <f t="shared" si="6"/>
        <v>75</v>
      </c>
      <c r="L77">
        <f t="shared" si="5"/>
        <v>106.42967565557893</v>
      </c>
    </row>
    <row r="78" spans="11:12" x14ac:dyDescent="0.2">
      <c r="K78">
        <f t="shared" si="6"/>
        <v>76</v>
      </c>
      <c r="L78">
        <f t="shared" si="5"/>
        <v>105.46777991675337</v>
      </c>
    </row>
    <row r="79" spans="11:12" x14ac:dyDescent="0.2">
      <c r="K79">
        <f t="shared" si="6"/>
        <v>77</v>
      </c>
      <c r="L79">
        <f t="shared" si="5"/>
        <v>104.50518649613325</v>
      </c>
    </row>
    <row r="80" spans="11:12" x14ac:dyDescent="0.2">
      <c r="K80">
        <f t="shared" si="6"/>
        <v>78</v>
      </c>
      <c r="L80">
        <f t="shared" si="5"/>
        <v>103.54192855466238</v>
      </c>
    </row>
    <row r="81" spans="11:12" x14ac:dyDescent="0.2">
      <c r="K81">
        <f t="shared" si="6"/>
        <v>79</v>
      </c>
      <c r="L81">
        <f t="shared" si="5"/>
        <v>102.57803780906359</v>
      </c>
    </row>
    <row r="82" spans="11:12" x14ac:dyDescent="0.2">
      <c r="K82">
        <f t="shared" si="6"/>
        <v>80</v>
      </c>
      <c r="L82">
        <f t="shared" si="5"/>
        <v>101.61354462962963</v>
      </c>
    </row>
    <row r="83" spans="11:12" x14ac:dyDescent="0.2">
      <c r="K83">
        <f t="shared" si="6"/>
        <v>81</v>
      </c>
      <c r="L83">
        <f t="shared" si="5"/>
        <v>100.64847813128121</v>
      </c>
    </row>
    <row r="84" spans="11:12" x14ac:dyDescent="0.2">
      <c r="K84">
        <f t="shared" si="6"/>
        <v>82</v>
      </c>
      <c r="L84">
        <f t="shared" si="5"/>
        <v>99.682866258484097</v>
      </c>
    </row>
    <row r="85" spans="11:12" x14ac:dyDescent="0.2">
      <c r="K85">
        <f t="shared" si="6"/>
        <v>83</v>
      </c>
      <c r="L85">
        <f t="shared" si="5"/>
        <v>98.716735864562779</v>
      </c>
    </row>
    <row r="86" spans="11:12" x14ac:dyDescent="0.2">
      <c r="K86">
        <f t="shared" si="6"/>
        <v>84</v>
      </c>
      <c r="L86">
        <f t="shared" si="5"/>
        <v>97.750112785899134</v>
      </c>
    </row>
    <row r="87" spans="11:12" x14ac:dyDescent="0.2">
      <c r="K87">
        <f t="shared" si="6"/>
        <v>85</v>
      </c>
      <c r="L87">
        <f t="shared" si="5"/>
        <v>96.78302191146085</v>
      </c>
    </row>
    <row r="88" spans="11:12" x14ac:dyDescent="0.2">
      <c r="K88">
        <f t="shared" si="6"/>
        <v>86</v>
      </c>
      <c r="L88">
        <f t="shared" si="5"/>
        <v>95.815487248065708</v>
      </c>
    </row>
    <row r="89" spans="11:12" x14ac:dyDescent="0.2">
      <c r="K89">
        <f t="shared" si="6"/>
        <v>87</v>
      </c>
      <c r="L89">
        <f t="shared" si="5"/>
        <v>94.847531981752667</v>
      </c>
    </row>
    <row r="90" spans="11:12" x14ac:dyDescent="0.2">
      <c r="K90">
        <f t="shared" si="6"/>
        <v>88</v>
      </c>
      <c r="L90">
        <f t="shared" si="5"/>
        <v>93.879178535599635</v>
      </c>
    </row>
    <row r="91" spans="11:12" x14ac:dyDescent="0.2">
      <c r="K91">
        <f t="shared" si="6"/>
        <v>89</v>
      </c>
      <c r="L91">
        <f t="shared" si="5"/>
        <v>92.910448624299974</v>
      </c>
    </row>
    <row r="92" spans="11:12" x14ac:dyDescent="0.2">
      <c r="K92">
        <f t="shared" si="6"/>
        <v>90</v>
      </c>
      <c r="L92">
        <f t="shared" si="5"/>
        <v>91.941363305785117</v>
      </c>
    </row>
    <row r="93" spans="11:12" x14ac:dyDescent="0.2">
      <c r="K93">
        <f t="shared" si="6"/>
        <v>91</v>
      </c>
      <c r="L93">
        <f t="shared" si="5"/>
        <v>90.97194303015776</v>
      </c>
    </row>
    <row r="94" spans="11:12" x14ac:dyDescent="0.2">
      <c r="K94">
        <f t="shared" si="6"/>
        <v>92</v>
      </c>
      <c r="L94">
        <f t="shared" si="5"/>
        <v>90.002207686180796</v>
      </c>
    </row>
    <row r="95" spans="11:12" x14ac:dyDescent="0.2">
      <c r="K95">
        <f t="shared" si="6"/>
        <v>93</v>
      </c>
      <c r="L95">
        <f t="shared" si="5"/>
        <v>89.032176645549271</v>
      </c>
    </row>
    <row r="96" spans="11:12" x14ac:dyDescent="0.2">
      <c r="K96">
        <f t="shared" si="6"/>
        <v>94</v>
      </c>
      <c r="L96">
        <f t="shared" si="5"/>
        <v>88.061868805156365</v>
      </c>
    </row>
    <row r="97" spans="11:12" x14ac:dyDescent="0.2">
      <c r="K97">
        <f t="shared" si="6"/>
        <v>95</v>
      </c>
      <c r="L97">
        <f t="shared" si="5"/>
        <v>87.091302627551016</v>
      </c>
    </row>
    <row r="98" spans="11:12" x14ac:dyDescent="0.2">
      <c r="K98">
        <f t="shared" si="6"/>
        <v>96</v>
      </c>
      <c r="L98">
        <f t="shared" si="5"/>
        <v>86.120496179771848</v>
      </c>
    </row>
    <row r="99" spans="11:12" x14ac:dyDescent="0.2">
      <c r="K99">
        <f t="shared" si="6"/>
        <v>97</v>
      </c>
      <c r="L99">
        <f t="shared" si="5"/>
        <v>85.149467170731043</v>
      </c>
    </row>
    <row r="100" spans="11:12" x14ac:dyDescent="0.2">
      <c r="K100">
        <f t="shared" si="6"/>
        <v>98</v>
      </c>
      <c r="L100">
        <f t="shared" si="5"/>
        <v>84.178232987312569</v>
      </c>
    </row>
    <row r="101" spans="11:12" x14ac:dyDescent="0.2">
      <c r="K101">
        <f t="shared" si="6"/>
        <v>99</v>
      </c>
      <c r="L101">
        <f t="shared" si="5"/>
        <v>83.206810729340262</v>
      </c>
    </row>
    <row r="102" spans="11:12" x14ac:dyDescent="0.2">
      <c r="K102">
        <f t="shared" si="6"/>
        <v>100</v>
      </c>
      <c r="L102">
        <f t="shared" si="5"/>
        <v>82.23521724356435</v>
      </c>
    </row>
    <row r="103" spans="11:12" x14ac:dyDescent="0.2">
      <c r="K103">
        <f t="shared" si="6"/>
        <v>101</v>
      </c>
      <c r="L103">
        <f t="shared" si="5"/>
        <v>81.263469156808725</v>
      </c>
    </row>
    <row r="104" spans="11:12" x14ac:dyDescent="0.2">
      <c r="K104">
        <f t="shared" si="6"/>
        <v>102</v>
      </c>
      <c r="L104">
        <f t="shared" si="5"/>
        <v>80.29158290841599</v>
      </c>
    </row>
    <row r="105" spans="11:12" x14ac:dyDescent="0.2">
      <c r="K105">
        <f t="shared" si="6"/>
        <v>103</v>
      </c>
      <c r="L105">
        <f t="shared" si="5"/>
        <v>79.319574782123482</v>
      </c>
    </row>
    <row r="106" spans="11:12" x14ac:dyDescent="0.2">
      <c r="K106">
        <f t="shared" si="6"/>
        <v>104</v>
      </c>
      <c r="L106">
        <f t="shared" si="5"/>
        <v>78.347460937500003</v>
      </c>
    </row>
    <row r="107" spans="11:12" x14ac:dyDescent="0.2">
      <c r="K107">
        <f t="shared" si="6"/>
        <v>105</v>
      </c>
      <c r="L107">
        <f t="shared" si="5"/>
        <v>77.375257441070403</v>
      </c>
    </row>
    <row r="108" spans="11:12" x14ac:dyDescent="0.2">
      <c r="K108">
        <f t="shared" si="6"/>
        <v>106</v>
      </c>
      <c r="L108">
        <f t="shared" si="5"/>
        <v>76.402980297254643</v>
      </c>
    </row>
    <row r="109" spans="11:12" x14ac:dyDescent="0.2">
      <c r="K109">
        <f t="shared" si="6"/>
        <v>107</v>
      </c>
      <c r="L109">
        <f t="shared" si="5"/>
        <v>75.430645479246152</v>
      </c>
    </row>
    <row r="110" spans="11:12" x14ac:dyDescent="0.2">
      <c r="K110">
        <f t="shared" si="6"/>
        <v>108</v>
      </c>
      <c r="L110">
        <f t="shared" si="5"/>
        <v>74.458268959955589</v>
      </c>
    </row>
    <row r="111" spans="11:12" x14ac:dyDescent="0.2">
      <c r="K111">
        <f t="shared" si="6"/>
        <v>109</v>
      </c>
      <c r="L111">
        <f t="shared" si="5"/>
        <v>73.485866743146957</v>
      </c>
    </row>
    <row r="112" spans="11:12" x14ac:dyDescent="0.2">
      <c r="K112">
        <f t="shared" si="6"/>
        <v>110</v>
      </c>
      <c r="L112">
        <f t="shared" si="5"/>
        <v>72.513454894894892</v>
      </c>
    </row>
    <row r="113" spans="11:12" x14ac:dyDescent="0.2">
      <c r="K113">
        <f t="shared" si="6"/>
        <v>111</v>
      </c>
      <c r="L113">
        <f t="shared" si="5"/>
        <v>71.541049575495521</v>
      </c>
    </row>
    <row r="114" spans="11:12" x14ac:dyDescent="0.2">
      <c r="K114">
        <f t="shared" si="6"/>
        <v>112</v>
      </c>
      <c r="L114">
        <f t="shared" si="5"/>
        <v>70.568667071966644</v>
      </c>
    </row>
    <row r="115" spans="11:12" x14ac:dyDescent="0.2">
      <c r="K115">
        <f t="shared" si="6"/>
        <v>113</v>
      </c>
      <c r="L115">
        <f t="shared" si="5"/>
        <v>69.596323831278553</v>
      </c>
    </row>
    <row r="116" spans="11:12" x14ac:dyDescent="0.2">
      <c r="K116">
        <f t="shared" si="6"/>
        <v>114</v>
      </c>
      <c r="L116">
        <f t="shared" si="5"/>
        <v>68.624036494462345</v>
      </c>
    </row>
    <row r="117" spans="11:12" x14ac:dyDescent="0.2">
      <c r="K117">
        <f t="shared" si="6"/>
        <v>115</v>
      </c>
      <c r="L117">
        <f t="shared" si="5"/>
        <v>67.651821931750376</v>
      </c>
    </row>
    <row r="118" spans="11:12" x14ac:dyDescent="0.2">
      <c r="K118">
        <f t="shared" si="6"/>
        <v>116</v>
      </c>
      <c r="L118">
        <f t="shared" si="5"/>
        <v>66.679697278911561</v>
      </c>
    </row>
    <row r="119" spans="11:12" x14ac:dyDescent="0.2">
      <c r="K119">
        <f t="shared" si="6"/>
        <v>117</v>
      </c>
      <c r="L119">
        <f t="shared" si="5"/>
        <v>65.707679974953933</v>
      </c>
    </row>
    <row r="120" spans="11:12" x14ac:dyDescent="0.2">
      <c r="K120">
        <f t="shared" si="6"/>
        <v>118</v>
      </c>
      <c r="L120">
        <f t="shared" si="5"/>
        <v>64.73578780137872</v>
      </c>
    </row>
    <row r="121" spans="11:12" x14ac:dyDescent="0.2">
      <c r="K121">
        <f t="shared" si="6"/>
        <v>119</v>
      </c>
      <c r="L121">
        <f t="shared" si="5"/>
        <v>63.76403892318244</v>
      </c>
    </row>
    <row r="122" spans="11:12" x14ac:dyDescent="0.2">
      <c r="K122">
        <f t="shared" si="6"/>
        <v>120</v>
      </c>
      <c r="L122">
        <f t="shared" si="5"/>
        <v>62.792451931818185</v>
      </c>
    </row>
    <row r="123" spans="11:12" x14ac:dyDescent="0.2">
      <c r="K123">
        <f t="shared" si="6"/>
        <v>121</v>
      </c>
      <c r="L123">
        <f t="shared" si="5"/>
        <v>61.821045890344386</v>
      </c>
    </row>
    <row r="124" spans="11:12" x14ac:dyDescent="0.2">
      <c r="K124">
        <f t="shared" si="6"/>
        <v>122</v>
      </c>
      <c r="L124">
        <f t="shared" si="5"/>
        <v>60.849840381007354</v>
      </c>
    </row>
    <row r="125" spans="11:12" x14ac:dyDescent="0.2">
      <c r="K125">
        <f t="shared" si="6"/>
        <v>123</v>
      </c>
      <c r="L125">
        <f t="shared" si="5"/>
        <v>59.878855555525334</v>
      </c>
    </row>
    <row r="126" spans="11:12" x14ac:dyDescent="0.2">
      <c r="K126">
        <f t="shared" si="6"/>
        <v>124</v>
      </c>
      <c r="L126">
        <f t="shared" si="5"/>
        <v>58.908112188365649</v>
      </c>
    </row>
    <row r="127" spans="11:12" x14ac:dyDescent="0.2">
      <c r="K127">
        <f t="shared" si="6"/>
        <v>125</v>
      </c>
      <c r="L127">
        <f t="shared" si="5"/>
        <v>57.937631733333326</v>
      </c>
    </row>
    <row r="128" spans="11:12" x14ac:dyDescent="0.2">
      <c r="K128">
        <f t="shared" si="6"/>
        <v>126</v>
      </c>
      <c r="L128">
        <f t="shared" si="5"/>
        <v>56.96743638381944</v>
      </c>
    </row>
    <row r="129" spans="11:12" x14ac:dyDescent="0.2">
      <c r="K129">
        <f t="shared" si="6"/>
        <v>127</v>
      </c>
      <c r="L129">
        <f t="shared" si="5"/>
        <v>55.997549137091852</v>
      </c>
    </row>
    <row r="130" spans="11:12" x14ac:dyDescent="0.2">
      <c r="K130">
        <f t="shared" si="6"/>
        <v>128</v>
      </c>
      <c r="L130">
        <f t="shared" si="5"/>
        <v>55.027993863049097</v>
      </c>
    </row>
    <row r="131" spans="11:12" x14ac:dyDescent="0.2">
      <c r="K131">
        <f t="shared" si="6"/>
        <v>129</v>
      </c>
      <c r="L131">
        <f t="shared" ref="L131:L194" si="7">-((K131-0.001)*(K131-194)^3)/((K131+1)*(K131-200)^2)</f>
        <v>54.058795377901212</v>
      </c>
    </row>
    <row r="132" spans="11:12" x14ac:dyDescent="0.2">
      <c r="K132">
        <f t="shared" ref="K132:K195" si="8">K131+1</f>
        <v>130</v>
      </c>
      <c r="L132">
        <f t="shared" si="7"/>
        <v>53.089979523290232</v>
      </c>
    </row>
    <row r="133" spans="11:12" x14ac:dyDescent="0.2">
      <c r="K133">
        <f t="shared" si="8"/>
        <v>131</v>
      </c>
      <c r="L133">
        <f t="shared" si="7"/>
        <v>52.121573251417765</v>
      </c>
    </row>
    <row r="134" spans="11:12" x14ac:dyDescent="0.2">
      <c r="K134">
        <f t="shared" si="8"/>
        <v>132</v>
      </c>
      <c r="L134">
        <f t="shared" si="7"/>
        <v>51.153604716809319</v>
      </c>
    </row>
    <row r="135" spans="11:12" x14ac:dyDescent="0.2">
      <c r="K135">
        <f t="shared" si="8"/>
        <v>133</v>
      </c>
      <c r="L135">
        <f t="shared" si="7"/>
        <v>50.186103375415193</v>
      </c>
    </row>
    <row r="136" spans="11:12" x14ac:dyDescent="0.2">
      <c r="K136">
        <f t="shared" si="8"/>
        <v>134</v>
      </c>
      <c r="L136">
        <f t="shared" si="7"/>
        <v>49.219100091827364</v>
      </c>
    </row>
    <row r="137" spans="11:12" x14ac:dyDescent="0.2">
      <c r="K137">
        <f t="shared" si="8"/>
        <v>135</v>
      </c>
      <c r="L137">
        <f t="shared" si="7"/>
        <v>48.252627255482075</v>
      </c>
    </row>
    <row r="138" spans="11:12" x14ac:dyDescent="0.2">
      <c r="K138">
        <f t="shared" si="8"/>
        <v>136</v>
      </c>
      <c r="L138">
        <f t="shared" si="7"/>
        <v>47.286718906820255</v>
      </c>
    </row>
    <row r="139" spans="11:12" x14ac:dyDescent="0.2">
      <c r="K139">
        <f t="shared" si="8"/>
        <v>137</v>
      </c>
      <c r="L139">
        <f t="shared" si="7"/>
        <v>46.321410874494724</v>
      </c>
    </row>
    <row r="140" spans="11:12" x14ac:dyDescent="0.2">
      <c r="K140">
        <f t="shared" si="8"/>
        <v>138</v>
      </c>
      <c r="L140">
        <f t="shared" si="7"/>
        <v>45.356740924845973</v>
      </c>
    </row>
    <row r="141" spans="11:12" x14ac:dyDescent="0.2">
      <c r="K141">
        <f t="shared" si="8"/>
        <v>139</v>
      </c>
      <c r="L141">
        <f t="shared" si="7"/>
        <v>44.392748925020157</v>
      </c>
    </row>
    <row r="142" spans="11:12" x14ac:dyDescent="0.2">
      <c r="K142">
        <f t="shared" si="8"/>
        <v>140</v>
      </c>
      <c r="L142">
        <f t="shared" si="7"/>
        <v>43.42947702127659</v>
      </c>
    </row>
    <row r="143" spans="11:12" x14ac:dyDescent="0.2">
      <c r="K143">
        <f t="shared" si="8"/>
        <v>141</v>
      </c>
      <c r="L143">
        <f t="shared" si="7"/>
        <v>42.466969834230895</v>
      </c>
    </row>
    <row r="144" spans="11:12" x14ac:dyDescent="0.2">
      <c r="K144">
        <f t="shared" si="8"/>
        <v>142</v>
      </c>
      <c r="L144">
        <f t="shared" si="7"/>
        <v>41.505274673008323</v>
      </c>
    </row>
    <row r="145" spans="11:12" x14ac:dyDescent="0.2">
      <c r="K145">
        <f t="shared" si="8"/>
        <v>143</v>
      </c>
      <c r="L145">
        <f t="shared" si="7"/>
        <v>40.544441770544779</v>
      </c>
    </row>
    <row r="146" spans="11:12" x14ac:dyDescent="0.2">
      <c r="K146">
        <f t="shared" si="8"/>
        <v>144</v>
      </c>
      <c r="L146">
        <f t="shared" si="7"/>
        <v>39.58452454257565</v>
      </c>
    </row>
    <row r="147" spans="11:12" x14ac:dyDescent="0.2">
      <c r="K147">
        <f t="shared" si="8"/>
        <v>145</v>
      </c>
      <c r="L147">
        <f t="shared" si="7"/>
        <v>38.62557987320276</v>
      </c>
    </row>
    <row r="148" spans="11:12" x14ac:dyDescent="0.2">
      <c r="K148">
        <f t="shared" si="8"/>
        <v>146</v>
      </c>
      <c r="L148">
        <f t="shared" si="7"/>
        <v>37.667668430335098</v>
      </c>
    </row>
    <row r="149" spans="11:12" x14ac:dyDescent="0.2">
      <c r="K149">
        <f t="shared" si="8"/>
        <v>147</v>
      </c>
      <c r="L149">
        <f t="shared" si="7"/>
        <v>36.71085501476913</v>
      </c>
    </row>
    <row r="150" spans="11:12" x14ac:dyDescent="0.2">
      <c r="K150">
        <f t="shared" si="8"/>
        <v>148</v>
      </c>
      <c r="L150">
        <f t="shared" si="7"/>
        <v>35.755208947222108</v>
      </c>
    </row>
    <row r="151" spans="11:12" x14ac:dyDescent="0.2">
      <c r="K151">
        <f t="shared" si="8"/>
        <v>149</v>
      </c>
      <c r="L151">
        <f t="shared" si="7"/>
        <v>34.800804498269898</v>
      </c>
    </row>
    <row r="152" spans="11:12" x14ac:dyDescent="0.2">
      <c r="K152">
        <f t="shared" si="8"/>
        <v>150</v>
      </c>
      <c r="L152">
        <f t="shared" si="7"/>
        <v>33.847721366887413</v>
      </c>
    </row>
    <row r="153" spans="11:12" x14ac:dyDescent="0.2">
      <c r="K153">
        <f t="shared" si="8"/>
        <v>151</v>
      </c>
      <c r="L153">
        <f t="shared" si="7"/>
        <v>32.896045214165149</v>
      </c>
    </row>
    <row r="154" spans="11:12" x14ac:dyDescent="0.2">
      <c r="K154">
        <f t="shared" si="8"/>
        <v>152</v>
      </c>
      <c r="L154">
        <f t="shared" si="7"/>
        <v>31.945868259803923</v>
      </c>
    </row>
    <row r="155" spans="11:12" x14ac:dyDescent="0.2">
      <c r="K155">
        <f t="shared" si="8"/>
        <v>153</v>
      </c>
      <c r="L155">
        <f t="shared" si="7"/>
        <v>30.997289950203712</v>
      </c>
    </row>
    <row r="156" spans="11:12" x14ac:dyDescent="0.2">
      <c r="K156">
        <f t="shared" si="8"/>
        <v>154</v>
      </c>
      <c r="L156">
        <f t="shared" si="7"/>
        <v>30.050417708396854</v>
      </c>
    </row>
    <row r="157" spans="11:12" x14ac:dyDescent="0.2">
      <c r="K157">
        <f t="shared" si="8"/>
        <v>155</v>
      </c>
      <c r="L157">
        <f t="shared" si="7"/>
        <v>29.105367777777776</v>
      </c>
    </row>
    <row r="158" spans="11:12" x14ac:dyDescent="0.2">
      <c r="K158">
        <f t="shared" si="8"/>
        <v>156</v>
      </c>
      <c r="L158">
        <f t="shared" si="7"/>
        <v>28.162266173606362</v>
      </c>
    </row>
    <row r="159" spans="11:12" x14ac:dyDescent="0.2">
      <c r="K159">
        <f t="shared" si="8"/>
        <v>157</v>
      </c>
      <c r="L159">
        <f t="shared" si="7"/>
        <v>27.221249758678997</v>
      </c>
    </row>
    <row r="160" spans="11:12" x14ac:dyDescent="0.2">
      <c r="K160">
        <f t="shared" si="8"/>
        <v>158</v>
      </c>
      <c r="L160">
        <f t="shared" si="7"/>
        <v>26.28246746245668</v>
      </c>
    </row>
    <row r="161" spans="11:12" x14ac:dyDescent="0.2">
      <c r="K161">
        <f t="shared" si="8"/>
        <v>159</v>
      </c>
      <c r="L161">
        <f t="shared" si="7"/>
        <v>25.346081666418797</v>
      </c>
    </row>
    <row r="162" spans="11:12" x14ac:dyDescent="0.2">
      <c r="K162">
        <f t="shared" si="8"/>
        <v>160</v>
      </c>
      <c r="L162">
        <f t="shared" si="7"/>
        <v>24.412269782608693</v>
      </c>
    </row>
    <row r="163" spans="11:12" x14ac:dyDescent="0.2">
      <c r="K163">
        <f t="shared" si="8"/>
        <v>161</v>
      </c>
      <c r="L163">
        <f t="shared" si="7"/>
        <v>23.481226057418365</v>
      </c>
    </row>
    <row r="164" spans="11:12" x14ac:dyDescent="0.2">
      <c r="K164">
        <f t="shared" si="8"/>
        <v>162</v>
      </c>
      <c r="L164">
        <f t="shared" si="7"/>
        <v>22.553163638835546</v>
      </c>
    </row>
    <row r="165" spans="11:12" x14ac:dyDescent="0.2">
      <c r="K165">
        <f t="shared" si="8"/>
        <v>163</v>
      </c>
      <c r="L165">
        <f t="shared" si="7"/>
        <v>21.628316952912041</v>
      </c>
    </row>
    <row r="166" spans="11:12" x14ac:dyDescent="0.2">
      <c r="K166">
        <f t="shared" si="8"/>
        <v>164</v>
      </c>
      <c r="L166">
        <f t="shared" si="7"/>
        <v>20.706944444444446</v>
      </c>
    </row>
    <row r="167" spans="11:12" x14ac:dyDescent="0.2">
      <c r="K167">
        <f t="shared" si="8"/>
        <v>165</v>
      </c>
      <c r="L167">
        <f t="shared" si="7"/>
        <v>19.789331748217361</v>
      </c>
    </row>
    <row r="168" spans="11:12" x14ac:dyDescent="0.2">
      <c r="K168">
        <f t="shared" si="8"/>
        <v>166</v>
      </c>
      <c r="L168">
        <f t="shared" si="7"/>
        <v>18.875795371195327</v>
      </c>
    </row>
    <row r="169" spans="11:12" x14ac:dyDescent="0.2">
      <c r="K169">
        <f t="shared" si="8"/>
        <v>167</v>
      </c>
      <c r="L169">
        <f t="shared" si="7"/>
        <v>17.966686983471075</v>
      </c>
    </row>
    <row r="170" spans="11:12" x14ac:dyDescent="0.2">
      <c r="K170">
        <f t="shared" si="8"/>
        <v>168</v>
      </c>
      <c r="L170">
        <f t="shared" si="7"/>
        <v>17.062398437500001</v>
      </c>
    </row>
    <row r="171" spans="11:12" x14ac:dyDescent="0.2">
      <c r="K171">
        <f t="shared" si="8"/>
        <v>169</v>
      </c>
      <c r="L171">
        <f t="shared" si="7"/>
        <v>16.163367662361512</v>
      </c>
    </row>
    <row r="172" spans="11:12" x14ac:dyDescent="0.2">
      <c r="K172">
        <f t="shared" si="8"/>
        <v>170</v>
      </c>
      <c r="L172">
        <f t="shared" si="7"/>
        <v>15.270085614035088</v>
      </c>
    </row>
    <row r="173" spans="11:12" x14ac:dyDescent="0.2">
      <c r="K173">
        <f t="shared" si="8"/>
        <v>171</v>
      </c>
      <c r="L173">
        <f t="shared" si="7"/>
        <v>14.383104505986781</v>
      </c>
    </row>
    <row r="174" spans="11:12" x14ac:dyDescent="0.2">
      <c r="K174">
        <f t="shared" si="8"/>
        <v>172</v>
      </c>
      <c r="L174">
        <f t="shared" si="7"/>
        <v>13.503047599386575</v>
      </c>
    </row>
    <row r="175" spans="11:12" x14ac:dyDescent="0.2">
      <c r="K175">
        <f t="shared" si="8"/>
        <v>173</v>
      </c>
      <c r="L175">
        <f t="shared" si="7"/>
        <v>12.630620902511708</v>
      </c>
    </row>
    <row r="176" spans="11:12" x14ac:dyDescent="0.2">
      <c r="K176">
        <f t="shared" si="8"/>
        <v>174</v>
      </c>
      <c r="L176">
        <f t="shared" si="7"/>
        <v>11.766627218934911</v>
      </c>
    </row>
    <row r="177" spans="11:12" x14ac:dyDescent="0.2">
      <c r="K177">
        <f t="shared" si="8"/>
        <v>175</v>
      </c>
      <c r="L177">
        <f t="shared" si="7"/>
        <v>10.9119831</v>
      </c>
    </row>
    <row r="178" spans="11:12" x14ac:dyDescent="0.2">
      <c r="K178">
        <f t="shared" si="8"/>
        <v>176</v>
      </c>
      <c r="L178">
        <f t="shared" si="7"/>
        <v>10.06773940677966</v>
      </c>
    </row>
    <row r="179" spans="11:12" x14ac:dyDescent="0.2">
      <c r="K179">
        <f t="shared" si="8"/>
        <v>177</v>
      </c>
      <c r="L179">
        <f t="shared" si="7"/>
        <v>9.2351063804931925</v>
      </c>
    </row>
    <row r="180" spans="11:12" x14ac:dyDescent="0.2">
      <c r="K180">
        <f t="shared" si="8"/>
        <v>178</v>
      </c>
      <c r="L180">
        <f t="shared" si="7"/>
        <v>8.4154843713929548</v>
      </c>
    </row>
    <row r="181" spans="11:12" x14ac:dyDescent="0.2">
      <c r="K181">
        <f t="shared" si="8"/>
        <v>179</v>
      </c>
      <c r="L181">
        <f t="shared" si="7"/>
        <v>7.6105017006802722</v>
      </c>
    </row>
    <row r="182" spans="11:12" x14ac:dyDescent="0.2">
      <c r="K182">
        <f t="shared" si="8"/>
        <v>180</v>
      </c>
      <c r="L182">
        <f t="shared" si="7"/>
        <v>6.8220615469613257</v>
      </c>
    </row>
    <row r="183" spans="11:12" x14ac:dyDescent="0.2">
      <c r="K183">
        <f t="shared" si="8"/>
        <v>181</v>
      </c>
      <c r="L183">
        <f t="shared" si="7"/>
        <v>6.0524002770083101</v>
      </c>
    </row>
    <row r="184" spans="11:12" x14ac:dyDescent="0.2">
      <c r="K184">
        <f t="shared" si="8"/>
        <v>182</v>
      </c>
      <c r="L184">
        <f t="shared" si="7"/>
        <v>5.30416029143898</v>
      </c>
    </row>
    <row r="185" spans="11:12" x14ac:dyDescent="0.2">
      <c r="K185">
        <f t="shared" si="8"/>
        <v>183</v>
      </c>
      <c r="L185">
        <f t="shared" si="7"/>
        <v>4.5804812133293211</v>
      </c>
    </row>
    <row r="186" spans="11:12" x14ac:dyDescent="0.2">
      <c r="K186">
        <f t="shared" si="8"/>
        <v>184</v>
      </c>
      <c r="L186">
        <f t="shared" si="7"/>
        <v>3.8851140202702701</v>
      </c>
    </row>
    <row r="187" spans="11:12" x14ac:dyDescent="0.2">
      <c r="K187">
        <f t="shared" si="8"/>
        <v>185</v>
      </c>
      <c r="L187">
        <f t="shared" si="7"/>
        <v>3.2225632258064518</v>
      </c>
    </row>
    <row r="188" spans="11:12" x14ac:dyDescent="0.2">
      <c r="K188">
        <f t="shared" si="8"/>
        <v>186</v>
      </c>
      <c r="L188">
        <f t="shared" si="7"/>
        <v>2.5982617046818728</v>
      </c>
    </row>
    <row r="189" spans="11:12" x14ac:dyDescent="0.2">
      <c r="K189">
        <f t="shared" si="8"/>
        <v>187</v>
      </c>
      <c r="L189">
        <f t="shared" si="7"/>
        <v>2.0187793340047842</v>
      </c>
    </row>
    <row r="190" spans="11:12" x14ac:dyDescent="0.2">
      <c r="K190">
        <f t="shared" si="8"/>
        <v>188</v>
      </c>
      <c r="L190">
        <f t="shared" si="7"/>
        <v>1.4920555555555555</v>
      </c>
    </row>
    <row r="191" spans="11:12" x14ac:dyDescent="0.2">
      <c r="K191">
        <f t="shared" si="8"/>
        <v>189</v>
      </c>
      <c r="L191">
        <f t="shared" si="7"/>
        <v>1.027615267507612</v>
      </c>
    </row>
    <row r="192" spans="11:12" x14ac:dyDescent="0.2">
      <c r="K192">
        <f t="shared" si="8"/>
        <v>190</v>
      </c>
      <c r="L192">
        <f t="shared" si="7"/>
        <v>0.63664586387434552</v>
      </c>
    </row>
    <row r="193" spans="11:12" x14ac:dyDescent="0.2">
      <c r="K193">
        <f t="shared" si="8"/>
        <v>191</v>
      </c>
      <c r="L193">
        <f t="shared" si="7"/>
        <v>0.33159548611111112</v>
      </c>
    </row>
    <row r="194" spans="11:12" x14ac:dyDescent="0.2">
      <c r="K194">
        <f t="shared" si="8"/>
        <v>192</v>
      </c>
      <c r="L194">
        <f t="shared" si="7"/>
        <v>0.12435168393782384</v>
      </c>
    </row>
    <row r="195" spans="11:12" x14ac:dyDescent="0.2">
      <c r="K195">
        <f t="shared" si="8"/>
        <v>193</v>
      </c>
      <c r="L195">
        <f t="shared" ref="L195:L248" si="9">-((K195-0.001)*(K195-194)^3)/((K195+1)*(K195-200)^2)</f>
        <v>2.0302861350725857E-2</v>
      </c>
    </row>
    <row r="196" spans="11:12" x14ac:dyDescent="0.2">
      <c r="K196">
        <f t="shared" ref="K196:K248" si="10">K195+1</f>
        <v>194</v>
      </c>
      <c r="L196">
        <f t="shared" si="9"/>
        <v>0</v>
      </c>
    </row>
    <row r="197" spans="11:12" x14ac:dyDescent="0.2">
      <c r="K197">
        <f t="shared" si="10"/>
        <v>195</v>
      </c>
      <c r="L197">
        <f t="shared" si="9"/>
        <v>-3.9795714285714281E-2</v>
      </c>
    </row>
    <row r="198" spans="11:12" x14ac:dyDescent="0.2">
      <c r="K198">
        <f t="shared" si="10"/>
        <v>196</v>
      </c>
      <c r="L198">
        <f t="shared" si="9"/>
        <v>-0.49745939086294416</v>
      </c>
    </row>
    <row r="199" spans="11:12" x14ac:dyDescent="0.2">
      <c r="K199">
        <f t="shared" si="10"/>
        <v>197</v>
      </c>
      <c r="L199">
        <f t="shared" si="9"/>
        <v>-2.9848333333333334</v>
      </c>
    </row>
    <row r="200" spans="11:12" x14ac:dyDescent="0.2">
      <c r="K200">
        <f t="shared" si="10"/>
        <v>198</v>
      </c>
      <c r="L200">
        <f t="shared" si="9"/>
        <v>-15.919517587939698</v>
      </c>
    </row>
    <row r="201" spans="11:12" x14ac:dyDescent="0.2">
      <c r="K201">
        <f t="shared" si="10"/>
        <v>199</v>
      </c>
      <c r="L201">
        <f t="shared" si="9"/>
        <v>-124.374375</v>
      </c>
    </row>
    <row r="202" spans="11:12" x14ac:dyDescent="0.2">
      <c r="K202">
        <f t="shared" si="10"/>
        <v>200</v>
      </c>
      <c r="L202" t="e">
        <f t="shared" si="9"/>
        <v>#DIV/0!</v>
      </c>
    </row>
    <row r="203" spans="11:12" x14ac:dyDescent="0.2">
      <c r="K203">
        <f t="shared" si="10"/>
        <v>201</v>
      </c>
      <c r="L203">
        <f t="shared" si="9"/>
        <v>-341.3002821782178</v>
      </c>
    </row>
    <row r="204" spans="11:12" x14ac:dyDescent="0.2">
      <c r="K204">
        <f t="shared" si="10"/>
        <v>202</v>
      </c>
      <c r="L204">
        <f t="shared" si="9"/>
        <v>-127.36882758620689</v>
      </c>
    </row>
    <row r="205" spans="11:12" x14ac:dyDescent="0.2">
      <c r="K205">
        <f t="shared" si="10"/>
        <v>203</v>
      </c>
      <c r="L205">
        <f t="shared" si="9"/>
        <v>-80.602544117647057</v>
      </c>
    </row>
    <row r="206" spans="11:12" x14ac:dyDescent="0.2">
      <c r="K206">
        <f t="shared" si="10"/>
        <v>204</v>
      </c>
      <c r="L206">
        <f t="shared" si="9"/>
        <v>-62.194817073170732</v>
      </c>
    </row>
    <row r="207" spans="11:12" x14ac:dyDescent="0.2">
      <c r="K207">
        <f t="shared" si="10"/>
        <v>205</v>
      </c>
      <c r="L207">
        <f t="shared" si="9"/>
        <v>-52.981294951456313</v>
      </c>
    </row>
    <row r="208" spans="11:12" x14ac:dyDescent="0.2">
      <c r="K208">
        <f t="shared" si="10"/>
        <v>206</v>
      </c>
      <c r="L208">
        <f t="shared" si="9"/>
        <v>-47.767884057971017</v>
      </c>
    </row>
    <row r="209" spans="11:12" x14ac:dyDescent="0.2">
      <c r="K209">
        <f t="shared" si="10"/>
        <v>207</v>
      </c>
      <c r="L209">
        <f t="shared" si="9"/>
        <v>-44.62095790816327</v>
      </c>
    </row>
    <row r="210" spans="11:12" x14ac:dyDescent="0.2">
      <c r="K210">
        <f t="shared" si="10"/>
        <v>208</v>
      </c>
      <c r="L210">
        <f t="shared" si="9"/>
        <v>-42.669651315789466</v>
      </c>
    </row>
    <row r="211" spans="11:12" x14ac:dyDescent="0.2">
      <c r="K211">
        <f t="shared" si="10"/>
        <v>209</v>
      </c>
      <c r="L211">
        <f t="shared" si="9"/>
        <v>-41.468055555555559</v>
      </c>
    </row>
    <row r="212" spans="11:12" x14ac:dyDescent="0.2">
      <c r="K212">
        <f t="shared" si="10"/>
        <v>210</v>
      </c>
      <c r="L212">
        <f t="shared" si="9"/>
        <v>-40.765682654028438</v>
      </c>
    </row>
    <row r="213" spans="11:12" x14ac:dyDescent="0.2">
      <c r="K213">
        <f t="shared" si="10"/>
        <v>211</v>
      </c>
      <c r="L213">
        <f t="shared" si="9"/>
        <v>-40.411589232808353</v>
      </c>
    </row>
    <row r="214" spans="11:12" x14ac:dyDescent="0.2">
      <c r="K214">
        <f t="shared" si="10"/>
        <v>212</v>
      </c>
      <c r="L214">
        <f t="shared" si="9"/>
        <v>-40.309669014084513</v>
      </c>
    </row>
    <row r="215" spans="11:12" x14ac:dyDescent="0.2">
      <c r="K215">
        <f t="shared" si="10"/>
        <v>213</v>
      </c>
      <c r="L215">
        <f t="shared" si="9"/>
        <v>-40.395955897804569</v>
      </c>
    </row>
    <row r="216" spans="11:12" x14ac:dyDescent="0.2">
      <c r="K216">
        <f t="shared" si="10"/>
        <v>214</v>
      </c>
      <c r="L216">
        <f t="shared" si="9"/>
        <v>-40.626293308020884</v>
      </c>
    </row>
    <row r="217" spans="11:12" x14ac:dyDescent="0.2">
      <c r="K217">
        <f t="shared" si="10"/>
        <v>215</v>
      </c>
      <c r="L217">
        <f t="shared" si="9"/>
        <v>-40.969253888888893</v>
      </c>
    </row>
    <row r="218" spans="11:12" x14ac:dyDescent="0.2">
      <c r="K218">
        <f t="shared" si="10"/>
        <v>216</v>
      </c>
      <c r="L218">
        <f t="shared" si="9"/>
        <v>-41.401882056451612</v>
      </c>
    </row>
    <row r="219" spans="11:12" x14ac:dyDescent="0.2">
      <c r="K219">
        <f t="shared" si="10"/>
        <v>217</v>
      </c>
      <c r="L219">
        <f t="shared" si="9"/>
        <v>-41.907032046601699</v>
      </c>
    </row>
    <row r="220" spans="11:12" x14ac:dyDescent="0.2">
      <c r="K220">
        <f t="shared" si="10"/>
        <v>218</v>
      </c>
      <c r="L220">
        <f t="shared" si="9"/>
        <v>-42.47164687975647</v>
      </c>
    </row>
    <row r="221" spans="11:12" x14ac:dyDescent="0.2">
      <c r="K221">
        <f t="shared" si="10"/>
        <v>219</v>
      </c>
      <c r="L221">
        <f t="shared" si="9"/>
        <v>-43.08561288088643</v>
      </c>
    </row>
    <row r="222" spans="11:12" x14ac:dyDescent="0.2">
      <c r="K222">
        <f t="shared" si="10"/>
        <v>220</v>
      </c>
      <c r="L222">
        <f t="shared" si="9"/>
        <v>-43.740977647058827</v>
      </c>
    </row>
    <row r="223" spans="11:12" x14ac:dyDescent="0.2">
      <c r="K223">
        <f t="shared" si="10"/>
        <v>221</v>
      </c>
      <c r="L223">
        <f t="shared" si="9"/>
        <v>-44.431404026475455</v>
      </c>
    </row>
    <row r="224" spans="11:12" x14ac:dyDescent="0.2">
      <c r="K224">
        <f t="shared" si="10"/>
        <v>222</v>
      </c>
      <c r="L224">
        <f t="shared" si="9"/>
        <v>-45.151781195567573</v>
      </c>
    </row>
    <row r="225" spans="11:12" x14ac:dyDescent="0.2">
      <c r="K225">
        <f t="shared" si="10"/>
        <v>223</v>
      </c>
      <c r="L225">
        <f t="shared" si="9"/>
        <v>-45.897942639413984</v>
      </c>
    </row>
    <row r="226" spans="11:12" x14ac:dyDescent="0.2">
      <c r="K226">
        <f t="shared" si="10"/>
        <v>224</v>
      </c>
      <c r="L226">
        <f t="shared" si="9"/>
        <v>-46.666458333333331</v>
      </c>
    </row>
    <row r="227" spans="11:12" x14ac:dyDescent="0.2">
      <c r="K227">
        <f t="shared" si="10"/>
        <v>225</v>
      </c>
      <c r="L227">
        <f t="shared" si="9"/>
        <v>-47.454479355752213</v>
      </c>
    </row>
    <row r="228" spans="11:12" x14ac:dyDescent="0.2">
      <c r="K228">
        <f t="shared" si="10"/>
        <v>226</v>
      </c>
      <c r="L228">
        <f t="shared" si="9"/>
        <v>-48.259620154836689</v>
      </c>
    </row>
    <row r="229" spans="11:12" x14ac:dyDescent="0.2">
      <c r="K229">
        <f t="shared" si="10"/>
        <v>227</v>
      </c>
      <c r="L229">
        <f t="shared" si="9"/>
        <v>-49.079868258609487</v>
      </c>
    </row>
    <row r="230" spans="11:12" x14ac:dyDescent="0.2">
      <c r="K230">
        <f t="shared" si="10"/>
        <v>228</v>
      </c>
      <c r="L230">
        <f t="shared" si="9"/>
        <v>-49.913514258978701</v>
      </c>
    </row>
    <row r="231" spans="11:12" x14ac:dyDescent="0.2">
      <c r="K231">
        <f t="shared" si="10"/>
        <v>229</v>
      </c>
      <c r="L231">
        <f t="shared" si="9"/>
        <v>-50.759096960140617</v>
      </c>
    </row>
    <row r="232" spans="11:12" x14ac:dyDescent="0.2">
      <c r="K232">
        <f t="shared" si="10"/>
        <v>230</v>
      </c>
      <c r="L232">
        <f t="shared" si="9"/>
        <v>-51.615360000000003</v>
      </c>
    </row>
    <row r="233" spans="11:12" x14ac:dyDescent="0.2">
      <c r="K233">
        <f t="shared" si="10"/>
        <v>231</v>
      </c>
      <c r="L233">
        <f t="shared" si="9"/>
        <v>-52.481217244070471</v>
      </c>
    </row>
    <row r="234" spans="11:12" x14ac:dyDescent="0.2">
      <c r="K234">
        <f t="shared" si="10"/>
        <v>232</v>
      </c>
      <c r="L234">
        <f t="shared" si="9"/>
        <v>-53.355724953057944</v>
      </c>
    </row>
    <row r="235" spans="11:12" x14ac:dyDescent="0.2">
      <c r="K235">
        <f t="shared" si="10"/>
        <v>233</v>
      </c>
      <c r="L235">
        <f t="shared" si="9"/>
        <v>-54.238059228650137</v>
      </c>
    </row>
    <row r="236" spans="11:12" x14ac:dyDescent="0.2">
      <c r="K236">
        <f t="shared" si="10"/>
        <v>234</v>
      </c>
      <c r="L236">
        <f t="shared" si="9"/>
        <v>-55.127497607303248</v>
      </c>
    </row>
    <row r="237" spans="11:12" x14ac:dyDescent="0.2">
      <c r="K237">
        <f t="shared" si="10"/>
        <v>235</v>
      </c>
      <c r="L237">
        <f t="shared" si="9"/>
        <v>-56.023403939813214</v>
      </c>
    </row>
    <row r="238" spans="11:12" x14ac:dyDescent="0.2">
      <c r="K238">
        <f t="shared" si="10"/>
        <v>236</v>
      </c>
      <c r="L238">
        <f t="shared" si="9"/>
        <v>-56.925215893108302</v>
      </c>
    </row>
    <row r="239" spans="11:12" x14ac:dyDescent="0.2">
      <c r="K239">
        <f t="shared" si="10"/>
        <v>237</v>
      </c>
      <c r="L239">
        <f t="shared" si="9"/>
        <v>-57.832434559360635</v>
      </c>
    </row>
    <row r="240" spans="11:12" x14ac:dyDescent="0.2">
      <c r="K240">
        <f t="shared" si="10"/>
        <v>238</v>
      </c>
      <c r="L240">
        <f t="shared" si="9"/>
        <v>-58.744615769770164</v>
      </c>
    </row>
    <row r="241" spans="11:12" x14ac:dyDescent="0.2">
      <c r="K241">
        <f t="shared" si="10"/>
        <v>239</v>
      </c>
      <c r="L241">
        <f t="shared" si="9"/>
        <v>-59.66136279585799</v>
      </c>
    </row>
    <row r="242" spans="11:12" x14ac:dyDescent="0.2">
      <c r="K242">
        <f t="shared" si="10"/>
        <v>240</v>
      </c>
      <c r="L242">
        <f t="shared" si="9"/>
        <v>-60.582320186721994</v>
      </c>
    </row>
    <row r="243" spans="11:12" x14ac:dyDescent="0.2">
      <c r="K243">
        <f t="shared" si="10"/>
        <v>241</v>
      </c>
      <c r="L243">
        <f t="shared" si="9"/>
        <v>-61.5071685414526</v>
      </c>
    </row>
    <row r="244" spans="11:12" x14ac:dyDescent="0.2">
      <c r="K244">
        <f t="shared" si="10"/>
        <v>242</v>
      </c>
      <c r="L244">
        <f t="shared" si="9"/>
        <v>-62.435620055429581</v>
      </c>
    </row>
    <row r="245" spans="11:12" x14ac:dyDescent="0.2">
      <c r="K245">
        <f t="shared" si="10"/>
        <v>243</v>
      </c>
      <c r="L245">
        <f t="shared" si="9"/>
        <v>-63.367414710211101</v>
      </c>
    </row>
    <row r="246" spans="11:12" x14ac:dyDescent="0.2">
      <c r="K246">
        <f t="shared" si="10"/>
        <v>244</v>
      </c>
      <c r="L246">
        <f t="shared" si="9"/>
        <v>-64.30231700118064</v>
      </c>
    </row>
    <row r="247" spans="11:12" x14ac:dyDescent="0.2">
      <c r="K247">
        <f t="shared" si="10"/>
        <v>245</v>
      </c>
      <c r="L247">
        <f t="shared" si="9"/>
        <v>-65.240113116531163</v>
      </c>
    </row>
    <row r="248" spans="11:12" x14ac:dyDescent="0.2">
      <c r="K248">
        <f t="shared" si="10"/>
        <v>246</v>
      </c>
      <c r="L248">
        <f t="shared" si="9"/>
        <v>-66.180608496666991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CDEA-0F3D-A14B-AEEF-407CB7D136C9}">
  <dimension ref="A1:H231"/>
  <sheetViews>
    <sheetView zoomScale="75" workbookViewId="0">
      <selection activeCell="B3" sqref="B3"/>
    </sheetView>
  </sheetViews>
  <sheetFormatPr baseColWidth="10" defaultRowHeight="16" x14ac:dyDescent="0.2"/>
  <cols>
    <col min="8" max="8" width="35.33203125" bestFit="1" customWidth="1"/>
  </cols>
  <sheetData>
    <row r="1" spans="1:8" x14ac:dyDescent="0.2">
      <c r="A1" t="s">
        <v>3</v>
      </c>
      <c r="B1" t="s">
        <v>4</v>
      </c>
      <c r="D1" t="s">
        <v>0</v>
      </c>
      <c r="E1">
        <v>8.9999999999999993E-3</v>
      </c>
    </row>
    <row r="2" spans="1:8" x14ac:dyDescent="0.2">
      <c r="A2">
        <v>1</v>
      </c>
      <c r="B2">
        <f>LOG(A2)-$E$1*(((A2-$E$2)^2)-$E$3)+$E$4</f>
        <v>58.114000000000004</v>
      </c>
      <c r="D2" t="s">
        <v>11</v>
      </c>
      <c r="E2">
        <v>70</v>
      </c>
      <c r="H2" t="s">
        <v>13</v>
      </c>
    </row>
    <row r="3" spans="1:8" x14ac:dyDescent="0.2">
      <c r="A3">
        <v>2</v>
      </c>
      <c r="B3">
        <f t="shared" ref="B3:B66" si="0">LOG(A3)-$E$1*(((A3-$E$2)^2)-$E$3)+$E$4</f>
        <v>59.648029995663983</v>
      </c>
      <c r="D3" t="s">
        <v>12</v>
      </c>
      <c r="E3">
        <v>107</v>
      </c>
    </row>
    <row r="4" spans="1:8" x14ac:dyDescent="0.2">
      <c r="A4">
        <v>3</v>
      </c>
      <c r="B4">
        <f t="shared" si="0"/>
        <v>61.039121254719667</v>
      </c>
      <c r="D4" t="s">
        <v>1</v>
      </c>
      <c r="E4">
        <v>100</v>
      </c>
    </row>
    <row r="5" spans="1:8" x14ac:dyDescent="0.2">
      <c r="A5">
        <v>4</v>
      </c>
      <c r="B5">
        <f t="shared" si="0"/>
        <v>62.361059991327963</v>
      </c>
      <c r="D5" t="s">
        <v>10</v>
      </c>
    </row>
    <row r="6" spans="1:8" x14ac:dyDescent="0.2">
      <c r="A6">
        <v>5</v>
      </c>
      <c r="B6">
        <f t="shared" si="0"/>
        <v>63.636970004336021</v>
      </c>
    </row>
    <row r="7" spans="1:8" x14ac:dyDescent="0.2">
      <c r="A7">
        <v>6</v>
      </c>
      <c r="B7">
        <f t="shared" si="0"/>
        <v>64.877151250383648</v>
      </c>
    </row>
    <row r="8" spans="1:8" x14ac:dyDescent="0.2">
      <c r="A8">
        <v>7</v>
      </c>
      <c r="B8">
        <f t="shared" si="0"/>
        <v>66.087098040014268</v>
      </c>
    </row>
    <row r="9" spans="1:8" x14ac:dyDescent="0.2">
      <c r="A9">
        <v>8</v>
      </c>
      <c r="B9">
        <f t="shared" si="0"/>
        <v>67.270089986991948</v>
      </c>
    </row>
    <row r="10" spans="1:8" x14ac:dyDescent="0.2">
      <c r="A10">
        <v>9</v>
      </c>
      <c r="B10">
        <f t="shared" si="0"/>
        <v>68.428242509439329</v>
      </c>
    </row>
    <row r="11" spans="1:8" x14ac:dyDescent="0.2">
      <c r="A11">
        <v>10</v>
      </c>
      <c r="B11">
        <f t="shared" si="0"/>
        <v>69.563000000000002</v>
      </c>
    </row>
    <row r="12" spans="1:8" x14ac:dyDescent="0.2">
      <c r="A12">
        <v>11</v>
      </c>
      <c r="B12">
        <f t="shared" si="0"/>
        <v>70.675392685158229</v>
      </c>
    </row>
    <row r="13" spans="1:8" x14ac:dyDescent="0.2">
      <c r="A13">
        <v>12</v>
      </c>
      <c r="B13">
        <f t="shared" si="0"/>
        <v>71.766181246047623</v>
      </c>
    </row>
    <row r="14" spans="1:8" x14ac:dyDescent="0.2">
      <c r="A14">
        <v>13</v>
      </c>
      <c r="B14">
        <f t="shared" si="0"/>
        <v>72.835943352306842</v>
      </c>
    </row>
    <row r="15" spans="1:8" x14ac:dyDescent="0.2">
      <c r="A15">
        <v>14</v>
      </c>
      <c r="B15">
        <f t="shared" si="0"/>
        <v>73.885128035678235</v>
      </c>
    </row>
    <row r="16" spans="1:8" x14ac:dyDescent="0.2">
      <c r="A16">
        <v>15</v>
      </c>
      <c r="B16">
        <f t="shared" si="0"/>
        <v>74.914091259055681</v>
      </c>
    </row>
    <row r="17" spans="1:2" x14ac:dyDescent="0.2">
      <c r="A17">
        <v>16</v>
      </c>
      <c r="B17">
        <f t="shared" si="0"/>
        <v>75.923119982655919</v>
      </c>
    </row>
    <row r="18" spans="1:2" x14ac:dyDescent="0.2">
      <c r="A18">
        <v>17</v>
      </c>
      <c r="B18">
        <f t="shared" si="0"/>
        <v>76.912448921378271</v>
      </c>
    </row>
    <row r="19" spans="1:2" x14ac:dyDescent="0.2">
      <c r="A19">
        <v>18</v>
      </c>
      <c r="B19">
        <f t="shared" si="0"/>
        <v>77.882272505103316</v>
      </c>
    </row>
    <row r="20" spans="1:2" x14ac:dyDescent="0.2">
      <c r="A20">
        <v>19</v>
      </c>
      <c r="B20">
        <f t="shared" si="0"/>
        <v>78.832753600952827</v>
      </c>
    </row>
    <row r="21" spans="1:2" x14ac:dyDescent="0.2">
      <c r="A21">
        <v>20</v>
      </c>
      <c r="B21">
        <f t="shared" si="0"/>
        <v>79.764029995663975</v>
      </c>
    </row>
    <row r="22" spans="1:2" x14ac:dyDescent="0.2">
      <c r="A22">
        <v>21</v>
      </c>
      <c r="B22">
        <f t="shared" si="0"/>
        <v>80.676219294733926</v>
      </c>
    </row>
    <row r="23" spans="1:2" x14ac:dyDescent="0.2">
      <c r="A23">
        <v>22</v>
      </c>
      <c r="B23">
        <f t="shared" si="0"/>
        <v>81.569422680822214</v>
      </c>
    </row>
    <row r="24" spans="1:2" x14ac:dyDescent="0.2">
      <c r="A24">
        <v>23</v>
      </c>
      <c r="B24">
        <f t="shared" si="0"/>
        <v>82.443727836017587</v>
      </c>
    </row>
    <row r="25" spans="1:2" x14ac:dyDescent="0.2">
      <c r="A25">
        <v>24</v>
      </c>
      <c r="B25">
        <f t="shared" si="0"/>
        <v>83.299211241711603</v>
      </c>
    </row>
    <row r="26" spans="1:2" x14ac:dyDescent="0.2">
      <c r="A26">
        <v>25</v>
      </c>
      <c r="B26">
        <f t="shared" si="0"/>
        <v>84.135940008672037</v>
      </c>
    </row>
    <row r="27" spans="1:2" x14ac:dyDescent="0.2">
      <c r="A27">
        <v>26</v>
      </c>
      <c r="B27">
        <f t="shared" si="0"/>
        <v>84.953973347970816</v>
      </c>
    </row>
    <row r="28" spans="1:2" x14ac:dyDescent="0.2">
      <c r="A28">
        <v>27</v>
      </c>
      <c r="B28">
        <f t="shared" si="0"/>
        <v>85.753363764158991</v>
      </c>
    </row>
    <row r="29" spans="1:2" x14ac:dyDescent="0.2">
      <c r="A29">
        <v>28</v>
      </c>
      <c r="B29">
        <f t="shared" si="0"/>
        <v>86.534158031342216</v>
      </c>
    </row>
    <row r="30" spans="1:2" x14ac:dyDescent="0.2">
      <c r="A30">
        <v>29</v>
      </c>
      <c r="B30">
        <f t="shared" si="0"/>
        <v>87.296397997898964</v>
      </c>
    </row>
    <row r="31" spans="1:2" x14ac:dyDescent="0.2">
      <c r="A31">
        <v>30</v>
      </c>
      <c r="B31">
        <f t="shared" si="0"/>
        <v>88.040121254719665</v>
      </c>
    </row>
    <row r="32" spans="1:2" x14ac:dyDescent="0.2">
      <c r="A32">
        <v>31</v>
      </c>
      <c r="B32">
        <f t="shared" si="0"/>
        <v>88.765361693834279</v>
      </c>
    </row>
    <row r="33" spans="1:2" x14ac:dyDescent="0.2">
      <c r="A33">
        <v>32</v>
      </c>
      <c r="B33">
        <f t="shared" si="0"/>
        <v>89.472149978319905</v>
      </c>
    </row>
    <row r="34" spans="1:2" x14ac:dyDescent="0.2">
      <c r="A34">
        <v>33</v>
      </c>
      <c r="B34">
        <f t="shared" si="0"/>
        <v>90.160513939877887</v>
      </c>
    </row>
    <row r="35" spans="1:2" x14ac:dyDescent="0.2">
      <c r="A35">
        <v>34</v>
      </c>
      <c r="B35">
        <f t="shared" si="0"/>
        <v>90.830478917042257</v>
      </c>
    </row>
    <row r="36" spans="1:2" x14ac:dyDescent="0.2">
      <c r="A36">
        <v>35</v>
      </c>
      <c r="B36">
        <f t="shared" si="0"/>
        <v>91.482068044350271</v>
      </c>
    </row>
    <row r="37" spans="1:2" x14ac:dyDescent="0.2">
      <c r="A37">
        <v>36</v>
      </c>
      <c r="B37">
        <f t="shared" si="0"/>
        <v>92.115302500767285</v>
      </c>
    </row>
    <row r="38" spans="1:2" x14ac:dyDescent="0.2">
      <c r="A38">
        <v>37</v>
      </c>
      <c r="B38">
        <f t="shared" si="0"/>
        <v>92.730201724067001</v>
      </c>
    </row>
    <row r="39" spans="1:2" x14ac:dyDescent="0.2">
      <c r="A39">
        <v>38</v>
      </c>
      <c r="B39">
        <f t="shared" si="0"/>
        <v>93.326783596616806</v>
      </c>
    </row>
    <row r="40" spans="1:2" x14ac:dyDescent="0.2">
      <c r="A40">
        <v>39</v>
      </c>
      <c r="B40">
        <f t="shared" si="0"/>
        <v>93.905064607026503</v>
      </c>
    </row>
    <row r="41" spans="1:2" x14ac:dyDescent="0.2">
      <c r="A41">
        <v>40</v>
      </c>
      <c r="B41">
        <f t="shared" si="0"/>
        <v>94.465059991327962</v>
      </c>
    </row>
    <row r="42" spans="1:2" x14ac:dyDescent="0.2">
      <c r="A42">
        <v>41</v>
      </c>
      <c r="B42">
        <f t="shared" si="0"/>
        <v>95.006783856719736</v>
      </c>
    </row>
    <row r="43" spans="1:2" x14ac:dyDescent="0.2">
      <c r="A43">
        <v>42</v>
      </c>
      <c r="B43">
        <f t="shared" si="0"/>
        <v>95.530249290397904</v>
      </c>
    </row>
    <row r="44" spans="1:2" x14ac:dyDescent="0.2">
      <c r="A44">
        <v>43</v>
      </c>
      <c r="B44">
        <f t="shared" si="0"/>
        <v>96.03546845557959</v>
      </c>
    </row>
    <row r="45" spans="1:2" x14ac:dyDescent="0.2">
      <c r="A45">
        <v>44</v>
      </c>
      <c r="B45">
        <f t="shared" si="0"/>
        <v>96.522452676486182</v>
      </c>
    </row>
    <row r="46" spans="1:2" x14ac:dyDescent="0.2">
      <c r="A46">
        <v>45</v>
      </c>
      <c r="B46">
        <f t="shared" si="0"/>
        <v>96.991212513775338</v>
      </c>
    </row>
    <row r="47" spans="1:2" x14ac:dyDescent="0.2">
      <c r="A47">
        <v>46</v>
      </c>
      <c r="B47">
        <f t="shared" si="0"/>
        <v>97.441757831681571</v>
      </c>
    </row>
    <row r="48" spans="1:2" x14ac:dyDescent="0.2">
      <c r="A48">
        <v>47</v>
      </c>
      <c r="B48">
        <f t="shared" si="0"/>
        <v>97.874097857935723</v>
      </c>
    </row>
    <row r="49" spans="1:2" x14ac:dyDescent="0.2">
      <c r="A49">
        <v>48</v>
      </c>
      <c r="B49">
        <f t="shared" si="0"/>
        <v>98.288241237375587</v>
      </c>
    </row>
    <row r="50" spans="1:2" x14ac:dyDescent="0.2">
      <c r="A50">
        <v>49</v>
      </c>
      <c r="B50">
        <f t="shared" si="0"/>
        <v>98.684196080028514</v>
      </c>
    </row>
    <row r="51" spans="1:2" x14ac:dyDescent="0.2">
      <c r="A51">
        <v>50</v>
      </c>
      <c r="B51">
        <f t="shared" si="0"/>
        <v>99.061970004336018</v>
      </c>
    </row>
    <row r="52" spans="1:2" x14ac:dyDescent="0.2">
      <c r="A52">
        <v>51</v>
      </c>
      <c r="B52">
        <f t="shared" si="0"/>
        <v>99.42157017609793</v>
      </c>
    </row>
    <row r="53" spans="1:2" x14ac:dyDescent="0.2">
      <c r="A53">
        <v>52</v>
      </c>
      <c r="B53">
        <f t="shared" si="0"/>
        <v>99.763003343634793</v>
      </c>
    </row>
    <row r="54" spans="1:2" x14ac:dyDescent="0.2">
      <c r="A54">
        <v>53</v>
      </c>
      <c r="B54">
        <f t="shared" si="0"/>
        <v>100.08627586960078</v>
      </c>
    </row>
    <row r="55" spans="1:2" x14ac:dyDescent="0.2">
      <c r="A55">
        <v>54</v>
      </c>
      <c r="B55">
        <f t="shared" si="0"/>
        <v>100.39139375982298</v>
      </c>
    </row>
    <row r="56" spans="1:2" x14ac:dyDescent="0.2">
      <c r="A56">
        <v>55</v>
      </c>
      <c r="B56">
        <f t="shared" si="0"/>
        <v>100.67836268949425</v>
      </c>
    </row>
    <row r="57" spans="1:2" x14ac:dyDescent="0.2">
      <c r="A57">
        <v>56</v>
      </c>
      <c r="B57">
        <f t="shared" si="0"/>
        <v>100.94718802700621</v>
      </c>
    </row>
    <row r="58" spans="1:2" x14ac:dyDescent="0.2">
      <c r="A58">
        <v>57</v>
      </c>
      <c r="B58">
        <f t="shared" si="0"/>
        <v>101.1978748556725</v>
      </c>
    </row>
    <row r="59" spans="1:2" x14ac:dyDescent="0.2">
      <c r="A59">
        <v>58</v>
      </c>
      <c r="B59">
        <f t="shared" si="0"/>
        <v>101.43042799356294</v>
      </c>
    </row>
    <row r="60" spans="1:2" x14ac:dyDescent="0.2">
      <c r="A60">
        <v>59</v>
      </c>
      <c r="B60">
        <f t="shared" si="0"/>
        <v>101.64485201164214</v>
      </c>
    </row>
    <row r="61" spans="1:2" x14ac:dyDescent="0.2">
      <c r="A61">
        <v>60</v>
      </c>
      <c r="B61">
        <f t="shared" si="0"/>
        <v>101.84115125038365</v>
      </c>
    </row>
    <row r="62" spans="1:2" x14ac:dyDescent="0.2">
      <c r="A62">
        <v>61</v>
      </c>
      <c r="B62">
        <f t="shared" si="0"/>
        <v>102.01932983501077</v>
      </c>
    </row>
    <row r="63" spans="1:2" x14ac:dyDescent="0.2">
      <c r="A63">
        <v>62</v>
      </c>
      <c r="B63">
        <f t="shared" si="0"/>
        <v>102.17939168949826</v>
      </c>
    </row>
    <row r="64" spans="1:2" x14ac:dyDescent="0.2">
      <c r="A64">
        <v>63</v>
      </c>
      <c r="B64">
        <f t="shared" si="0"/>
        <v>102.32134054945358</v>
      </c>
    </row>
    <row r="65" spans="1:2" x14ac:dyDescent="0.2">
      <c r="A65">
        <v>64</v>
      </c>
      <c r="B65">
        <f t="shared" si="0"/>
        <v>102.44517997398388</v>
      </c>
    </row>
    <row r="66" spans="1:2" x14ac:dyDescent="0.2">
      <c r="A66">
        <v>65</v>
      </c>
      <c r="B66">
        <f t="shared" si="0"/>
        <v>102.55091335664285</v>
      </c>
    </row>
    <row r="67" spans="1:2" x14ac:dyDescent="0.2">
      <c r="A67">
        <v>66</v>
      </c>
      <c r="B67">
        <f t="shared" ref="B67:B130" si="1">LOG(A67)-$E$1*(((A67-$E$2)^2)-$E$3)+$E$4</f>
        <v>102.63854393554188</v>
      </c>
    </row>
    <row r="68" spans="1:2" x14ac:dyDescent="0.2">
      <c r="A68">
        <v>67</v>
      </c>
      <c r="B68">
        <f t="shared" si="1"/>
        <v>102.70807480270082</v>
      </c>
    </row>
    <row r="69" spans="1:2" x14ac:dyDescent="0.2">
      <c r="A69">
        <v>68</v>
      </c>
      <c r="B69">
        <f t="shared" si="1"/>
        <v>102.75950891270624</v>
      </c>
    </row>
    <row r="70" spans="1:2" x14ac:dyDescent="0.2">
      <c r="A70">
        <v>69</v>
      </c>
      <c r="B70">
        <f t="shared" si="1"/>
        <v>102.79284909073725</v>
      </c>
    </row>
    <row r="71" spans="1:2" x14ac:dyDescent="0.2">
      <c r="A71">
        <v>70</v>
      </c>
      <c r="B71">
        <f t="shared" si="1"/>
        <v>102.80809804001426</v>
      </c>
    </row>
    <row r="72" spans="1:2" x14ac:dyDescent="0.2">
      <c r="A72">
        <v>71</v>
      </c>
      <c r="B72">
        <f t="shared" si="1"/>
        <v>102.80525834871908</v>
      </c>
    </row>
    <row r="73" spans="1:2" x14ac:dyDescent="0.2">
      <c r="A73">
        <v>72</v>
      </c>
      <c r="B73">
        <f t="shared" si="1"/>
        <v>102.78433249643126</v>
      </c>
    </row>
    <row r="74" spans="1:2" x14ac:dyDescent="0.2">
      <c r="A74">
        <v>73</v>
      </c>
      <c r="B74">
        <f t="shared" si="1"/>
        <v>102.74532286012045</v>
      </c>
    </row>
    <row r="75" spans="1:2" x14ac:dyDescent="0.2">
      <c r="A75">
        <v>74</v>
      </c>
      <c r="B75">
        <f t="shared" si="1"/>
        <v>102.68823171973098</v>
      </c>
    </row>
    <row r="76" spans="1:2" x14ac:dyDescent="0.2">
      <c r="A76">
        <v>75</v>
      </c>
      <c r="B76">
        <f t="shared" si="1"/>
        <v>102.6130612633917</v>
      </c>
    </row>
    <row r="77" spans="1:2" x14ac:dyDescent="0.2">
      <c r="A77">
        <v>76</v>
      </c>
      <c r="B77">
        <f t="shared" si="1"/>
        <v>102.5198135922808</v>
      </c>
    </row>
    <row r="78" spans="1:2" x14ac:dyDescent="0.2">
      <c r="A78">
        <v>77</v>
      </c>
      <c r="B78">
        <f t="shared" si="1"/>
        <v>102.40849072517248</v>
      </c>
    </row>
    <row r="79" spans="1:2" x14ac:dyDescent="0.2">
      <c r="A79">
        <v>78</v>
      </c>
      <c r="B79">
        <f t="shared" si="1"/>
        <v>102.27909460269048</v>
      </c>
    </row>
    <row r="80" spans="1:2" x14ac:dyDescent="0.2">
      <c r="A80">
        <v>79</v>
      </c>
      <c r="B80">
        <f t="shared" si="1"/>
        <v>102.13162709129044</v>
      </c>
    </row>
    <row r="81" spans="1:2" x14ac:dyDescent="0.2">
      <c r="A81">
        <v>80</v>
      </c>
      <c r="B81">
        <f t="shared" si="1"/>
        <v>101.96608998699195</v>
      </c>
    </row>
    <row r="82" spans="1:2" x14ac:dyDescent="0.2">
      <c r="A82">
        <v>81</v>
      </c>
      <c r="B82">
        <f t="shared" si="1"/>
        <v>101.78248501887865</v>
      </c>
    </row>
    <row r="83" spans="1:2" x14ac:dyDescent="0.2">
      <c r="A83">
        <v>82</v>
      </c>
      <c r="B83">
        <f t="shared" si="1"/>
        <v>101.58081385238371</v>
      </c>
    </row>
    <row r="84" spans="1:2" x14ac:dyDescent="0.2">
      <c r="A84">
        <v>83</v>
      </c>
      <c r="B84">
        <f t="shared" si="1"/>
        <v>101.36107809237608</v>
      </c>
    </row>
    <row r="85" spans="1:2" x14ac:dyDescent="0.2">
      <c r="A85">
        <v>84</v>
      </c>
      <c r="B85">
        <f t="shared" si="1"/>
        <v>101.12327928606189</v>
      </c>
    </row>
    <row r="86" spans="1:2" x14ac:dyDescent="0.2">
      <c r="A86">
        <v>85</v>
      </c>
      <c r="B86">
        <f t="shared" si="1"/>
        <v>100.86741892571429</v>
      </c>
    </row>
    <row r="87" spans="1:2" x14ac:dyDescent="0.2">
      <c r="A87">
        <v>86</v>
      </c>
      <c r="B87">
        <f t="shared" si="1"/>
        <v>100.59349845124356</v>
      </c>
    </row>
    <row r="88" spans="1:2" x14ac:dyDescent="0.2">
      <c r="A88">
        <v>87</v>
      </c>
      <c r="B88">
        <f t="shared" si="1"/>
        <v>100.30151925261862</v>
      </c>
    </row>
    <row r="89" spans="1:2" x14ac:dyDescent="0.2">
      <c r="A89">
        <v>88</v>
      </c>
      <c r="B89">
        <f t="shared" si="1"/>
        <v>99.99148267215017</v>
      </c>
    </row>
    <row r="90" spans="1:2" x14ac:dyDescent="0.2">
      <c r="A90">
        <v>89</v>
      </c>
      <c r="B90">
        <f t="shared" si="1"/>
        <v>99.663390006644917</v>
      </c>
    </row>
    <row r="91" spans="1:2" x14ac:dyDescent="0.2">
      <c r="A91">
        <v>90</v>
      </c>
      <c r="B91">
        <f t="shared" si="1"/>
        <v>99.317242509439325</v>
      </c>
    </row>
    <row r="92" spans="1:2" x14ac:dyDescent="0.2">
      <c r="A92">
        <v>91</v>
      </c>
      <c r="B92">
        <f t="shared" si="1"/>
        <v>98.953041392321097</v>
      </c>
    </row>
    <row r="93" spans="1:2" x14ac:dyDescent="0.2">
      <c r="A93">
        <v>92</v>
      </c>
      <c r="B93">
        <f t="shared" si="1"/>
        <v>98.570787827345555</v>
      </c>
    </row>
    <row r="94" spans="1:2" x14ac:dyDescent="0.2">
      <c r="A94">
        <v>93</v>
      </c>
      <c r="B94">
        <f t="shared" si="1"/>
        <v>98.170482948553939</v>
      </c>
    </row>
    <row r="95" spans="1:2" x14ac:dyDescent="0.2">
      <c r="A95">
        <v>94</v>
      </c>
      <c r="B95">
        <f t="shared" si="1"/>
        <v>97.752127853599703</v>
      </c>
    </row>
    <row r="96" spans="1:2" x14ac:dyDescent="0.2">
      <c r="A96">
        <v>95</v>
      </c>
      <c r="B96">
        <f t="shared" si="1"/>
        <v>97.315723605288852</v>
      </c>
    </row>
    <row r="97" spans="1:2" x14ac:dyDescent="0.2">
      <c r="A97">
        <v>96</v>
      </c>
      <c r="B97">
        <f t="shared" si="1"/>
        <v>96.861271233039574</v>
      </c>
    </row>
    <row r="98" spans="1:2" x14ac:dyDescent="0.2">
      <c r="A98">
        <v>97</v>
      </c>
      <c r="B98">
        <f t="shared" si="1"/>
        <v>96.388771734266243</v>
      </c>
    </row>
    <row r="99" spans="1:2" x14ac:dyDescent="0.2">
      <c r="A99">
        <v>98</v>
      </c>
      <c r="B99">
        <f t="shared" si="1"/>
        <v>95.898226075692492</v>
      </c>
    </row>
    <row r="100" spans="1:2" x14ac:dyDescent="0.2">
      <c r="A100">
        <v>99</v>
      </c>
      <c r="B100">
        <f t="shared" si="1"/>
        <v>95.389635194597545</v>
      </c>
    </row>
    <row r="101" spans="1:2" x14ac:dyDescent="0.2">
      <c r="A101">
        <v>100</v>
      </c>
      <c r="B101">
        <f t="shared" si="1"/>
        <v>94.863</v>
      </c>
    </row>
    <row r="102" spans="1:2" x14ac:dyDescent="0.2">
      <c r="A102">
        <v>101</v>
      </c>
      <c r="B102">
        <f t="shared" si="1"/>
        <v>94.318321373782638</v>
      </c>
    </row>
    <row r="103" spans="1:2" x14ac:dyDescent="0.2">
      <c r="A103">
        <v>102</v>
      </c>
      <c r="B103">
        <f t="shared" si="1"/>
        <v>93.755600171761913</v>
      </c>
    </row>
    <row r="104" spans="1:2" x14ac:dyDescent="0.2">
      <c r="A104">
        <v>103</v>
      </c>
      <c r="B104">
        <f t="shared" si="1"/>
        <v>93.174837224705172</v>
      </c>
    </row>
    <row r="105" spans="1:2" x14ac:dyDescent="0.2">
      <c r="A105">
        <v>104</v>
      </c>
      <c r="B105">
        <f t="shared" si="1"/>
        <v>92.576033339298789</v>
      </c>
    </row>
    <row r="106" spans="1:2" x14ac:dyDescent="0.2">
      <c r="A106">
        <v>105</v>
      </c>
      <c r="B106">
        <f t="shared" si="1"/>
        <v>91.959189299069934</v>
      </c>
    </row>
    <row r="107" spans="1:2" x14ac:dyDescent="0.2">
      <c r="A107">
        <v>106</v>
      </c>
      <c r="B107">
        <f t="shared" si="1"/>
        <v>91.324305865264776</v>
      </c>
    </row>
    <row r="108" spans="1:2" x14ac:dyDescent="0.2">
      <c r="A108">
        <v>107</v>
      </c>
      <c r="B108">
        <f t="shared" si="1"/>
        <v>90.671383777685207</v>
      </c>
    </row>
    <row r="109" spans="1:2" x14ac:dyDescent="0.2">
      <c r="A109">
        <v>108</v>
      </c>
      <c r="B109">
        <f t="shared" si="1"/>
        <v>90.000423755486949</v>
      </c>
    </row>
    <row r="110" spans="1:2" x14ac:dyDescent="0.2">
      <c r="A110">
        <v>109</v>
      </c>
      <c r="B110">
        <f t="shared" si="1"/>
        <v>89.31142649794063</v>
      </c>
    </row>
    <row r="111" spans="1:2" x14ac:dyDescent="0.2">
      <c r="A111">
        <v>110</v>
      </c>
      <c r="B111">
        <f t="shared" si="1"/>
        <v>88.604392685158231</v>
      </c>
    </row>
    <row r="112" spans="1:2" x14ac:dyDescent="0.2">
      <c r="A112">
        <v>111</v>
      </c>
      <c r="B112">
        <f t="shared" si="1"/>
        <v>87.879322978786661</v>
      </c>
    </row>
    <row r="113" spans="1:2" x14ac:dyDescent="0.2">
      <c r="A113">
        <v>112</v>
      </c>
      <c r="B113">
        <f t="shared" si="1"/>
        <v>87.136218022670178</v>
      </c>
    </row>
    <row r="114" spans="1:2" x14ac:dyDescent="0.2">
      <c r="A114">
        <v>113</v>
      </c>
      <c r="B114">
        <f t="shared" si="1"/>
        <v>86.375078443483417</v>
      </c>
    </row>
    <row r="115" spans="1:2" x14ac:dyDescent="0.2">
      <c r="A115">
        <v>114</v>
      </c>
      <c r="B115">
        <f t="shared" si="1"/>
        <v>85.595904851336471</v>
      </c>
    </row>
    <row r="116" spans="1:2" x14ac:dyDescent="0.2">
      <c r="A116">
        <v>115</v>
      </c>
      <c r="B116">
        <f t="shared" si="1"/>
        <v>84.798697840353611</v>
      </c>
    </row>
    <row r="117" spans="1:2" x14ac:dyDescent="0.2">
      <c r="A117">
        <v>116</v>
      </c>
      <c r="B117">
        <f t="shared" si="1"/>
        <v>83.98345798922692</v>
      </c>
    </row>
    <row r="118" spans="1:2" x14ac:dyDescent="0.2">
      <c r="A118">
        <v>117</v>
      </c>
      <c r="B118">
        <f t="shared" si="1"/>
        <v>83.150185861746166</v>
      </c>
    </row>
    <row r="119" spans="1:2" x14ac:dyDescent="0.2">
      <c r="A119">
        <v>118</v>
      </c>
      <c r="B119">
        <f t="shared" si="1"/>
        <v>82.298882007306133</v>
      </c>
    </row>
    <row r="120" spans="1:2" x14ac:dyDescent="0.2">
      <c r="A120">
        <v>119</v>
      </c>
      <c r="B120">
        <f t="shared" si="1"/>
        <v>81.429546961392532</v>
      </c>
    </row>
    <row r="121" spans="1:2" x14ac:dyDescent="0.2">
      <c r="A121">
        <v>120</v>
      </c>
      <c r="B121">
        <f t="shared" si="1"/>
        <v>80.542181246047619</v>
      </c>
    </row>
    <row r="122" spans="1:2" x14ac:dyDescent="0.2">
      <c r="A122">
        <v>121</v>
      </c>
      <c r="B122">
        <f t="shared" si="1"/>
        <v>79.63678537031646</v>
      </c>
    </row>
    <row r="123" spans="1:2" x14ac:dyDescent="0.2">
      <c r="A123">
        <v>122</v>
      </c>
      <c r="B123">
        <f t="shared" si="1"/>
        <v>78.713359830674747</v>
      </c>
    </row>
    <row r="124" spans="1:2" x14ac:dyDescent="0.2">
      <c r="A124">
        <v>123</v>
      </c>
      <c r="B124">
        <f t="shared" si="1"/>
        <v>77.771905111439395</v>
      </c>
    </row>
    <row r="125" spans="1:2" x14ac:dyDescent="0.2">
      <c r="A125">
        <v>124</v>
      </c>
      <c r="B125">
        <f t="shared" si="1"/>
        <v>76.812421685162235</v>
      </c>
    </row>
    <row r="126" spans="1:2" x14ac:dyDescent="0.2">
      <c r="A126">
        <v>125</v>
      </c>
      <c r="B126">
        <f t="shared" si="1"/>
        <v>75.834910013008056</v>
      </c>
    </row>
    <row r="127" spans="1:2" x14ac:dyDescent="0.2">
      <c r="A127">
        <v>126</v>
      </c>
      <c r="B127">
        <f t="shared" si="1"/>
        <v>74.839370545117561</v>
      </c>
    </row>
    <row r="128" spans="1:2" x14ac:dyDescent="0.2">
      <c r="A128">
        <v>127</v>
      </c>
      <c r="B128">
        <f t="shared" si="1"/>
        <v>73.82580372095596</v>
      </c>
    </row>
    <row r="129" spans="1:2" x14ac:dyDescent="0.2">
      <c r="A129">
        <v>128</v>
      </c>
      <c r="B129">
        <f t="shared" si="1"/>
        <v>72.794209969647866</v>
      </c>
    </row>
    <row r="130" spans="1:2" x14ac:dyDescent="0.2">
      <c r="A130">
        <v>129</v>
      </c>
      <c r="B130">
        <f t="shared" si="1"/>
        <v>71.744589710299252</v>
      </c>
    </row>
    <row r="131" spans="1:2" x14ac:dyDescent="0.2">
      <c r="A131">
        <v>130</v>
      </c>
      <c r="B131">
        <f t="shared" ref="B131:B194" si="2">LOG(A131)-$E$1*(((A131-$E$2)^2)-$E$3)+$E$4</f>
        <v>70.676943352306836</v>
      </c>
    </row>
    <row r="132" spans="1:2" x14ac:dyDescent="0.2">
      <c r="A132">
        <v>131</v>
      </c>
      <c r="B132">
        <f t="shared" si="2"/>
        <v>69.591271295655773</v>
      </c>
    </row>
    <row r="133" spans="1:2" x14ac:dyDescent="0.2">
      <c r="A133">
        <v>132</v>
      </c>
      <c r="B133">
        <f t="shared" si="2"/>
        <v>68.487573931205858</v>
      </c>
    </row>
    <row r="134" spans="1:2" x14ac:dyDescent="0.2">
      <c r="A134">
        <v>133</v>
      </c>
      <c r="B134">
        <f t="shared" si="2"/>
        <v>67.365851640967094</v>
      </c>
    </row>
    <row r="135" spans="1:2" x14ac:dyDescent="0.2">
      <c r="A135">
        <v>134</v>
      </c>
      <c r="B135">
        <f t="shared" si="2"/>
        <v>66.226104798364815</v>
      </c>
    </row>
    <row r="136" spans="1:2" x14ac:dyDescent="0.2">
      <c r="A136">
        <v>135</v>
      </c>
      <c r="B136">
        <f t="shared" si="2"/>
        <v>65.068333768495009</v>
      </c>
    </row>
    <row r="137" spans="1:2" x14ac:dyDescent="0.2">
      <c r="A137">
        <v>136</v>
      </c>
      <c r="B137">
        <f t="shared" si="2"/>
        <v>63.89253890837022</v>
      </c>
    </row>
    <row r="138" spans="1:2" x14ac:dyDescent="0.2">
      <c r="A138">
        <v>137</v>
      </c>
      <c r="B138">
        <f t="shared" si="2"/>
        <v>62.698720567156414</v>
      </c>
    </row>
    <row r="139" spans="1:2" x14ac:dyDescent="0.2">
      <c r="A139">
        <v>138</v>
      </c>
      <c r="B139">
        <f t="shared" si="2"/>
        <v>61.486879086401238</v>
      </c>
    </row>
    <row r="140" spans="1:2" x14ac:dyDescent="0.2">
      <c r="A140">
        <v>139</v>
      </c>
      <c r="B140">
        <f t="shared" si="2"/>
        <v>60.257014800254098</v>
      </c>
    </row>
    <row r="141" spans="1:2" x14ac:dyDescent="0.2">
      <c r="A141">
        <v>140</v>
      </c>
      <c r="B141">
        <f t="shared" si="2"/>
        <v>59.009128035678245</v>
      </c>
    </row>
    <row r="142" spans="1:2" x14ac:dyDescent="0.2">
      <c r="A142">
        <v>141</v>
      </c>
      <c r="B142">
        <f t="shared" si="2"/>
        <v>57.743219112655382</v>
      </c>
    </row>
    <row r="143" spans="1:2" x14ac:dyDescent="0.2">
      <c r="A143">
        <v>142</v>
      </c>
      <c r="B143">
        <f t="shared" si="2"/>
        <v>56.459288344383062</v>
      </c>
    </row>
    <row r="144" spans="1:2" x14ac:dyDescent="0.2">
      <c r="A144">
        <v>143</v>
      </c>
      <c r="B144">
        <f t="shared" si="2"/>
        <v>55.157336037465065</v>
      </c>
    </row>
    <row r="145" spans="1:2" x14ac:dyDescent="0.2">
      <c r="A145">
        <v>144</v>
      </c>
      <c r="B145">
        <f t="shared" si="2"/>
        <v>53.837362492095252</v>
      </c>
    </row>
    <row r="146" spans="1:2" x14ac:dyDescent="0.2">
      <c r="A146">
        <v>145</v>
      </c>
      <c r="B146">
        <f t="shared" si="2"/>
        <v>52.499368002234974</v>
      </c>
    </row>
    <row r="147" spans="1:2" x14ac:dyDescent="0.2">
      <c r="A147">
        <v>146</v>
      </c>
      <c r="B147">
        <f t="shared" si="2"/>
        <v>51.143352855784443</v>
      </c>
    </row>
    <row r="148" spans="1:2" x14ac:dyDescent="0.2">
      <c r="A148">
        <v>147</v>
      </c>
      <c r="B148">
        <f t="shared" si="2"/>
        <v>49.76931733474818</v>
      </c>
    </row>
    <row r="149" spans="1:2" x14ac:dyDescent="0.2">
      <c r="A149">
        <v>148</v>
      </c>
      <c r="B149">
        <f t="shared" si="2"/>
        <v>48.377261715394958</v>
      </c>
    </row>
    <row r="150" spans="1:2" x14ac:dyDescent="0.2">
      <c r="A150">
        <v>149</v>
      </c>
      <c r="B150">
        <f t="shared" si="2"/>
        <v>46.967186268412277</v>
      </c>
    </row>
    <row r="151" spans="1:2" x14ac:dyDescent="0.2">
      <c r="A151">
        <v>150</v>
      </c>
      <c r="B151">
        <f t="shared" si="2"/>
        <v>45.539091259055688</v>
      </c>
    </row>
    <row r="152" spans="1:2" x14ac:dyDescent="0.2">
      <c r="A152">
        <v>151</v>
      </c>
      <c r="B152">
        <f t="shared" si="2"/>
        <v>44.092976947293174</v>
      </c>
    </row>
    <row r="153" spans="1:2" x14ac:dyDescent="0.2">
      <c r="A153">
        <v>152</v>
      </c>
      <c r="B153">
        <f t="shared" si="2"/>
        <v>42.628843587944772</v>
      </c>
    </row>
    <row r="154" spans="1:2" x14ac:dyDescent="0.2">
      <c r="A154">
        <v>153</v>
      </c>
      <c r="B154">
        <f t="shared" si="2"/>
        <v>41.146691430817604</v>
      </c>
    </row>
    <row r="155" spans="1:2" x14ac:dyDescent="0.2">
      <c r="A155">
        <v>154</v>
      </c>
      <c r="B155">
        <f t="shared" si="2"/>
        <v>39.646520720836463</v>
      </c>
    </row>
    <row r="156" spans="1:2" x14ac:dyDescent="0.2">
      <c r="A156">
        <v>155</v>
      </c>
      <c r="B156">
        <f t="shared" si="2"/>
        <v>38.128331698170292</v>
      </c>
    </row>
    <row r="157" spans="1:2" x14ac:dyDescent="0.2">
      <c r="A157">
        <v>156</v>
      </c>
      <c r="B157">
        <f t="shared" si="2"/>
        <v>36.592124598354459</v>
      </c>
    </row>
    <row r="158" spans="1:2" x14ac:dyDescent="0.2">
      <c r="A158">
        <v>157</v>
      </c>
      <c r="B158">
        <f t="shared" si="2"/>
        <v>35.037899652409237</v>
      </c>
    </row>
    <row r="159" spans="1:2" x14ac:dyDescent="0.2">
      <c r="A159">
        <v>158</v>
      </c>
      <c r="B159">
        <f t="shared" si="2"/>
        <v>33.465657086954437</v>
      </c>
    </row>
    <row r="160" spans="1:2" x14ac:dyDescent="0.2">
      <c r="A160">
        <v>159</v>
      </c>
      <c r="B160">
        <f t="shared" si="2"/>
        <v>31.875397124320457</v>
      </c>
    </row>
    <row r="161" spans="1:2" x14ac:dyDescent="0.2">
      <c r="A161">
        <v>160</v>
      </c>
      <c r="B161">
        <f t="shared" si="2"/>
        <v>30.267119982655927</v>
      </c>
    </row>
    <row r="162" spans="1:2" x14ac:dyDescent="0.2">
      <c r="A162">
        <v>161</v>
      </c>
      <c r="B162">
        <f t="shared" si="2"/>
        <v>28.640825876031855</v>
      </c>
    </row>
    <row r="163" spans="1:2" x14ac:dyDescent="0.2">
      <c r="A163">
        <v>162</v>
      </c>
      <c r="B163">
        <f t="shared" si="2"/>
        <v>26.996515014542638</v>
      </c>
    </row>
    <row r="164" spans="1:2" x14ac:dyDescent="0.2">
      <c r="A164">
        <v>163</v>
      </c>
      <c r="B164">
        <f t="shared" si="2"/>
        <v>25.334187604403951</v>
      </c>
    </row>
    <row r="165" spans="1:2" x14ac:dyDescent="0.2">
      <c r="A165">
        <v>164</v>
      </c>
      <c r="B165">
        <f t="shared" si="2"/>
        <v>23.6538438480477</v>
      </c>
    </row>
    <row r="166" spans="1:2" x14ac:dyDescent="0.2">
      <c r="A166">
        <v>165</v>
      </c>
      <c r="B166">
        <f t="shared" si="2"/>
        <v>21.95548394421391</v>
      </c>
    </row>
    <row r="167" spans="1:2" x14ac:dyDescent="0.2">
      <c r="A167">
        <v>166</v>
      </c>
      <c r="B167">
        <f t="shared" si="2"/>
        <v>20.239108088040055</v>
      </c>
    </row>
    <row r="168" spans="1:2" x14ac:dyDescent="0.2">
      <c r="A168">
        <v>167</v>
      </c>
      <c r="B168">
        <f t="shared" si="2"/>
        <v>18.504716471147589</v>
      </c>
    </row>
    <row r="169" spans="1:2" x14ac:dyDescent="0.2">
      <c r="A169">
        <v>168</v>
      </c>
      <c r="B169">
        <f t="shared" si="2"/>
        <v>16.752309281725857</v>
      </c>
    </row>
    <row r="170" spans="1:2" x14ac:dyDescent="0.2">
      <c r="A170">
        <v>169</v>
      </c>
      <c r="B170">
        <f t="shared" si="2"/>
        <v>14.981886704613672</v>
      </c>
    </row>
    <row r="171" spans="1:2" x14ac:dyDescent="0.2">
      <c r="A171">
        <v>170</v>
      </c>
      <c r="B171">
        <f t="shared" si="2"/>
        <v>13.193448921378277</v>
      </c>
    </row>
    <row r="172" spans="1:2" x14ac:dyDescent="0.2">
      <c r="A172">
        <v>171</v>
      </c>
      <c r="B172">
        <f t="shared" si="2"/>
        <v>11.386996110392161</v>
      </c>
    </row>
    <row r="173" spans="1:2" x14ac:dyDescent="0.2">
      <c r="A173">
        <v>172</v>
      </c>
      <c r="B173">
        <f t="shared" si="2"/>
        <v>9.5625284469075638</v>
      </c>
    </row>
    <row r="174" spans="1:2" x14ac:dyDescent="0.2">
      <c r="A174">
        <v>173</v>
      </c>
      <c r="B174">
        <f t="shared" si="2"/>
        <v>7.7200461031288086</v>
      </c>
    </row>
    <row r="175" spans="1:2" x14ac:dyDescent="0.2">
      <c r="A175">
        <v>174</v>
      </c>
      <c r="B175">
        <f t="shared" si="2"/>
        <v>5.8595492482826188</v>
      </c>
    </row>
    <row r="176" spans="1:2" x14ac:dyDescent="0.2">
      <c r="A176">
        <v>175</v>
      </c>
      <c r="B176">
        <f t="shared" si="2"/>
        <v>3.9810380486863153</v>
      </c>
    </row>
    <row r="177" spans="1:2" x14ac:dyDescent="0.2">
      <c r="A177">
        <v>176</v>
      </c>
      <c r="B177">
        <f t="shared" si="2"/>
        <v>2.0845126678141668</v>
      </c>
    </row>
    <row r="178" spans="1:2" x14ac:dyDescent="0.2">
      <c r="A178">
        <v>177</v>
      </c>
      <c r="B178">
        <f t="shared" si="2"/>
        <v>0.16997326636182208</v>
      </c>
    </row>
    <row r="179" spans="1:2" x14ac:dyDescent="0.2">
      <c r="A179">
        <v>178</v>
      </c>
      <c r="B179">
        <f t="shared" si="2"/>
        <v>-1.7625799976910912</v>
      </c>
    </row>
    <row r="180" spans="1:2" x14ac:dyDescent="0.2">
      <c r="A180">
        <v>179</v>
      </c>
      <c r="B180">
        <f t="shared" si="2"/>
        <v>-3.7131469690201016</v>
      </c>
    </row>
    <row r="181" spans="1:2" x14ac:dyDescent="0.2">
      <c r="A181">
        <v>180</v>
      </c>
      <c r="B181">
        <f t="shared" si="2"/>
        <v>-5.6817274948966912</v>
      </c>
    </row>
    <row r="182" spans="1:2" x14ac:dyDescent="0.2">
      <c r="A182">
        <v>181</v>
      </c>
      <c r="B182">
        <f t="shared" si="2"/>
        <v>-7.6683214251307987</v>
      </c>
    </row>
    <row r="183" spans="1:2" x14ac:dyDescent="0.2">
      <c r="A183">
        <v>182</v>
      </c>
      <c r="B183">
        <f t="shared" si="2"/>
        <v>-9.6729286120149141</v>
      </c>
    </row>
    <row r="184" spans="1:2" x14ac:dyDescent="0.2">
      <c r="A184">
        <v>183</v>
      </c>
      <c r="B184">
        <f t="shared" si="2"/>
        <v>-11.695548910269565</v>
      </c>
    </row>
    <row r="185" spans="1:2" x14ac:dyDescent="0.2">
      <c r="A185">
        <v>184</v>
      </c>
      <c r="B185">
        <f t="shared" si="2"/>
        <v>-13.736182176990454</v>
      </c>
    </row>
    <row r="186" spans="1:2" x14ac:dyDescent="0.2">
      <c r="A186">
        <v>185</v>
      </c>
      <c r="B186">
        <f t="shared" si="2"/>
        <v>-15.794828271596984</v>
      </c>
    </row>
    <row r="187" spans="1:2" x14ac:dyDescent="0.2">
      <c r="A187">
        <v>186</v>
      </c>
      <c r="B187">
        <f t="shared" si="2"/>
        <v>-17.871487055782069</v>
      </c>
    </row>
    <row r="188" spans="1:2" x14ac:dyDescent="0.2">
      <c r="A188">
        <v>187</v>
      </c>
      <c r="B188">
        <f t="shared" si="2"/>
        <v>-19.966158393463488</v>
      </c>
    </row>
    <row r="189" spans="1:2" x14ac:dyDescent="0.2">
      <c r="A189">
        <v>188</v>
      </c>
      <c r="B189">
        <f t="shared" si="2"/>
        <v>-22.078842150736321</v>
      </c>
    </row>
    <row r="190" spans="1:2" x14ac:dyDescent="0.2">
      <c r="A190">
        <v>189</v>
      </c>
      <c r="B190">
        <f t="shared" si="2"/>
        <v>-24.209538195826752</v>
      </c>
    </row>
    <row r="191" spans="1:2" x14ac:dyDescent="0.2">
      <c r="A191">
        <v>190</v>
      </c>
      <c r="B191">
        <f t="shared" si="2"/>
        <v>-26.358246399047175</v>
      </c>
    </row>
    <row r="192" spans="1:2" x14ac:dyDescent="0.2">
      <c r="A192">
        <v>191</v>
      </c>
      <c r="B192">
        <f t="shared" si="2"/>
        <v>-28.524966632752268</v>
      </c>
    </row>
    <row r="193" spans="1:2" x14ac:dyDescent="0.2">
      <c r="A193">
        <v>192</v>
      </c>
      <c r="B193">
        <f t="shared" si="2"/>
        <v>-30.709698771296445</v>
      </c>
    </row>
    <row r="194" spans="1:2" x14ac:dyDescent="0.2">
      <c r="A194">
        <v>193</v>
      </c>
      <c r="B194">
        <f t="shared" si="2"/>
        <v>-32.912442690992208</v>
      </c>
    </row>
    <row r="195" spans="1:2" x14ac:dyDescent="0.2">
      <c r="A195">
        <v>194</v>
      </c>
      <c r="B195">
        <f t="shared" ref="B195:B231" si="3">LOG(A195)-$E$1*(((A195-$E$2)^2)-$E$3)+$E$4</f>
        <v>-35.133198270069755</v>
      </c>
    </row>
    <row r="196" spans="1:2" x14ac:dyDescent="0.2">
      <c r="A196">
        <v>195</v>
      </c>
      <c r="B196">
        <f t="shared" si="3"/>
        <v>-37.371965388637449</v>
      </c>
    </row>
    <row r="197" spans="1:2" x14ac:dyDescent="0.2">
      <c r="A197">
        <v>196</v>
      </c>
      <c r="B197">
        <f t="shared" si="3"/>
        <v>-39.62874392864353</v>
      </c>
    </row>
    <row r="198" spans="1:2" x14ac:dyDescent="0.2">
      <c r="A198">
        <v>197</v>
      </c>
      <c r="B198">
        <f t="shared" si="3"/>
        <v>-41.903533773838376</v>
      </c>
    </row>
    <row r="199" spans="1:2" x14ac:dyDescent="0.2">
      <c r="A199">
        <v>198</v>
      </c>
      <c r="B199">
        <f t="shared" si="3"/>
        <v>-44.19633480973846</v>
      </c>
    </row>
    <row r="200" spans="1:2" x14ac:dyDescent="0.2">
      <c r="A200">
        <v>199</v>
      </c>
      <c r="B200">
        <f t="shared" si="3"/>
        <v>-46.507146923590284</v>
      </c>
    </row>
    <row r="201" spans="1:2" x14ac:dyDescent="0.2">
      <c r="A201">
        <v>200</v>
      </c>
      <c r="B201">
        <f t="shared" si="3"/>
        <v>-48.835970004336019</v>
      </c>
    </row>
    <row r="202" spans="1:2" x14ac:dyDescent="0.2">
      <c r="A202">
        <v>201</v>
      </c>
      <c r="B202">
        <f t="shared" si="3"/>
        <v>-51.182803942579511</v>
      </c>
    </row>
    <row r="203" spans="1:2" x14ac:dyDescent="0.2">
      <c r="A203">
        <v>202</v>
      </c>
      <c r="B203">
        <f t="shared" si="3"/>
        <v>-53.547648630553368</v>
      </c>
    </row>
    <row r="204" spans="1:2" x14ac:dyDescent="0.2">
      <c r="A204">
        <v>203</v>
      </c>
      <c r="B204">
        <f t="shared" si="3"/>
        <v>-55.930503962086789</v>
      </c>
    </row>
    <row r="205" spans="1:2" x14ac:dyDescent="0.2">
      <c r="A205">
        <v>204</v>
      </c>
      <c r="B205">
        <f t="shared" si="3"/>
        <v>-58.331369832574097</v>
      </c>
    </row>
    <row r="206" spans="1:2" x14ac:dyDescent="0.2">
      <c r="A206">
        <v>205</v>
      </c>
      <c r="B206">
        <f t="shared" si="3"/>
        <v>-60.75024613894422</v>
      </c>
    </row>
    <row r="207" spans="1:2" x14ac:dyDescent="0.2">
      <c r="A207">
        <v>206</v>
      </c>
      <c r="B207">
        <f t="shared" si="3"/>
        <v>-63.187132779630815</v>
      </c>
    </row>
    <row r="208" spans="1:2" x14ac:dyDescent="0.2">
      <c r="A208">
        <v>207</v>
      </c>
      <c r="B208">
        <f t="shared" si="3"/>
        <v>-65.64202965454308</v>
      </c>
    </row>
    <row r="209" spans="1:2" x14ac:dyDescent="0.2">
      <c r="A209">
        <v>208</v>
      </c>
      <c r="B209">
        <f t="shared" si="3"/>
        <v>-68.11493666503722</v>
      </c>
    </row>
    <row r="210" spans="1:2" x14ac:dyDescent="0.2">
      <c r="A210">
        <v>209</v>
      </c>
      <c r="B210">
        <f t="shared" si="3"/>
        <v>-70.605853713888933</v>
      </c>
    </row>
    <row r="211" spans="1:2" x14ac:dyDescent="0.2">
      <c r="A211">
        <v>210</v>
      </c>
      <c r="B211">
        <f t="shared" si="3"/>
        <v>-73.114780705266071</v>
      </c>
    </row>
    <row r="212" spans="1:2" x14ac:dyDescent="0.2">
      <c r="A212">
        <v>211</v>
      </c>
      <c r="B212">
        <f t="shared" si="3"/>
        <v>-75.641717544702288</v>
      </c>
    </row>
    <row r="213" spans="1:2" x14ac:dyDescent="0.2">
      <c r="A213">
        <v>212</v>
      </c>
      <c r="B213">
        <f t="shared" si="3"/>
        <v>-78.186664139071212</v>
      </c>
    </row>
    <row r="214" spans="1:2" x14ac:dyDescent="0.2">
      <c r="A214">
        <v>213</v>
      </c>
      <c r="B214">
        <f t="shared" si="3"/>
        <v>-80.749620396561227</v>
      </c>
    </row>
    <row r="215" spans="1:2" x14ac:dyDescent="0.2">
      <c r="A215">
        <v>214</v>
      </c>
      <c r="B215">
        <f t="shared" si="3"/>
        <v>-83.33058622665078</v>
      </c>
    </row>
    <row r="216" spans="1:2" x14ac:dyDescent="0.2">
      <c r="A216">
        <v>215</v>
      </c>
      <c r="B216">
        <f t="shared" si="3"/>
        <v>-85.929561540084364</v>
      </c>
    </row>
    <row r="217" spans="1:2" x14ac:dyDescent="0.2">
      <c r="A217">
        <v>216</v>
      </c>
      <c r="B217">
        <f t="shared" si="3"/>
        <v>-88.54654624884904</v>
      </c>
    </row>
    <row r="218" spans="1:2" x14ac:dyDescent="0.2">
      <c r="A218">
        <v>217</v>
      </c>
      <c r="B218">
        <f t="shared" si="3"/>
        <v>-91.181540266151444</v>
      </c>
    </row>
    <row r="219" spans="1:2" x14ac:dyDescent="0.2">
      <c r="A219">
        <v>218</v>
      </c>
      <c r="B219">
        <f t="shared" si="3"/>
        <v>-93.834543506395363</v>
      </c>
    </row>
    <row r="220" spans="1:2" x14ac:dyDescent="0.2">
      <c r="A220">
        <v>219</v>
      </c>
      <c r="B220">
        <f t="shared" si="3"/>
        <v>-96.505555885159851</v>
      </c>
    </row>
    <row r="221" spans="1:2" x14ac:dyDescent="0.2">
      <c r="A221">
        <v>220</v>
      </c>
      <c r="B221">
        <f t="shared" si="3"/>
        <v>-99.194577319177768</v>
      </c>
    </row>
    <row r="222" spans="1:2" x14ac:dyDescent="0.2">
      <c r="A222">
        <v>221</v>
      </c>
      <c r="B222">
        <f t="shared" si="3"/>
        <v>-101.90160772631486</v>
      </c>
    </row>
    <row r="223" spans="1:2" x14ac:dyDescent="0.2">
      <c r="A223">
        <v>222</v>
      </c>
      <c r="B223">
        <f t="shared" si="3"/>
        <v>-104.62664702554935</v>
      </c>
    </row>
    <row r="224" spans="1:2" x14ac:dyDescent="0.2">
      <c r="A224">
        <v>223</v>
      </c>
      <c r="B224">
        <f t="shared" si="3"/>
        <v>-107.36969513695183</v>
      </c>
    </row>
    <row r="225" spans="1:2" x14ac:dyDescent="0.2">
      <c r="A225">
        <v>224</v>
      </c>
      <c r="B225">
        <f t="shared" si="3"/>
        <v>-110.13075198166584</v>
      </c>
    </row>
    <row r="226" spans="1:2" x14ac:dyDescent="0.2">
      <c r="A226">
        <v>225</v>
      </c>
      <c r="B226">
        <f t="shared" si="3"/>
        <v>-112.90981748188861</v>
      </c>
    </row>
    <row r="227" spans="1:2" x14ac:dyDescent="0.2">
      <c r="A227">
        <v>226</v>
      </c>
      <c r="B227">
        <f t="shared" si="3"/>
        <v>-115.70689156085257</v>
      </c>
    </row>
    <row r="228" spans="1:2" x14ac:dyDescent="0.2">
      <c r="A228">
        <v>227</v>
      </c>
      <c r="B228">
        <f t="shared" si="3"/>
        <v>-118.52197414280687</v>
      </c>
    </row>
    <row r="229" spans="1:2" x14ac:dyDescent="0.2">
      <c r="A229">
        <v>228</v>
      </c>
      <c r="B229">
        <f t="shared" si="3"/>
        <v>-121.35506515299954</v>
      </c>
    </row>
    <row r="230" spans="1:2" x14ac:dyDescent="0.2">
      <c r="A230">
        <v>229</v>
      </c>
      <c r="B230">
        <f t="shared" si="3"/>
        <v>-124.20616451766008</v>
      </c>
    </row>
    <row r="231" spans="1:2" x14ac:dyDescent="0.2">
      <c r="A231">
        <v>230</v>
      </c>
      <c r="B231">
        <f t="shared" si="3"/>
        <v>-127.07527216398239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Problem 1 Final</vt:lpstr>
      <vt:lpstr>Problem 2 Final</vt:lpstr>
      <vt:lpstr>Problem 2 Try</vt:lpstr>
      <vt:lpstr>Problem 2 Try2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2022-12-07T14:28:57Z</dcterms:created>
  <dcterms:modified xsi:type="dcterms:W3CDTF">2022-12-12T18:26:14Z</dcterms:modified>
</cp:coreProperties>
</file>