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4002293B-591E-4C40-8CBB-3BFCB296C66B}" xr6:coauthVersionLast="47" xr6:coauthVersionMax="47" xr10:uidLastSave="{00000000-0000-0000-0000-000000000000}"/>
  <bookViews>
    <workbookView xWindow="0" yWindow="500" windowWidth="14400" windowHeight="17500" firstSheet="3" activeTab="9" xr2:uid="{B6F8D0BC-569B-4663-8C74-5EE24B655651}"/>
  </bookViews>
  <sheets>
    <sheet name="Sheet6" sheetId="12" r:id="rId1"/>
    <sheet name="Sheet1" sheetId="1" r:id="rId2"/>
    <sheet name="Sheet2" sheetId="2" r:id="rId3"/>
    <sheet name="100 pts" sheetId="3" r:id="rId4"/>
    <sheet name="Sheet4" sheetId="4" r:id="rId5"/>
    <sheet name="MR Sheet" sheetId="9" r:id="rId6"/>
    <sheet name="MR" sheetId="5" r:id="rId7"/>
    <sheet name="Sheet8" sheetId="14" r:id="rId8"/>
    <sheet name="Sheet9" sheetId="15" r:id="rId9"/>
    <sheet name="Mr next" sheetId="13" r:id="rId10"/>
    <sheet name="MR Last" sheetId="11" r:id="rId11"/>
    <sheet name="Final Reg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3" l="1"/>
  <c r="H3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2" i="13"/>
  <c r="G3" i="10"/>
  <c r="G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2" i="10"/>
  <c r="B32" i="11"/>
  <c r="B31" i="11"/>
  <c r="B30" i="11"/>
  <c r="G12" i="9"/>
  <c r="C28" i="9"/>
  <c r="C23" i="9"/>
  <c r="C25" i="9"/>
  <c r="C26" i="9"/>
  <c r="C27" i="9"/>
  <c r="C24" i="9"/>
  <c r="A27" i="9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4" i="4"/>
  <c r="E24" i="3"/>
  <c r="E23" i="3"/>
  <c r="H5" i="1"/>
  <c r="E26" i="2"/>
  <c r="E25" i="2"/>
  <c r="G2" i="4" l="1"/>
  <c r="G1" i="4"/>
  <c r="E27" i="2"/>
</calcChain>
</file>

<file path=xl/sharedStrings.xml><?xml version="1.0" encoding="utf-8"?>
<sst xmlns="http://schemas.openxmlformats.org/spreadsheetml/2006/main" count="327" uniqueCount="148">
  <si>
    <t>Address</t>
  </si>
  <si>
    <t>Price</t>
  </si>
  <si>
    <t>Sq Ft</t>
  </si>
  <si>
    <t>Bed</t>
  </si>
  <si>
    <t>Bath</t>
  </si>
  <si>
    <t>Age</t>
  </si>
  <si>
    <t>684 E 4th Ave, Durango, CO 81301</t>
  </si>
  <si>
    <t>99 Navajo Ln, Durango, CO 81301</t>
  </si>
  <si>
    <t>4491 CR 237 Durango, CO</t>
  </si>
  <si>
    <t>178 Mancos Ln, Durango, CO 81301</t>
  </si>
  <si>
    <t>27 Manitou Ln, Durango, Co</t>
  </si>
  <si>
    <t>13 Bacus Ave, Durango, CO 81301</t>
  </si>
  <si>
    <t>1279 CR 204 Durango, CO</t>
  </si>
  <si>
    <t>51 Animas Pl, Durango, CO 81301</t>
  </si>
  <si>
    <t>23 Kennebec Dr, Durango, CO, 81301</t>
  </si>
  <si>
    <t>2907 W 3rd Ave, Durango, CO 81301</t>
  </si>
  <si>
    <t>714 E 5th Ave, Durango, CO 81301</t>
  </si>
  <si>
    <t>409 Old Snag Cir, Hesperus, CO 81326</t>
  </si>
  <si>
    <t>314 Highland Hill Dr, Durango, CO 81301</t>
  </si>
  <si>
    <t>462 E 8th St, Durango, CO 81301</t>
  </si>
  <si>
    <t>1257 Galaxy Dr, Durango, CO 81301</t>
  </si>
  <si>
    <t>20 La Questa Dr, Durango, CO, 81301</t>
  </si>
  <si>
    <t>1553 W 2nd Avenue</t>
  </si>
  <si>
    <t>786 E 6th Ave, Durango, CO 81301</t>
  </si>
  <si>
    <t>137 Rio Vista Cir, Durango, CO 81301</t>
  </si>
  <si>
    <t>1420 Goeglein Gulch Rd, Durango, CO 81301</t>
  </si>
  <si>
    <t>1369 Florida Rd, Durango, CO 81301</t>
  </si>
  <si>
    <t>160 Mancos Ln, Durango, CO 81301</t>
  </si>
  <si>
    <t>21 Ophir Dr, Durango, CO, 81301</t>
  </si>
  <si>
    <t>477 E 11th St</t>
  </si>
  <si>
    <t>2615 N College Dr, Durango, CO 81301</t>
  </si>
  <si>
    <t>3 Lizard Head Dr, Durango, CO, 81301</t>
  </si>
  <si>
    <t>393 Timberline DR, Durango, CO 81301</t>
  </si>
  <si>
    <t>154 North Rd, Durango, CO 81303</t>
  </si>
  <si>
    <t>541 E 10th St</t>
  </si>
  <si>
    <t>8 Aquarius Pl, Durango, CO 81301</t>
  </si>
  <si>
    <t>17 Molas, Durango, CO, 81301</t>
  </si>
  <si>
    <t>2875 W 3rd Ave, Durango, CO 81301</t>
  </si>
  <si>
    <t>1 Molas Dr, Durango, CO, 81301</t>
  </si>
  <si>
    <t>2910 W 3rd Ave, Durango, CO 81301</t>
  </si>
  <si>
    <t>1748 W 2nd Ave, Durango, CO 81301</t>
  </si>
  <si>
    <t>783 Horse Gulch Loop, Durango, CO 81301</t>
  </si>
  <si>
    <t>124 Linda Ct, Durango, CO 81301</t>
  </si>
  <si>
    <t>2607 N College Dr, Durango, CO 81301</t>
  </si>
  <si>
    <t>773 E 3rd Ave</t>
  </si>
  <si>
    <t>2178 Crestview Drive</t>
  </si>
  <si>
    <t>1260 E 4th Ave, Durango, CO 81301</t>
  </si>
  <si>
    <t>2608 N College Dr, Durango, CO 81301</t>
  </si>
  <si>
    <t>208 Mancos Ln, Durango, CO 81301</t>
  </si>
  <si>
    <t>26 Molas Dr, Durango, CO, 81301</t>
  </si>
  <si>
    <t>162 Timberline Dr, Durango, CO 81301</t>
  </si>
  <si>
    <t>20 Childers Ln, Durango, CO 81301</t>
  </si>
  <si>
    <t>448 Jenkins Ranch Rd, Durango, CO, 81301</t>
  </si>
  <si>
    <t>2800 Oak Dr</t>
  </si>
  <si>
    <t>2180 Kingfisher Ct</t>
  </si>
  <si>
    <t>230 Clear Spring Ave, Durango, CO 81301</t>
  </si>
  <si>
    <t>107 Linda Ct, Durango, CO 81301</t>
  </si>
  <si>
    <t>3055 E 6th Ave, Durango, CO 81301</t>
  </si>
  <si>
    <t>161 W 22nd St, Durango, CO 81301</t>
  </si>
  <si>
    <t>60 Cedar Ridge Way, Durango, CO 81301</t>
  </si>
  <si>
    <t>942 County Road 238, Durango, CO 81301</t>
  </si>
  <si>
    <t>40 Latigo Rd, Durango, CO 81301</t>
  </si>
  <si>
    <t>2024 Crestview Dr, Durango, CO 81301</t>
  </si>
  <si>
    <t>1850 W 3rd Avenue</t>
  </si>
  <si>
    <t>63 Jameson Dr, Durango, CO 81301</t>
  </si>
  <si>
    <t>1870 W 2nd Ave, Durango, CO 81301</t>
  </si>
  <si>
    <t>174 W 32nd St, Durango, CO 81301</t>
  </si>
  <si>
    <t>2406 Delwood Ave, Durango, CO 81301</t>
  </si>
  <si>
    <t>450 E 30th St, Durango, CO 81301</t>
  </si>
  <si>
    <t>555 E 5th St, Durango, CO 81301</t>
  </si>
  <si>
    <t>119 Tierra Vista Dr, Durango, CO 81301</t>
  </si>
  <si>
    <t>123 Cedar Ridge Way, Durango, CO 81301</t>
  </si>
  <si>
    <t>311 Jenkins Ranch Rd, Durango, CO, 81301</t>
  </si>
  <si>
    <t>2208 Crestview Dr, Durango, CO 81301</t>
  </si>
  <si>
    <t>12 Sandstone Dr, Durango, CO 81301</t>
  </si>
  <si>
    <t>2611 Delwood Ave, Durango, CO 81301</t>
  </si>
  <si>
    <t>2603 Delwood Ave, Durango, Co</t>
  </si>
  <si>
    <t>475 San Juan Dr, Durango, CO 81301</t>
  </si>
  <si>
    <t>203 E 6th Ave, Durango, CO 81301</t>
  </si>
  <si>
    <t>312 Hollow Ridge Rd, Durango, CO 81301</t>
  </si>
  <si>
    <t>3202 E 4th Ave, Durango, CO,81301</t>
  </si>
  <si>
    <t>51 Wildcat Rd, Durango, CO 81303</t>
  </si>
  <si>
    <t>34 Orchard Ln.  Durango, CO 81301</t>
  </si>
  <si>
    <t>2705 W 2nd Ave, Durango, CO 81301</t>
  </si>
  <si>
    <t>318 Jenkins Ranch Rd, Durango, CO, 81301</t>
  </si>
  <si>
    <t>12 Cedar Ridge Way, Durango, CO 81301</t>
  </si>
  <si>
    <t>2413 Delwood Ave, Durango, CO 81301</t>
  </si>
  <si>
    <t>143 Ryler Dr, Durango, CO 81301</t>
  </si>
  <si>
    <t>2916 Junction St, Durango, CO 81301</t>
  </si>
  <si>
    <t>3233 W 7th Ave, Durango, CO 81301</t>
  </si>
  <si>
    <t>37 Folsom Pl, Durango, CO 81301</t>
  </si>
  <si>
    <t>1941 E 2nd Ave, Durango, CO 81301</t>
  </si>
  <si>
    <t>2409 Columbine Dr, Durango, CO 81301</t>
  </si>
  <si>
    <t>2595 Arroyo Dr, Durango, CO 81301</t>
  </si>
  <si>
    <t>3115 W 4th Ave, Durango, CO 81301</t>
  </si>
  <si>
    <t>2168 Crestview Dr, Durango, CO 81301</t>
  </si>
  <si>
    <t>1704 County Road 240, Durango, CO 81301</t>
  </si>
  <si>
    <t>165 Colina Pl</t>
  </si>
  <si>
    <t>2906 W 2nd Ave, Durango, CO 81301</t>
  </si>
  <si>
    <t>1812 Glenisle Ave, Durango, CO 81301</t>
  </si>
  <si>
    <t>1710 W 3rd Ave, Durango, CO 81301</t>
  </si>
  <si>
    <t>515 Animas View Dr, Durango, CO 81301</t>
  </si>
  <si>
    <t>302 E 9th Ave, Durango, CO 81301</t>
  </si>
  <si>
    <t>85 Sunridge Ln, Durango, CO 81301</t>
  </si>
  <si>
    <t>317 Wood Crest Dr, Durango, CO 81303</t>
  </si>
  <si>
    <t>Q1</t>
  </si>
  <si>
    <t>Q3</t>
  </si>
  <si>
    <t>IQR</t>
  </si>
  <si>
    <t>LL</t>
  </si>
  <si>
    <t>UL</t>
  </si>
  <si>
    <t>sqft</t>
  </si>
  <si>
    <t>age</t>
  </si>
  <si>
    <t>price</t>
  </si>
  <si>
    <t>s</t>
  </si>
  <si>
    <t>Corr:</t>
  </si>
  <si>
    <t>R^2</t>
  </si>
  <si>
    <t xml:space="preserve">Prediciton </t>
  </si>
  <si>
    <t>B0</t>
  </si>
  <si>
    <t>B1</t>
  </si>
  <si>
    <t>Error</t>
  </si>
  <si>
    <t>MAPE</t>
  </si>
  <si>
    <t>Med APE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</si>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</sst>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%"/>
    <numFmt numFmtId="165" formatCode="0.000000000000000%"/>
    <numFmt numFmtId="204" formatCode="0.00000000000000000000000000000000000000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A2A3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3" fillId="0" borderId="0" xfId="3" applyAlignment="1">
      <alignment horizontal="left"/>
    </xf>
    <xf numFmtId="0" fontId="3" fillId="0" borderId="0" xfId="3" applyAlignment="1">
      <alignment horizontal="right"/>
    </xf>
    <xf numFmtId="0" fontId="3" fillId="0" borderId="0" xfId="4" applyNumberFormat="1" applyFont="1" applyFill="1" applyBorder="1" applyAlignment="1">
      <alignment horizontal="right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right" vertical="center"/>
    </xf>
    <xf numFmtId="0" fontId="3" fillId="0" borderId="0" xfId="3" applyAlignment="1">
      <alignment horizontal="right" vertical="center"/>
    </xf>
    <xf numFmtId="0" fontId="3" fillId="0" borderId="0" xfId="5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2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2" applyNumberFormat="1" applyFont="1" applyFill="1" applyBorder="1" applyAlignment="1">
      <alignment horizontal="right"/>
    </xf>
    <xf numFmtId="0" fontId="3" fillId="0" borderId="0" xfId="6" applyFont="1" applyAlignment="1">
      <alignment horizontal="left" wrapText="1"/>
    </xf>
    <xf numFmtId="0" fontId="3" fillId="0" borderId="0" xfId="7" applyNumberFormat="1" applyFont="1" applyFill="1" applyBorder="1" applyAlignment="1">
      <alignment horizontal="right"/>
    </xf>
    <xf numFmtId="0" fontId="3" fillId="0" borderId="0" xfId="6" applyFont="1" applyAlignment="1">
      <alignment horizontal="right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4" applyNumberFormat="1" applyFont="1" applyFill="1" applyBorder="1" applyAlignment="1">
      <alignment horizontal="right" vertical="center"/>
    </xf>
    <xf numFmtId="0" fontId="3" fillId="0" borderId="0" xfId="5" applyNumberFormat="1" applyFont="1" applyFill="1" applyBorder="1" applyAlignment="1">
      <alignment horizontal="right" vertical="center"/>
    </xf>
    <xf numFmtId="0" fontId="3" fillId="0" borderId="0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2" applyNumberFormat="1" applyFont="1" applyFill="1" applyBorder="1" applyAlignment="1">
      <alignment horizontal="right" vertical="center"/>
    </xf>
    <xf numFmtId="0" fontId="3" fillId="0" borderId="0" xfId="7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4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0" fontId="3" fillId="0" borderId="0" xfId="7" applyNumberFormat="1" applyFont="1" applyFill="1" applyBorder="1" applyAlignment="1">
      <alignment horizontal="center" vertical="center"/>
    </xf>
    <xf numFmtId="0" fontId="6" fillId="0" borderId="0" xfId="0" applyFont="1"/>
    <xf numFmtId="44" fontId="0" fillId="0" borderId="0" xfId="2" applyFont="1"/>
    <xf numFmtId="0" fontId="7" fillId="2" borderId="0" xfId="0" applyFont="1" applyFill="1"/>
    <xf numFmtId="0" fontId="8" fillId="3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0" fillId="0" borderId="1" xfId="0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9" fontId="0" fillId="0" borderId="0" xfId="8" applyFont="1"/>
    <xf numFmtId="164" fontId="0" fillId="0" borderId="0" xfId="8" applyNumberFormat="1" applyFont="1"/>
    <xf numFmtId="165" fontId="0" fillId="0" borderId="0" xfId="8" applyNumberFormat="1" applyFont="1"/>
    <xf numFmtId="9" fontId="0" fillId="0" borderId="1" xfId="8" applyFont="1" applyBorder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  <xf numFmtId="9" fontId="0" fillId="0" borderId="0" xfId="8" applyFont="1" applyFill="1" applyBorder="1" applyAlignment="1"/>
    <xf numFmtId="9" fontId="0" fillId="0" borderId="1" xfId="8" applyFont="1" applyFill="1" applyBorder="1" applyAlignment="1"/>
    <xf numFmtId="10" fontId="0" fillId="0" borderId="1" xfId="8" applyNumberFormat="1" applyFont="1" applyFill="1" applyBorder="1" applyAlignment="1"/>
    <xf numFmtId="204" fontId="0" fillId="0" borderId="0" xfId="8" applyNumberFormat="1" applyFont="1" applyFill="1" applyBorder="1" applyAlignment="1"/>
    <xf numFmtId="10" fontId="0" fillId="0" borderId="0" xfId="0" applyNumberFormat="1"/>
    <xf numFmtId="10" fontId="0" fillId="0" borderId="0" xfId="8" applyNumberFormat="1" applyFont="1"/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9">
    <cellStyle name="Comma" xfId="1" builtinId="3"/>
    <cellStyle name="Comma 2" xfId="4" xr:uid="{32AC8890-50A7-4EA3-B605-CE59BF0F1650}"/>
    <cellStyle name="Currency" xfId="2" builtinId="4"/>
    <cellStyle name="Currency 2" xfId="5" xr:uid="{7F7EAF26-E997-43BF-88AF-A2D8F0B9B87F}"/>
    <cellStyle name="Currency 3" xfId="7" xr:uid="{F91A13DF-092B-479F-8F83-0CAE97E514A2}"/>
    <cellStyle name="Normal" xfId="0" builtinId="0"/>
    <cellStyle name="Normal 2" xfId="3" xr:uid="{0CB0E344-3CCF-4549-9D13-DC18FF3025D6}"/>
    <cellStyle name="Normal 3" xfId="6" xr:uid="{B78B1D4A-B33F-4482-8E49-5EDF3FF49673}"/>
    <cellStyle name="Percent" xfId="8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9020690595498"/>
                  <c:y val="-0.25845333454355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Sheet2!$B$2:$B$114</c:f>
              <c:numCache>
                <c:formatCode>General</c:formatCode>
                <c:ptCount val="113"/>
                <c:pt idx="0">
                  <c:v>9113</c:v>
                </c:pt>
                <c:pt idx="1">
                  <c:v>6860</c:v>
                </c:pt>
                <c:pt idx="2">
                  <c:v>10215</c:v>
                </c:pt>
                <c:pt idx="3">
                  <c:v>5340</c:v>
                </c:pt>
                <c:pt idx="4">
                  <c:v>8179</c:v>
                </c:pt>
                <c:pt idx="5">
                  <c:v>5844</c:v>
                </c:pt>
                <c:pt idx="6">
                  <c:v>3089</c:v>
                </c:pt>
                <c:pt idx="7">
                  <c:v>4997</c:v>
                </c:pt>
                <c:pt idx="8">
                  <c:v>1500</c:v>
                </c:pt>
                <c:pt idx="9">
                  <c:v>3634</c:v>
                </c:pt>
                <c:pt idx="10">
                  <c:v>5593</c:v>
                </c:pt>
                <c:pt idx="11">
                  <c:v>3837</c:v>
                </c:pt>
                <c:pt idx="12">
                  <c:v>4096</c:v>
                </c:pt>
                <c:pt idx="13">
                  <c:v>4424</c:v>
                </c:pt>
                <c:pt idx="14">
                  <c:v>3000</c:v>
                </c:pt>
                <c:pt idx="15">
                  <c:v>4600</c:v>
                </c:pt>
                <c:pt idx="16">
                  <c:v>4052</c:v>
                </c:pt>
                <c:pt idx="17">
                  <c:v>3427</c:v>
                </c:pt>
                <c:pt idx="18">
                  <c:v>5748</c:v>
                </c:pt>
                <c:pt idx="19">
                  <c:v>2434</c:v>
                </c:pt>
                <c:pt idx="20">
                  <c:v>3510</c:v>
                </c:pt>
                <c:pt idx="21">
                  <c:v>2485</c:v>
                </c:pt>
                <c:pt idx="22">
                  <c:v>1488</c:v>
                </c:pt>
                <c:pt idx="23">
                  <c:v>4315</c:v>
                </c:pt>
                <c:pt idx="24">
                  <c:v>4317</c:v>
                </c:pt>
                <c:pt idx="25">
                  <c:v>2684</c:v>
                </c:pt>
                <c:pt idx="26">
                  <c:v>2767</c:v>
                </c:pt>
                <c:pt idx="27">
                  <c:v>2654</c:v>
                </c:pt>
                <c:pt idx="28">
                  <c:v>2206</c:v>
                </c:pt>
                <c:pt idx="29">
                  <c:v>2462</c:v>
                </c:pt>
                <c:pt idx="30">
                  <c:v>3567</c:v>
                </c:pt>
                <c:pt idx="31">
                  <c:v>2739</c:v>
                </c:pt>
                <c:pt idx="32">
                  <c:v>2170</c:v>
                </c:pt>
                <c:pt idx="33">
                  <c:v>2736</c:v>
                </c:pt>
                <c:pt idx="34">
                  <c:v>3577</c:v>
                </c:pt>
                <c:pt idx="35">
                  <c:v>2252</c:v>
                </c:pt>
                <c:pt idx="36">
                  <c:v>2937</c:v>
                </c:pt>
                <c:pt idx="37">
                  <c:v>3100</c:v>
                </c:pt>
                <c:pt idx="38">
                  <c:v>2673</c:v>
                </c:pt>
                <c:pt idx="39">
                  <c:v>2513</c:v>
                </c:pt>
                <c:pt idx="40">
                  <c:v>2723</c:v>
                </c:pt>
                <c:pt idx="41">
                  <c:v>2371</c:v>
                </c:pt>
                <c:pt idx="42">
                  <c:v>3692</c:v>
                </c:pt>
                <c:pt idx="43">
                  <c:v>5009</c:v>
                </c:pt>
                <c:pt idx="44">
                  <c:v>3213</c:v>
                </c:pt>
                <c:pt idx="45">
                  <c:v>2485</c:v>
                </c:pt>
                <c:pt idx="46">
                  <c:v>2211</c:v>
                </c:pt>
                <c:pt idx="47">
                  <c:v>3398</c:v>
                </c:pt>
                <c:pt idx="48">
                  <c:v>2434</c:v>
                </c:pt>
                <c:pt idx="49">
                  <c:v>3432</c:v>
                </c:pt>
                <c:pt idx="50">
                  <c:v>1817</c:v>
                </c:pt>
                <c:pt idx="51">
                  <c:v>2913</c:v>
                </c:pt>
                <c:pt idx="52">
                  <c:v>2014</c:v>
                </c:pt>
                <c:pt idx="53">
                  <c:v>2376</c:v>
                </c:pt>
                <c:pt idx="54">
                  <c:v>2692</c:v>
                </c:pt>
                <c:pt idx="55">
                  <c:v>2929</c:v>
                </c:pt>
                <c:pt idx="56">
                  <c:v>2496</c:v>
                </c:pt>
                <c:pt idx="57">
                  <c:v>2978</c:v>
                </c:pt>
                <c:pt idx="58">
                  <c:v>2906</c:v>
                </c:pt>
                <c:pt idx="59">
                  <c:v>2120</c:v>
                </c:pt>
                <c:pt idx="60">
                  <c:v>2747</c:v>
                </c:pt>
                <c:pt idx="61">
                  <c:v>2733</c:v>
                </c:pt>
                <c:pt idx="62">
                  <c:v>2180</c:v>
                </c:pt>
                <c:pt idx="63">
                  <c:v>2954</c:v>
                </c:pt>
                <c:pt idx="64">
                  <c:v>2882</c:v>
                </c:pt>
                <c:pt idx="65">
                  <c:v>2086</c:v>
                </c:pt>
                <c:pt idx="66">
                  <c:v>2412</c:v>
                </c:pt>
                <c:pt idx="67">
                  <c:v>2774</c:v>
                </c:pt>
                <c:pt idx="68">
                  <c:v>7361</c:v>
                </c:pt>
                <c:pt idx="69">
                  <c:v>1683</c:v>
                </c:pt>
                <c:pt idx="70">
                  <c:v>1910</c:v>
                </c:pt>
                <c:pt idx="71">
                  <c:v>1840</c:v>
                </c:pt>
                <c:pt idx="72">
                  <c:v>4748</c:v>
                </c:pt>
                <c:pt idx="73">
                  <c:v>2777</c:v>
                </c:pt>
                <c:pt idx="74">
                  <c:v>1900</c:v>
                </c:pt>
                <c:pt idx="75">
                  <c:v>1347</c:v>
                </c:pt>
                <c:pt idx="76">
                  <c:v>1292</c:v>
                </c:pt>
                <c:pt idx="77">
                  <c:v>1400</c:v>
                </c:pt>
                <c:pt idx="78">
                  <c:v>1976</c:v>
                </c:pt>
                <c:pt idx="79">
                  <c:v>1824</c:v>
                </c:pt>
                <c:pt idx="80">
                  <c:v>1989</c:v>
                </c:pt>
                <c:pt idx="81">
                  <c:v>1288</c:v>
                </c:pt>
                <c:pt idx="82">
                  <c:v>1895</c:v>
                </c:pt>
                <c:pt idx="83">
                  <c:v>1196</c:v>
                </c:pt>
                <c:pt idx="84">
                  <c:v>1737</c:v>
                </c:pt>
                <c:pt idx="85">
                  <c:v>1539</c:v>
                </c:pt>
                <c:pt idx="86">
                  <c:v>1068</c:v>
                </c:pt>
                <c:pt idx="87">
                  <c:v>1972</c:v>
                </c:pt>
                <c:pt idx="88">
                  <c:v>1608</c:v>
                </c:pt>
                <c:pt idx="89">
                  <c:v>2094</c:v>
                </c:pt>
                <c:pt idx="90">
                  <c:v>1920</c:v>
                </c:pt>
                <c:pt idx="91">
                  <c:v>1320</c:v>
                </c:pt>
                <c:pt idx="92">
                  <c:v>1880</c:v>
                </c:pt>
                <c:pt idx="93">
                  <c:v>1437</c:v>
                </c:pt>
                <c:pt idx="94">
                  <c:v>1682</c:v>
                </c:pt>
                <c:pt idx="95">
                  <c:v>1088</c:v>
                </c:pt>
                <c:pt idx="96">
                  <c:v>1116</c:v>
                </c:pt>
                <c:pt idx="97">
                  <c:v>1287</c:v>
                </c:pt>
                <c:pt idx="98">
                  <c:v>1230</c:v>
                </c:pt>
                <c:pt idx="99">
                  <c:v>2403</c:v>
                </c:pt>
                <c:pt idx="100">
                  <c:v>1189</c:v>
                </c:pt>
                <c:pt idx="101">
                  <c:v>1235</c:v>
                </c:pt>
                <c:pt idx="102">
                  <c:v>1377</c:v>
                </c:pt>
                <c:pt idx="103">
                  <c:v>1050</c:v>
                </c:pt>
                <c:pt idx="104">
                  <c:v>1131</c:v>
                </c:pt>
                <c:pt idx="105">
                  <c:v>1898</c:v>
                </c:pt>
                <c:pt idx="106">
                  <c:v>1247</c:v>
                </c:pt>
                <c:pt idx="107">
                  <c:v>1014</c:v>
                </c:pt>
                <c:pt idx="108">
                  <c:v>1175</c:v>
                </c:pt>
                <c:pt idx="109">
                  <c:v>1300</c:v>
                </c:pt>
                <c:pt idx="110">
                  <c:v>1500</c:v>
                </c:pt>
                <c:pt idx="111">
                  <c:v>1172</c:v>
                </c:pt>
                <c:pt idx="112">
                  <c:v>1624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9995000</c:v>
                </c:pt>
                <c:pt idx="1">
                  <c:v>5995000</c:v>
                </c:pt>
                <c:pt idx="2">
                  <c:v>5760300</c:v>
                </c:pt>
                <c:pt idx="3">
                  <c:v>4927700</c:v>
                </c:pt>
                <c:pt idx="4">
                  <c:v>3934300</c:v>
                </c:pt>
                <c:pt idx="5">
                  <c:v>2423619</c:v>
                </c:pt>
                <c:pt idx="6">
                  <c:v>2412207</c:v>
                </c:pt>
                <c:pt idx="7">
                  <c:v>2294000</c:v>
                </c:pt>
                <c:pt idx="8">
                  <c:v>2245000</c:v>
                </c:pt>
                <c:pt idx="9">
                  <c:v>2231800</c:v>
                </c:pt>
                <c:pt idx="10">
                  <c:v>2116100</c:v>
                </c:pt>
                <c:pt idx="11">
                  <c:v>2022700</c:v>
                </c:pt>
                <c:pt idx="12">
                  <c:v>1999000</c:v>
                </c:pt>
                <c:pt idx="13">
                  <c:v>1995000</c:v>
                </c:pt>
                <c:pt idx="14">
                  <c:v>1985000</c:v>
                </c:pt>
                <c:pt idx="15">
                  <c:v>1839872</c:v>
                </c:pt>
                <c:pt idx="16">
                  <c:v>1772220</c:v>
                </c:pt>
                <c:pt idx="17">
                  <c:v>1745000</c:v>
                </c:pt>
                <c:pt idx="18">
                  <c:v>1701300</c:v>
                </c:pt>
                <c:pt idx="19">
                  <c:v>1636700</c:v>
                </c:pt>
                <c:pt idx="20">
                  <c:v>1552400</c:v>
                </c:pt>
                <c:pt idx="21">
                  <c:v>1499006</c:v>
                </c:pt>
                <c:pt idx="22">
                  <c:v>1444500</c:v>
                </c:pt>
                <c:pt idx="23">
                  <c:v>1425000</c:v>
                </c:pt>
                <c:pt idx="24">
                  <c:v>1370000</c:v>
                </c:pt>
                <c:pt idx="25">
                  <c:v>1324100</c:v>
                </c:pt>
                <c:pt idx="26">
                  <c:v>1318988</c:v>
                </c:pt>
                <c:pt idx="27">
                  <c:v>1292100</c:v>
                </c:pt>
                <c:pt idx="28">
                  <c:v>1286915</c:v>
                </c:pt>
                <c:pt idx="29">
                  <c:v>1250300</c:v>
                </c:pt>
                <c:pt idx="30">
                  <c:v>1250001</c:v>
                </c:pt>
                <c:pt idx="31">
                  <c:v>1250000</c:v>
                </c:pt>
                <c:pt idx="32">
                  <c:v>1241398</c:v>
                </c:pt>
                <c:pt idx="33">
                  <c:v>1219200</c:v>
                </c:pt>
                <c:pt idx="34">
                  <c:v>1187000</c:v>
                </c:pt>
                <c:pt idx="35">
                  <c:v>1176406</c:v>
                </c:pt>
                <c:pt idx="36">
                  <c:v>1139100</c:v>
                </c:pt>
                <c:pt idx="37">
                  <c:v>1133200</c:v>
                </c:pt>
                <c:pt idx="38">
                  <c:v>1125813</c:v>
                </c:pt>
                <c:pt idx="39">
                  <c:v>1125000</c:v>
                </c:pt>
                <c:pt idx="40">
                  <c:v>1120000</c:v>
                </c:pt>
                <c:pt idx="41">
                  <c:v>1118600</c:v>
                </c:pt>
                <c:pt idx="42">
                  <c:v>1114300</c:v>
                </c:pt>
                <c:pt idx="43">
                  <c:v>1103600</c:v>
                </c:pt>
                <c:pt idx="44">
                  <c:v>1096700</c:v>
                </c:pt>
                <c:pt idx="45">
                  <c:v>1081700</c:v>
                </c:pt>
                <c:pt idx="46">
                  <c:v>1073800</c:v>
                </c:pt>
                <c:pt idx="47">
                  <c:v>1071800</c:v>
                </c:pt>
                <c:pt idx="48">
                  <c:v>1039600</c:v>
                </c:pt>
                <c:pt idx="49">
                  <c:v>1026000</c:v>
                </c:pt>
                <c:pt idx="50">
                  <c:v>989000</c:v>
                </c:pt>
                <c:pt idx="51">
                  <c:v>984712</c:v>
                </c:pt>
                <c:pt idx="52">
                  <c:v>960400</c:v>
                </c:pt>
                <c:pt idx="53">
                  <c:v>922700</c:v>
                </c:pt>
                <c:pt idx="54">
                  <c:v>916700</c:v>
                </c:pt>
                <c:pt idx="55">
                  <c:v>909300</c:v>
                </c:pt>
                <c:pt idx="56">
                  <c:v>899906</c:v>
                </c:pt>
                <c:pt idx="57">
                  <c:v>894198</c:v>
                </c:pt>
                <c:pt idx="58">
                  <c:v>882500</c:v>
                </c:pt>
                <c:pt idx="59">
                  <c:v>879900</c:v>
                </c:pt>
                <c:pt idx="60">
                  <c:v>869000</c:v>
                </c:pt>
                <c:pt idx="61">
                  <c:v>865004</c:v>
                </c:pt>
                <c:pt idx="62">
                  <c:v>849000</c:v>
                </c:pt>
                <c:pt idx="63">
                  <c:v>830300</c:v>
                </c:pt>
                <c:pt idx="64">
                  <c:v>826100</c:v>
                </c:pt>
                <c:pt idx="65">
                  <c:v>824418</c:v>
                </c:pt>
                <c:pt idx="66">
                  <c:v>821100</c:v>
                </c:pt>
                <c:pt idx="67">
                  <c:v>815565</c:v>
                </c:pt>
                <c:pt idx="68">
                  <c:v>805900</c:v>
                </c:pt>
                <c:pt idx="69">
                  <c:v>799907</c:v>
                </c:pt>
                <c:pt idx="70">
                  <c:v>799000</c:v>
                </c:pt>
                <c:pt idx="71">
                  <c:v>794900</c:v>
                </c:pt>
                <c:pt idx="72">
                  <c:v>794900</c:v>
                </c:pt>
                <c:pt idx="73">
                  <c:v>775000</c:v>
                </c:pt>
                <c:pt idx="74">
                  <c:v>769400</c:v>
                </c:pt>
                <c:pt idx="75">
                  <c:v>763100</c:v>
                </c:pt>
                <c:pt idx="76">
                  <c:v>740500</c:v>
                </c:pt>
                <c:pt idx="77">
                  <c:v>732600</c:v>
                </c:pt>
                <c:pt idx="78">
                  <c:v>729006</c:v>
                </c:pt>
                <c:pt idx="79">
                  <c:v>724500</c:v>
                </c:pt>
                <c:pt idx="80">
                  <c:v>723900</c:v>
                </c:pt>
                <c:pt idx="81">
                  <c:v>715400</c:v>
                </c:pt>
                <c:pt idx="82">
                  <c:v>707700</c:v>
                </c:pt>
                <c:pt idx="83">
                  <c:v>701400</c:v>
                </c:pt>
                <c:pt idx="84">
                  <c:v>688400</c:v>
                </c:pt>
                <c:pt idx="85">
                  <c:v>686800</c:v>
                </c:pt>
                <c:pt idx="86">
                  <c:v>685900</c:v>
                </c:pt>
                <c:pt idx="87">
                  <c:v>685100</c:v>
                </c:pt>
                <c:pt idx="88">
                  <c:v>683300</c:v>
                </c:pt>
                <c:pt idx="89">
                  <c:v>669300</c:v>
                </c:pt>
                <c:pt idx="90">
                  <c:v>669006</c:v>
                </c:pt>
                <c:pt idx="91">
                  <c:v>660700</c:v>
                </c:pt>
                <c:pt idx="92">
                  <c:v>647900</c:v>
                </c:pt>
                <c:pt idx="93">
                  <c:v>645900</c:v>
                </c:pt>
                <c:pt idx="94">
                  <c:v>636300</c:v>
                </c:pt>
                <c:pt idx="95">
                  <c:v>634700</c:v>
                </c:pt>
                <c:pt idx="96">
                  <c:v>626700</c:v>
                </c:pt>
                <c:pt idx="97">
                  <c:v>621776</c:v>
                </c:pt>
                <c:pt idx="98">
                  <c:v>620400</c:v>
                </c:pt>
                <c:pt idx="99">
                  <c:v>608730</c:v>
                </c:pt>
                <c:pt idx="100">
                  <c:v>604529</c:v>
                </c:pt>
                <c:pt idx="101">
                  <c:v>593400</c:v>
                </c:pt>
                <c:pt idx="102">
                  <c:v>581400</c:v>
                </c:pt>
                <c:pt idx="103">
                  <c:v>578000</c:v>
                </c:pt>
                <c:pt idx="104">
                  <c:v>567187</c:v>
                </c:pt>
                <c:pt idx="105">
                  <c:v>549000</c:v>
                </c:pt>
                <c:pt idx="106">
                  <c:v>537300</c:v>
                </c:pt>
                <c:pt idx="107">
                  <c:v>524700</c:v>
                </c:pt>
                <c:pt idx="108">
                  <c:v>522700</c:v>
                </c:pt>
                <c:pt idx="109">
                  <c:v>471500</c:v>
                </c:pt>
                <c:pt idx="110">
                  <c:v>453853</c:v>
                </c:pt>
                <c:pt idx="111">
                  <c:v>443052</c:v>
                </c:pt>
                <c:pt idx="112">
                  <c:v>425000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2545-8CB1-5F6B0D75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7536"/>
        <c:axId val="447806080"/>
      </c:scatterChart>
      <c:valAx>
        <c:axId val="4477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06080"/>
        <c:crosses val="autoZero"/>
        <c:crossBetween val="midCat"/>
      </c:valAx>
      <c:valAx>
        <c:axId val="4478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 pts'!$C$1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8115019855881"/>
                  <c:y val="-0.177422379058804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288.59x + 280650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0.5232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pts'!$B$2:$B$101</c:f>
              <c:numCache>
                <c:formatCode>General</c:formatCode>
                <c:ptCount val="100"/>
                <c:pt idx="0">
                  <c:v>3837</c:v>
                </c:pt>
                <c:pt idx="1">
                  <c:v>4096</c:v>
                </c:pt>
                <c:pt idx="2">
                  <c:v>4424</c:v>
                </c:pt>
                <c:pt idx="3">
                  <c:v>3000</c:v>
                </c:pt>
                <c:pt idx="4">
                  <c:v>4600</c:v>
                </c:pt>
                <c:pt idx="5">
                  <c:v>4052</c:v>
                </c:pt>
                <c:pt idx="6">
                  <c:v>3427</c:v>
                </c:pt>
                <c:pt idx="7">
                  <c:v>2434</c:v>
                </c:pt>
                <c:pt idx="8">
                  <c:v>3510</c:v>
                </c:pt>
                <c:pt idx="9">
                  <c:v>2485</c:v>
                </c:pt>
                <c:pt idx="10">
                  <c:v>1488</c:v>
                </c:pt>
                <c:pt idx="11">
                  <c:v>4315</c:v>
                </c:pt>
                <c:pt idx="12">
                  <c:v>4317</c:v>
                </c:pt>
                <c:pt idx="13">
                  <c:v>2684</c:v>
                </c:pt>
                <c:pt idx="14">
                  <c:v>2767</c:v>
                </c:pt>
                <c:pt idx="15">
                  <c:v>2654</c:v>
                </c:pt>
                <c:pt idx="16">
                  <c:v>2206</c:v>
                </c:pt>
                <c:pt idx="17">
                  <c:v>2462</c:v>
                </c:pt>
                <c:pt idx="18">
                  <c:v>3567</c:v>
                </c:pt>
                <c:pt idx="19">
                  <c:v>2739</c:v>
                </c:pt>
                <c:pt idx="20">
                  <c:v>2170</c:v>
                </c:pt>
                <c:pt idx="21">
                  <c:v>2736</c:v>
                </c:pt>
                <c:pt idx="22">
                  <c:v>3577</c:v>
                </c:pt>
                <c:pt idx="23">
                  <c:v>2252</c:v>
                </c:pt>
                <c:pt idx="24">
                  <c:v>2937</c:v>
                </c:pt>
                <c:pt idx="25">
                  <c:v>3100</c:v>
                </c:pt>
                <c:pt idx="26">
                  <c:v>2673</c:v>
                </c:pt>
                <c:pt idx="27">
                  <c:v>2513</c:v>
                </c:pt>
                <c:pt idx="28">
                  <c:v>2723</c:v>
                </c:pt>
                <c:pt idx="29">
                  <c:v>2371</c:v>
                </c:pt>
                <c:pt idx="30">
                  <c:v>3692</c:v>
                </c:pt>
                <c:pt idx="31">
                  <c:v>5009</c:v>
                </c:pt>
                <c:pt idx="32">
                  <c:v>3213</c:v>
                </c:pt>
                <c:pt idx="33">
                  <c:v>2485</c:v>
                </c:pt>
                <c:pt idx="34">
                  <c:v>2211</c:v>
                </c:pt>
                <c:pt idx="35">
                  <c:v>3398</c:v>
                </c:pt>
                <c:pt idx="36">
                  <c:v>2434</c:v>
                </c:pt>
                <c:pt idx="37">
                  <c:v>3432</c:v>
                </c:pt>
                <c:pt idx="38">
                  <c:v>1817</c:v>
                </c:pt>
                <c:pt idx="39">
                  <c:v>2913</c:v>
                </c:pt>
                <c:pt idx="40">
                  <c:v>2014</c:v>
                </c:pt>
                <c:pt idx="41">
                  <c:v>2376</c:v>
                </c:pt>
                <c:pt idx="42">
                  <c:v>2692</c:v>
                </c:pt>
                <c:pt idx="43">
                  <c:v>2929</c:v>
                </c:pt>
                <c:pt idx="44">
                  <c:v>2496</c:v>
                </c:pt>
                <c:pt idx="45">
                  <c:v>2978</c:v>
                </c:pt>
                <c:pt idx="46">
                  <c:v>2906</c:v>
                </c:pt>
                <c:pt idx="47">
                  <c:v>2120</c:v>
                </c:pt>
                <c:pt idx="48">
                  <c:v>2747</c:v>
                </c:pt>
                <c:pt idx="49">
                  <c:v>2733</c:v>
                </c:pt>
                <c:pt idx="50">
                  <c:v>2180</c:v>
                </c:pt>
                <c:pt idx="51">
                  <c:v>2954</c:v>
                </c:pt>
                <c:pt idx="52">
                  <c:v>2882</c:v>
                </c:pt>
                <c:pt idx="53">
                  <c:v>2086</c:v>
                </c:pt>
                <c:pt idx="54">
                  <c:v>2412</c:v>
                </c:pt>
                <c:pt idx="55">
                  <c:v>2774</c:v>
                </c:pt>
                <c:pt idx="56">
                  <c:v>1683</c:v>
                </c:pt>
                <c:pt idx="57">
                  <c:v>1910</c:v>
                </c:pt>
                <c:pt idx="58">
                  <c:v>1840</c:v>
                </c:pt>
                <c:pt idx="59">
                  <c:v>4748</c:v>
                </c:pt>
                <c:pt idx="60">
                  <c:v>2777</c:v>
                </c:pt>
                <c:pt idx="61">
                  <c:v>1900</c:v>
                </c:pt>
                <c:pt idx="62">
                  <c:v>1347</c:v>
                </c:pt>
                <c:pt idx="63">
                  <c:v>1292</c:v>
                </c:pt>
                <c:pt idx="64">
                  <c:v>1400</c:v>
                </c:pt>
                <c:pt idx="65">
                  <c:v>1976</c:v>
                </c:pt>
                <c:pt idx="66">
                  <c:v>1824</c:v>
                </c:pt>
                <c:pt idx="67">
                  <c:v>1989</c:v>
                </c:pt>
                <c:pt idx="68">
                  <c:v>1288</c:v>
                </c:pt>
                <c:pt idx="69">
                  <c:v>1895</c:v>
                </c:pt>
                <c:pt idx="70">
                  <c:v>1196</c:v>
                </c:pt>
                <c:pt idx="71">
                  <c:v>1737</c:v>
                </c:pt>
                <c:pt idx="72">
                  <c:v>1539</c:v>
                </c:pt>
                <c:pt idx="73">
                  <c:v>1068</c:v>
                </c:pt>
                <c:pt idx="74">
                  <c:v>1972</c:v>
                </c:pt>
                <c:pt idx="75">
                  <c:v>1608</c:v>
                </c:pt>
                <c:pt idx="76">
                  <c:v>2094</c:v>
                </c:pt>
                <c:pt idx="77">
                  <c:v>1920</c:v>
                </c:pt>
                <c:pt idx="78">
                  <c:v>1320</c:v>
                </c:pt>
                <c:pt idx="79">
                  <c:v>1880</c:v>
                </c:pt>
                <c:pt idx="80">
                  <c:v>1437</c:v>
                </c:pt>
                <c:pt idx="81">
                  <c:v>1682</c:v>
                </c:pt>
                <c:pt idx="82">
                  <c:v>1088</c:v>
                </c:pt>
                <c:pt idx="83">
                  <c:v>1116</c:v>
                </c:pt>
                <c:pt idx="84">
                  <c:v>1287</c:v>
                </c:pt>
                <c:pt idx="85">
                  <c:v>1230</c:v>
                </c:pt>
                <c:pt idx="86">
                  <c:v>2403</c:v>
                </c:pt>
                <c:pt idx="87">
                  <c:v>1189</c:v>
                </c:pt>
                <c:pt idx="88">
                  <c:v>1235</c:v>
                </c:pt>
                <c:pt idx="89">
                  <c:v>1377</c:v>
                </c:pt>
                <c:pt idx="90">
                  <c:v>1050</c:v>
                </c:pt>
                <c:pt idx="91">
                  <c:v>1131</c:v>
                </c:pt>
                <c:pt idx="92">
                  <c:v>1898</c:v>
                </c:pt>
                <c:pt idx="93">
                  <c:v>1247</c:v>
                </c:pt>
                <c:pt idx="94">
                  <c:v>1014</c:v>
                </c:pt>
                <c:pt idx="95">
                  <c:v>1175</c:v>
                </c:pt>
                <c:pt idx="96">
                  <c:v>1300</c:v>
                </c:pt>
                <c:pt idx="97">
                  <c:v>1500</c:v>
                </c:pt>
                <c:pt idx="98">
                  <c:v>1172</c:v>
                </c:pt>
                <c:pt idx="99">
                  <c:v>1624</c:v>
                </c:pt>
              </c:numCache>
            </c:numRef>
          </c:xVal>
          <c:yVal>
            <c:numRef>
              <c:f>'100 pts'!$C$2:$C$101</c:f>
              <c:numCache>
                <c:formatCode>General</c:formatCode>
                <c:ptCount val="100"/>
                <c:pt idx="0">
                  <c:v>2022700</c:v>
                </c:pt>
                <c:pt idx="1">
                  <c:v>1999000</c:v>
                </c:pt>
                <c:pt idx="2">
                  <c:v>1995000</c:v>
                </c:pt>
                <c:pt idx="3">
                  <c:v>1985000</c:v>
                </c:pt>
                <c:pt idx="4">
                  <c:v>1839872</c:v>
                </c:pt>
                <c:pt idx="5">
                  <c:v>1772220</c:v>
                </c:pt>
                <c:pt idx="6">
                  <c:v>1745000</c:v>
                </c:pt>
                <c:pt idx="7">
                  <c:v>1636700</c:v>
                </c:pt>
                <c:pt idx="8">
                  <c:v>1552400</c:v>
                </c:pt>
                <c:pt idx="9">
                  <c:v>1499006</c:v>
                </c:pt>
                <c:pt idx="10">
                  <c:v>1444500</c:v>
                </c:pt>
                <c:pt idx="11">
                  <c:v>1425000</c:v>
                </c:pt>
                <c:pt idx="12">
                  <c:v>1370000</c:v>
                </c:pt>
                <c:pt idx="13">
                  <c:v>1324100</c:v>
                </c:pt>
                <c:pt idx="14">
                  <c:v>1318988</c:v>
                </c:pt>
                <c:pt idx="15">
                  <c:v>1292100</c:v>
                </c:pt>
                <c:pt idx="16">
                  <c:v>1286915</c:v>
                </c:pt>
                <c:pt idx="17">
                  <c:v>1250300</c:v>
                </c:pt>
                <c:pt idx="18">
                  <c:v>1250001</c:v>
                </c:pt>
                <c:pt idx="19">
                  <c:v>1250000</c:v>
                </c:pt>
                <c:pt idx="20">
                  <c:v>1241398</c:v>
                </c:pt>
                <c:pt idx="21">
                  <c:v>1219200</c:v>
                </c:pt>
                <c:pt idx="22">
                  <c:v>1187000</c:v>
                </c:pt>
                <c:pt idx="23">
                  <c:v>1176406</c:v>
                </c:pt>
                <c:pt idx="24">
                  <c:v>1139100</c:v>
                </c:pt>
                <c:pt idx="25">
                  <c:v>1133200</c:v>
                </c:pt>
                <c:pt idx="26">
                  <c:v>1125813</c:v>
                </c:pt>
                <c:pt idx="27">
                  <c:v>1125000</c:v>
                </c:pt>
                <c:pt idx="28">
                  <c:v>1120000</c:v>
                </c:pt>
                <c:pt idx="29">
                  <c:v>1118600</c:v>
                </c:pt>
                <c:pt idx="30">
                  <c:v>1114300</c:v>
                </c:pt>
                <c:pt idx="31">
                  <c:v>1103600</c:v>
                </c:pt>
                <c:pt idx="32">
                  <c:v>1096700</c:v>
                </c:pt>
                <c:pt idx="33">
                  <c:v>1081700</c:v>
                </c:pt>
                <c:pt idx="34">
                  <c:v>1073800</c:v>
                </c:pt>
                <c:pt idx="35">
                  <c:v>1071800</c:v>
                </c:pt>
                <c:pt idx="36">
                  <c:v>1039600</c:v>
                </c:pt>
                <c:pt idx="37">
                  <c:v>1026000</c:v>
                </c:pt>
                <c:pt idx="38">
                  <c:v>989000</c:v>
                </c:pt>
                <c:pt idx="39">
                  <c:v>984712</c:v>
                </c:pt>
                <c:pt idx="40">
                  <c:v>960400</c:v>
                </c:pt>
                <c:pt idx="41">
                  <c:v>922700</c:v>
                </c:pt>
                <c:pt idx="42">
                  <c:v>916700</c:v>
                </c:pt>
                <c:pt idx="43">
                  <c:v>909300</c:v>
                </c:pt>
                <c:pt idx="44">
                  <c:v>899906</c:v>
                </c:pt>
                <c:pt idx="45">
                  <c:v>894198</c:v>
                </c:pt>
                <c:pt idx="46">
                  <c:v>882500</c:v>
                </c:pt>
                <c:pt idx="47">
                  <c:v>879900</c:v>
                </c:pt>
                <c:pt idx="48">
                  <c:v>869000</c:v>
                </c:pt>
                <c:pt idx="49">
                  <c:v>865004</c:v>
                </c:pt>
                <c:pt idx="50">
                  <c:v>849000</c:v>
                </c:pt>
                <c:pt idx="51">
                  <c:v>830300</c:v>
                </c:pt>
                <c:pt idx="52">
                  <c:v>826100</c:v>
                </c:pt>
                <c:pt idx="53">
                  <c:v>824418</c:v>
                </c:pt>
                <c:pt idx="54">
                  <c:v>821100</c:v>
                </c:pt>
                <c:pt idx="55">
                  <c:v>815565</c:v>
                </c:pt>
                <c:pt idx="56">
                  <c:v>799907</c:v>
                </c:pt>
                <c:pt idx="57">
                  <c:v>799000</c:v>
                </c:pt>
                <c:pt idx="58">
                  <c:v>794900</c:v>
                </c:pt>
                <c:pt idx="59">
                  <c:v>794900</c:v>
                </c:pt>
                <c:pt idx="60">
                  <c:v>775000</c:v>
                </c:pt>
                <c:pt idx="61">
                  <c:v>769400</c:v>
                </c:pt>
                <c:pt idx="62">
                  <c:v>763100</c:v>
                </c:pt>
                <c:pt idx="63">
                  <c:v>740500</c:v>
                </c:pt>
                <c:pt idx="64">
                  <c:v>732600</c:v>
                </c:pt>
                <c:pt idx="65">
                  <c:v>729006</c:v>
                </c:pt>
                <c:pt idx="66">
                  <c:v>724500</c:v>
                </c:pt>
                <c:pt idx="67">
                  <c:v>723900</c:v>
                </c:pt>
                <c:pt idx="68">
                  <c:v>715400</c:v>
                </c:pt>
                <c:pt idx="69">
                  <c:v>707700</c:v>
                </c:pt>
                <c:pt idx="70">
                  <c:v>701400</c:v>
                </c:pt>
                <c:pt idx="71">
                  <c:v>688400</c:v>
                </c:pt>
                <c:pt idx="72">
                  <c:v>686800</c:v>
                </c:pt>
                <c:pt idx="73">
                  <c:v>685900</c:v>
                </c:pt>
                <c:pt idx="74">
                  <c:v>685100</c:v>
                </c:pt>
                <c:pt idx="75">
                  <c:v>683300</c:v>
                </c:pt>
                <c:pt idx="76">
                  <c:v>669300</c:v>
                </c:pt>
                <c:pt idx="77">
                  <c:v>669006</c:v>
                </c:pt>
                <c:pt idx="78">
                  <c:v>660700</c:v>
                </c:pt>
                <c:pt idx="79">
                  <c:v>647900</c:v>
                </c:pt>
                <c:pt idx="80">
                  <c:v>645900</c:v>
                </c:pt>
                <c:pt idx="81">
                  <c:v>636300</c:v>
                </c:pt>
                <c:pt idx="82">
                  <c:v>634700</c:v>
                </c:pt>
                <c:pt idx="83">
                  <c:v>626700</c:v>
                </c:pt>
                <c:pt idx="84">
                  <c:v>621776</c:v>
                </c:pt>
                <c:pt idx="85">
                  <c:v>620400</c:v>
                </c:pt>
                <c:pt idx="86">
                  <c:v>608730</c:v>
                </c:pt>
                <c:pt idx="87">
                  <c:v>604529</c:v>
                </c:pt>
                <c:pt idx="88">
                  <c:v>593400</c:v>
                </c:pt>
                <c:pt idx="89">
                  <c:v>581400</c:v>
                </c:pt>
                <c:pt idx="90">
                  <c:v>578000</c:v>
                </c:pt>
                <c:pt idx="91">
                  <c:v>567187</c:v>
                </c:pt>
                <c:pt idx="92">
                  <c:v>549000</c:v>
                </c:pt>
                <c:pt idx="93">
                  <c:v>537300</c:v>
                </c:pt>
                <c:pt idx="94">
                  <c:v>524700</c:v>
                </c:pt>
                <c:pt idx="95">
                  <c:v>522700</c:v>
                </c:pt>
                <c:pt idx="96">
                  <c:v>471500</c:v>
                </c:pt>
                <c:pt idx="97">
                  <c:v>453853</c:v>
                </c:pt>
                <c:pt idx="98">
                  <c:v>443052</c:v>
                </c:pt>
                <c:pt idx="99">
                  <c:v>425000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E248-B916-6C3F681E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84111"/>
        <c:axId val="1323585759"/>
      </c:scatterChart>
      <c:valAx>
        <c:axId val="13235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85759"/>
        <c:crosses val="autoZero"/>
        <c:crossBetween val="midCat"/>
      </c:valAx>
      <c:valAx>
        <c:axId val="13235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pts'!$C$1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785520559930008"/>
                  <c:y val="-0.179624526100904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391.33x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0.9262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pts'!$B$2:$B$101</c:f>
              <c:numCache>
                <c:formatCode>General</c:formatCode>
                <c:ptCount val="100"/>
                <c:pt idx="0">
                  <c:v>3837</c:v>
                </c:pt>
                <c:pt idx="1">
                  <c:v>4096</c:v>
                </c:pt>
                <c:pt idx="2">
                  <c:v>4424</c:v>
                </c:pt>
                <c:pt idx="3">
                  <c:v>3000</c:v>
                </c:pt>
                <c:pt idx="4">
                  <c:v>4600</c:v>
                </c:pt>
                <c:pt idx="5">
                  <c:v>4052</c:v>
                </c:pt>
                <c:pt idx="6">
                  <c:v>3427</c:v>
                </c:pt>
                <c:pt idx="7">
                  <c:v>2434</c:v>
                </c:pt>
                <c:pt idx="8">
                  <c:v>3510</c:v>
                </c:pt>
                <c:pt idx="9">
                  <c:v>2485</c:v>
                </c:pt>
                <c:pt idx="10">
                  <c:v>1488</c:v>
                </c:pt>
                <c:pt idx="11">
                  <c:v>4315</c:v>
                </c:pt>
                <c:pt idx="12">
                  <c:v>4317</c:v>
                </c:pt>
                <c:pt idx="13">
                  <c:v>2684</c:v>
                </c:pt>
                <c:pt idx="14">
                  <c:v>2767</c:v>
                </c:pt>
                <c:pt idx="15">
                  <c:v>2654</c:v>
                </c:pt>
                <c:pt idx="16">
                  <c:v>2206</c:v>
                </c:pt>
                <c:pt idx="17">
                  <c:v>2462</c:v>
                </c:pt>
                <c:pt idx="18">
                  <c:v>3567</c:v>
                </c:pt>
                <c:pt idx="19">
                  <c:v>2739</c:v>
                </c:pt>
                <c:pt idx="20">
                  <c:v>2170</c:v>
                </c:pt>
                <c:pt idx="21">
                  <c:v>2736</c:v>
                </c:pt>
                <c:pt idx="22">
                  <c:v>3577</c:v>
                </c:pt>
                <c:pt idx="23">
                  <c:v>2252</c:v>
                </c:pt>
                <c:pt idx="24">
                  <c:v>2937</c:v>
                </c:pt>
                <c:pt idx="25">
                  <c:v>3100</c:v>
                </c:pt>
                <c:pt idx="26">
                  <c:v>2673</c:v>
                </c:pt>
                <c:pt idx="27">
                  <c:v>2513</c:v>
                </c:pt>
                <c:pt idx="28">
                  <c:v>2723</c:v>
                </c:pt>
                <c:pt idx="29">
                  <c:v>2371</c:v>
                </c:pt>
                <c:pt idx="30">
                  <c:v>3692</c:v>
                </c:pt>
                <c:pt idx="31">
                  <c:v>5009</c:v>
                </c:pt>
                <c:pt idx="32">
                  <c:v>3213</c:v>
                </c:pt>
                <c:pt idx="33">
                  <c:v>2485</c:v>
                </c:pt>
                <c:pt idx="34">
                  <c:v>2211</c:v>
                </c:pt>
                <c:pt idx="35">
                  <c:v>3398</c:v>
                </c:pt>
                <c:pt idx="36">
                  <c:v>2434</c:v>
                </c:pt>
                <c:pt idx="37">
                  <c:v>3432</c:v>
                </c:pt>
                <c:pt idx="38">
                  <c:v>1817</c:v>
                </c:pt>
                <c:pt idx="39">
                  <c:v>2913</c:v>
                </c:pt>
                <c:pt idx="40">
                  <c:v>2014</c:v>
                </c:pt>
                <c:pt idx="41">
                  <c:v>2376</c:v>
                </c:pt>
                <c:pt idx="42">
                  <c:v>2692</c:v>
                </c:pt>
                <c:pt idx="43">
                  <c:v>2929</c:v>
                </c:pt>
                <c:pt idx="44">
                  <c:v>2496</c:v>
                </c:pt>
                <c:pt idx="45">
                  <c:v>2978</c:v>
                </c:pt>
                <c:pt idx="46">
                  <c:v>2906</c:v>
                </c:pt>
                <c:pt idx="47">
                  <c:v>2120</c:v>
                </c:pt>
                <c:pt idx="48">
                  <c:v>2747</c:v>
                </c:pt>
                <c:pt idx="49">
                  <c:v>2733</c:v>
                </c:pt>
                <c:pt idx="50">
                  <c:v>2180</c:v>
                </c:pt>
                <c:pt idx="51">
                  <c:v>2954</c:v>
                </c:pt>
                <c:pt idx="52">
                  <c:v>2882</c:v>
                </c:pt>
                <c:pt idx="53">
                  <c:v>2086</c:v>
                </c:pt>
                <c:pt idx="54">
                  <c:v>2412</c:v>
                </c:pt>
                <c:pt idx="55">
                  <c:v>2774</c:v>
                </c:pt>
                <c:pt idx="56">
                  <c:v>1683</c:v>
                </c:pt>
                <c:pt idx="57">
                  <c:v>1910</c:v>
                </c:pt>
                <c:pt idx="58">
                  <c:v>1840</c:v>
                </c:pt>
                <c:pt idx="59">
                  <c:v>4748</c:v>
                </c:pt>
                <c:pt idx="60">
                  <c:v>2777</c:v>
                </c:pt>
                <c:pt idx="61">
                  <c:v>1900</c:v>
                </c:pt>
                <c:pt idx="62">
                  <c:v>1347</c:v>
                </c:pt>
                <c:pt idx="63">
                  <c:v>1292</c:v>
                </c:pt>
                <c:pt idx="64">
                  <c:v>1400</c:v>
                </c:pt>
                <c:pt idx="65">
                  <c:v>1976</c:v>
                </c:pt>
                <c:pt idx="66">
                  <c:v>1824</c:v>
                </c:pt>
                <c:pt idx="67">
                  <c:v>1989</c:v>
                </c:pt>
                <c:pt idx="68">
                  <c:v>1288</c:v>
                </c:pt>
                <c:pt idx="69">
                  <c:v>1895</c:v>
                </c:pt>
                <c:pt idx="70">
                  <c:v>1196</c:v>
                </c:pt>
                <c:pt idx="71">
                  <c:v>1737</c:v>
                </c:pt>
                <c:pt idx="72">
                  <c:v>1539</c:v>
                </c:pt>
                <c:pt idx="73">
                  <c:v>1068</c:v>
                </c:pt>
                <c:pt idx="74">
                  <c:v>1972</c:v>
                </c:pt>
                <c:pt idx="75">
                  <c:v>1608</c:v>
                </c:pt>
                <c:pt idx="76">
                  <c:v>2094</c:v>
                </c:pt>
                <c:pt idx="77">
                  <c:v>1920</c:v>
                </c:pt>
                <c:pt idx="78">
                  <c:v>1320</c:v>
                </c:pt>
                <c:pt idx="79">
                  <c:v>1880</c:v>
                </c:pt>
                <c:pt idx="80">
                  <c:v>1437</c:v>
                </c:pt>
                <c:pt idx="81">
                  <c:v>1682</c:v>
                </c:pt>
                <c:pt idx="82">
                  <c:v>1088</c:v>
                </c:pt>
                <c:pt idx="83">
                  <c:v>1116</c:v>
                </c:pt>
                <c:pt idx="84">
                  <c:v>1287</c:v>
                </c:pt>
                <c:pt idx="85">
                  <c:v>1230</c:v>
                </c:pt>
                <c:pt idx="86">
                  <c:v>2403</c:v>
                </c:pt>
                <c:pt idx="87">
                  <c:v>1189</c:v>
                </c:pt>
                <c:pt idx="88">
                  <c:v>1235</c:v>
                </c:pt>
                <c:pt idx="89">
                  <c:v>1377</c:v>
                </c:pt>
                <c:pt idx="90">
                  <c:v>1050</c:v>
                </c:pt>
                <c:pt idx="91">
                  <c:v>1131</c:v>
                </c:pt>
                <c:pt idx="92">
                  <c:v>1898</c:v>
                </c:pt>
                <c:pt idx="93">
                  <c:v>1247</c:v>
                </c:pt>
                <c:pt idx="94">
                  <c:v>1014</c:v>
                </c:pt>
                <c:pt idx="95">
                  <c:v>1175</c:v>
                </c:pt>
                <c:pt idx="96">
                  <c:v>1300</c:v>
                </c:pt>
                <c:pt idx="97">
                  <c:v>1500</c:v>
                </c:pt>
                <c:pt idx="98">
                  <c:v>1172</c:v>
                </c:pt>
                <c:pt idx="99">
                  <c:v>1624</c:v>
                </c:pt>
              </c:numCache>
            </c:numRef>
          </c:xVal>
          <c:yVal>
            <c:numRef>
              <c:f>'100 pts'!$C$2:$C$101</c:f>
              <c:numCache>
                <c:formatCode>General</c:formatCode>
                <c:ptCount val="100"/>
                <c:pt idx="0">
                  <c:v>2022700</c:v>
                </c:pt>
                <c:pt idx="1">
                  <c:v>1999000</c:v>
                </c:pt>
                <c:pt idx="2">
                  <c:v>1995000</c:v>
                </c:pt>
                <c:pt idx="3">
                  <c:v>1985000</c:v>
                </c:pt>
                <c:pt idx="4">
                  <c:v>1839872</c:v>
                </c:pt>
                <c:pt idx="5">
                  <c:v>1772220</c:v>
                </c:pt>
                <c:pt idx="6">
                  <c:v>1745000</c:v>
                </c:pt>
                <c:pt idx="7">
                  <c:v>1636700</c:v>
                </c:pt>
                <c:pt idx="8">
                  <c:v>1552400</c:v>
                </c:pt>
                <c:pt idx="9">
                  <c:v>1499006</c:v>
                </c:pt>
                <c:pt idx="10">
                  <c:v>1444500</c:v>
                </c:pt>
                <c:pt idx="11">
                  <c:v>1425000</c:v>
                </c:pt>
                <c:pt idx="12">
                  <c:v>1370000</c:v>
                </c:pt>
                <c:pt idx="13">
                  <c:v>1324100</c:v>
                </c:pt>
                <c:pt idx="14">
                  <c:v>1318988</c:v>
                </c:pt>
                <c:pt idx="15">
                  <c:v>1292100</c:v>
                </c:pt>
                <c:pt idx="16">
                  <c:v>1286915</c:v>
                </c:pt>
                <c:pt idx="17">
                  <c:v>1250300</c:v>
                </c:pt>
                <c:pt idx="18">
                  <c:v>1250001</c:v>
                </c:pt>
                <c:pt idx="19">
                  <c:v>1250000</c:v>
                </c:pt>
                <c:pt idx="20">
                  <c:v>1241398</c:v>
                </c:pt>
                <c:pt idx="21">
                  <c:v>1219200</c:v>
                </c:pt>
                <c:pt idx="22">
                  <c:v>1187000</c:v>
                </c:pt>
                <c:pt idx="23">
                  <c:v>1176406</c:v>
                </c:pt>
                <c:pt idx="24">
                  <c:v>1139100</c:v>
                </c:pt>
                <c:pt idx="25">
                  <c:v>1133200</c:v>
                </c:pt>
                <c:pt idx="26">
                  <c:v>1125813</c:v>
                </c:pt>
                <c:pt idx="27">
                  <c:v>1125000</c:v>
                </c:pt>
                <c:pt idx="28">
                  <c:v>1120000</c:v>
                </c:pt>
                <c:pt idx="29">
                  <c:v>1118600</c:v>
                </c:pt>
                <c:pt idx="30">
                  <c:v>1114300</c:v>
                </c:pt>
                <c:pt idx="31">
                  <c:v>1103600</c:v>
                </c:pt>
                <c:pt idx="32">
                  <c:v>1096700</c:v>
                </c:pt>
                <c:pt idx="33">
                  <c:v>1081700</c:v>
                </c:pt>
                <c:pt idx="34">
                  <c:v>1073800</c:v>
                </c:pt>
                <c:pt idx="35">
                  <c:v>1071800</c:v>
                </c:pt>
                <c:pt idx="36">
                  <c:v>1039600</c:v>
                </c:pt>
                <c:pt idx="37">
                  <c:v>1026000</c:v>
                </c:pt>
                <c:pt idx="38">
                  <c:v>989000</c:v>
                </c:pt>
                <c:pt idx="39">
                  <c:v>984712</c:v>
                </c:pt>
                <c:pt idx="40">
                  <c:v>960400</c:v>
                </c:pt>
                <c:pt idx="41">
                  <c:v>922700</c:v>
                </c:pt>
                <c:pt idx="42">
                  <c:v>916700</c:v>
                </c:pt>
                <c:pt idx="43">
                  <c:v>909300</c:v>
                </c:pt>
                <c:pt idx="44">
                  <c:v>899906</c:v>
                </c:pt>
                <c:pt idx="45">
                  <c:v>894198</c:v>
                </c:pt>
                <c:pt idx="46">
                  <c:v>882500</c:v>
                </c:pt>
                <c:pt idx="47">
                  <c:v>879900</c:v>
                </c:pt>
                <c:pt idx="48">
                  <c:v>869000</c:v>
                </c:pt>
                <c:pt idx="49">
                  <c:v>865004</c:v>
                </c:pt>
                <c:pt idx="50">
                  <c:v>849000</c:v>
                </c:pt>
                <c:pt idx="51">
                  <c:v>830300</c:v>
                </c:pt>
                <c:pt idx="52">
                  <c:v>826100</c:v>
                </c:pt>
                <c:pt idx="53">
                  <c:v>824418</c:v>
                </c:pt>
                <c:pt idx="54">
                  <c:v>821100</c:v>
                </c:pt>
                <c:pt idx="55">
                  <c:v>815565</c:v>
                </c:pt>
                <c:pt idx="56">
                  <c:v>799907</c:v>
                </c:pt>
                <c:pt idx="57">
                  <c:v>799000</c:v>
                </c:pt>
                <c:pt idx="58">
                  <c:v>794900</c:v>
                </c:pt>
                <c:pt idx="59">
                  <c:v>794900</c:v>
                </c:pt>
                <c:pt idx="60">
                  <c:v>775000</c:v>
                </c:pt>
                <c:pt idx="61">
                  <c:v>769400</c:v>
                </c:pt>
                <c:pt idx="62">
                  <c:v>763100</c:v>
                </c:pt>
                <c:pt idx="63">
                  <c:v>740500</c:v>
                </c:pt>
                <c:pt idx="64">
                  <c:v>732600</c:v>
                </c:pt>
                <c:pt idx="65">
                  <c:v>729006</c:v>
                </c:pt>
                <c:pt idx="66">
                  <c:v>724500</c:v>
                </c:pt>
                <c:pt idx="67">
                  <c:v>723900</c:v>
                </c:pt>
                <c:pt idx="68">
                  <c:v>715400</c:v>
                </c:pt>
                <c:pt idx="69">
                  <c:v>707700</c:v>
                </c:pt>
                <c:pt idx="70">
                  <c:v>701400</c:v>
                </c:pt>
                <c:pt idx="71">
                  <c:v>688400</c:v>
                </c:pt>
                <c:pt idx="72">
                  <c:v>686800</c:v>
                </c:pt>
                <c:pt idx="73">
                  <c:v>685900</c:v>
                </c:pt>
                <c:pt idx="74">
                  <c:v>685100</c:v>
                </c:pt>
                <c:pt idx="75">
                  <c:v>683300</c:v>
                </c:pt>
                <c:pt idx="76">
                  <c:v>669300</c:v>
                </c:pt>
                <c:pt idx="77">
                  <c:v>669006</c:v>
                </c:pt>
                <c:pt idx="78">
                  <c:v>660700</c:v>
                </c:pt>
                <c:pt idx="79">
                  <c:v>647900</c:v>
                </c:pt>
                <c:pt idx="80">
                  <c:v>645900</c:v>
                </c:pt>
                <c:pt idx="81">
                  <c:v>636300</c:v>
                </c:pt>
                <c:pt idx="82">
                  <c:v>634700</c:v>
                </c:pt>
                <c:pt idx="83">
                  <c:v>626700</c:v>
                </c:pt>
                <c:pt idx="84">
                  <c:v>621776</c:v>
                </c:pt>
                <c:pt idx="85">
                  <c:v>620400</c:v>
                </c:pt>
                <c:pt idx="86">
                  <c:v>608730</c:v>
                </c:pt>
                <c:pt idx="87">
                  <c:v>604529</c:v>
                </c:pt>
                <c:pt idx="88">
                  <c:v>593400</c:v>
                </c:pt>
                <c:pt idx="89">
                  <c:v>581400</c:v>
                </c:pt>
                <c:pt idx="90">
                  <c:v>578000</c:v>
                </c:pt>
                <c:pt idx="91">
                  <c:v>567187</c:v>
                </c:pt>
                <c:pt idx="92">
                  <c:v>549000</c:v>
                </c:pt>
                <c:pt idx="93">
                  <c:v>537300</c:v>
                </c:pt>
                <c:pt idx="94">
                  <c:v>524700</c:v>
                </c:pt>
                <c:pt idx="95">
                  <c:v>522700</c:v>
                </c:pt>
                <c:pt idx="96">
                  <c:v>471500</c:v>
                </c:pt>
                <c:pt idx="97">
                  <c:v>453853</c:v>
                </c:pt>
                <c:pt idx="98">
                  <c:v>443052</c:v>
                </c:pt>
                <c:pt idx="99">
                  <c:v>425000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4-BD4F-93C9-59ADFC08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09008"/>
        <c:axId val="738710656"/>
      </c:scatterChart>
      <c:valAx>
        <c:axId val="738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10656"/>
        <c:crosses val="autoZero"/>
        <c:crossBetween val="midCat"/>
      </c:valAx>
      <c:valAx>
        <c:axId val="738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76200</xdr:rowOff>
    </xdr:from>
    <xdr:to>
      <xdr:col>12</xdr:col>
      <xdr:colOff>38100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3870F-A91E-DD38-4502-5B99D838F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</xdr:row>
      <xdr:rowOff>12700</xdr:rowOff>
    </xdr:from>
    <xdr:to>
      <xdr:col>12</xdr:col>
      <xdr:colOff>25400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FD7CA-CC41-8FF6-46D3-517104DD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25</xdr:row>
      <xdr:rowOff>0</xdr:rowOff>
    </xdr:from>
    <xdr:to>
      <xdr:col>9</xdr:col>
      <xdr:colOff>285750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741BB-06AB-D864-9806-B46B28DDF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191A-CA28-4246-AD3A-C9D49B389AD7}">
  <dimension ref="A1:I24"/>
  <sheetViews>
    <sheetView workbookViewId="0">
      <selection activeCell="H31" sqref="H31"/>
    </sheetView>
  </sheetViews>
  <sheetFormatPr baseColWidth="10" defaultRowHeight="15" x14ac:dyDescent="0.2"/>
  <sheetData>
    <row r="1" spans="1:9" x14ac:dyDescent="0.2">
      <c r="A1" t="s">
        <v>122</v>
      </c>
    </row>
    <row r="2" spans="1:9" ht="16" thickBot="1" x14ac:dyDescent="0.25"/>
    <row r="3" spans="1:9" x14ac:dyDescent="0.2">
      <c r="A3" s="54" t="s">
        <v>123</v>
      </c>
      <c r="B3" s="54"/>
    </row>
    <row r="4" spans="1:9" x14ac:dyDescent="0.2">
      <c r="A4" s="51" t="s">
        <v>124</v>
      </c>
      <c r="B4" s="51">
        <v>0.96239619570646651</v>
      </c>
    </row>
    <row r="5" spans="1:9" x14ac:dyDescent="0.2">
      <c r="A5" s="51" t="s">
        <v>125</v>
      </c>
      <c r="B5" s="51">
        <v>0.92620643751027931</v>
      </c>
    </row>
    <row r="6" spans="1:9" x14ac:dyDescent="0.2">
      <c r="A6" s="51" t="s">
        <v>126</v>
      </c>
      <c r="B6" s="51">
        <v>0.91610542740926926</v>
      </c>
    </row>
    <row r="7" spans="1:9" x14ac:dyDescent="0.2">
      <c r="A7" s="51" t="s">
        <v>127</v>
      </c>
      <c r="B7" s="51">
        <v>281481.5993475212</v>
      </c>
    </row>
    <row r="8" spans="1:9" ht="16" thickBot="1" x14ac:dyDescent="0.25">
      <c r="A8" s="52" t="s">
        <v>128</v>
      </c>
      <c r="B8" s="52">
        <v>100</v>
      </c>
    </row>
    <row r="10" spans="1:9" ht="16" thickBot="1" x14ac:dyDescent="0.25">
      <c r="A10" t="s">
        <v>129</v>
      </c>
    </row>
    <row r="11" spans="1:9" x14ac:dyDescent="0.2">
      <c r="A11" s="53"/>
      <c r="B11" s="53" t="s">
        <v>134</v>
      </c>
      <c r="C11" s="53" t="s">
        <v>135</v>
      </c>
      <c r="D11" s="53" t="s">
        <v>136</v>
      </c>
      <c r="E11" s="53" t="s">
        <v>137</v>
      </c>
      <c r="F11" s="53" t="s">
        <v>138</v>
      </c>
    </row>
    <row r="12" spans="1:9" x14ac:dyDescent="0.2">
      <c r="A12" s="51" t="s">
        <v>130</v>
      </c>
      <c r="B12" s="51">
        <v>1</v>
      </c>
      <c r="C12" s="51">
        <v>98451997659915.391</v>
      </c>
      <c r="D12" s="51">
        <v>98451997659915.391</v>
      </c>
      <c r="E12" s="51">
        <v>1242.5804395375346</v>
      </c>
      <c r="F12" s="51">
        <v>1.7950979090298148E-57</v>
      </c>
    </row>
    <row r="13" spans="1:9" x14ac:dyDescent="0.2">
      <c r="A13" s="51" t="s">
        <v>131</v>
      </c>
      <c r="B13" s="51">
        <v>99</v>
      </c>
      <c r="C13" s="51">
        <v>7843957186352.6045</v>
      </c>
      <c r="D13" s="51">
        <v>79231890771.238434</v>
      </c>
      <c r="E13" s="51"/>
      <c r="F13" s="51"/>
    </row>
    <row r="14" spans="1:9" ht="16" thickBot="1" x14ac:dyDescent="0.25">
      <c r="A14" s="52" t="s">
        <v>132</v>
      </c>
      <c r="B14" s="52">
        <v>100</v>
      </c>
      <c r="C14" s="52">
        <v>106295954846268</v>
      </c>
      <c r="D14" s="52"/>
      <c r="E14" s="52"/>
      <c r="F14" s="52"/>
    </row>
    <row r="15" spans="1:9" ht="16" thickBot="1" x14ac:dyDescent="0.25"/>
    <row r="16" spans="1:9" x14ac:dyDescent="0.2">
      <c r="A16" s="53"/>
      <c r="B16" s="53" t="s">
        <v>139</v>
      </c>
      <c r="C16" s="53" t="s">
        <v>127</v>
      </c>
      <c r="D16" s="53" t="s">
        <v>140</v>
      </c>
      <c r="E16" s="53" t="s">
        <v>141</v>
      </c>
      <c r="F16" s="53" t="s">
        <v>142</v>
      </c>
      <c r="G16" s="53" t="s">
        <v>143</v>
      </c>
      <c r="H16" s="53" t="s">
        <v>144</v>
      </c>
      <c r="I16" s="53" t="s">
        <v>145</v>
      </c>
    </row>
    <row r="17" spans="1:9" x14ac:dyDescent="0.2">
      <c r="A17" s="51" t="s">
        <v>133</v>
      </c>
      <c r="B17" s="51">
        <v>0</v>
      </c>
      <c r="C17" s="51" t="e">
        <v>#N/A</v>
      </c>
      <c r="D17" s="51" t="e">
        <v>#N/A</v>
      </c>
      <c r="E17" s="51" t="e">
        <v>#N/A</v>
      </c>
      <c r="F17" s="51" t="e">
        <v>#N/A</v>
      </c>
      <c r="G17" s="51" t="e">
        <v>#N/A</v>
      </c>
      <c r="H17" s="51" t="e">
        <v>#N/A</v>
      </c>
      <c r="I17" s="51" t="e">
        <v>#N/A</v>
      </c>
    </row>
    <row r="18" spans="1:9" ht="16" thickBot="1" x14ac:dyDescent="0.25">
      <c r="A18" s="52" t="s">
        <v>2</v>
      </c>
      <c r="B18" s="52">
        <v>391.32721905220217</v>
      </c>
      <c r="C18" s="52">
        <v>11.101401253415663</v>
      </c>
      <c r="D18" s="52">
        <v>35.250254460606868</v>
      </c>
      <c r="E18" s="52">
        <v>7.6956368162255239E-58</v>
      </c>
      <c r="F18" s="52">
        <v>369.29963049881212</v>
      </c>
      <c r="G18" s="52">
        <v>413.35480760559221</v>
      </c>
      <c r="H18" s="52">
        <v>369.29963049881212</v>
      </c>
      <c r="I18" s="52">
        <v>413.35480760559221</v>
      </c>
    </row>
    <row r="22" spans="1:9" ht="16" thickBot="1" x14ac:dyDescent="0.25"/>
    <row r="23" spans="1:9" x14ac:dyDescent="0.2">
      <c r="A23" s="53"/>
      <c r="B23" s="53" t="s">
        <v>141</v>
      </c>
    </row>
    <row r="24" spans="1:9" ht="16" thickBot="1" x14ac:dyDescent="0.25">
      <c r="A24" s="52" t="s">
        <v>2</v>
      </c>
      <c r="B24" s="52">
        <v>7.6956368162255239E-58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964-CF63-274C-AF32-E6FA6185522D}">
  <dimension ref="A1:I101"/>
  <sheetViews>
    <sheetView tabSelected="1" workbookViewId="0">
      <selection activeCell="H4" sqref="G3:H4"/>
    </sheetView>
  </sheetViews>
  <sheetFormatPr baseColWidth="10" defaultRowHeight="15" x14ac:dyDescent="0.2"/>
  <sheetData>
    <row r="1" spans="1:9" ht="16" x14ac:dyDescent="0.2">
      <c r="A1" s="41" t="s">
        <v>1</v>
      </c>
      <c r="B1" s="41" t="s">
        <v>2</v>
      </c>
      <c r="C1" s="61" t="s">
        <v>3</v>
      </c>
      <c r="D1" s="61" t="s">
        <v>5</v>
      </c>
      <c r="G1">
        <v>69392</v>
      </c>
      <c r="H1">
        <v>276</v>
      </c>
      <c r="I1">
        <v>1170</v>
      </c>
    </row>
    <row r="2" spans="1:9" ht="16" x14ac:dyDescent="0.2">
      <c r="A2" s="62">
        <v>2022700</v>
      </c>
      <c r="B2" s="62">
        <v>3837</v>
      </c>
      <c r="C2" s="42">
        <v>4</v>
      </c>
      <c r="D2" s="14">
        <v>124</v>
      </c>
      <c r="E2">
        <f>$G$1*C2+$H$1*B2+$I$1*D2</f>
        <v>1481660</v>
      </c>
      <c r="F2">
        <f>ABS((A2-E2)/A2)</f>
        <v>0.26748405596479952</v>
      </c>
    </row>
    <row r="3" spans="1:9" ht="16" x14ac:dyDescent="0.2">
      <c r="A3" s="62">
        <v>1999000</v>
      </c>
      <c r="B3" s="62">
        <v>4096</v>
      </c>
      <c r="C3" s="42">
        <v>4</v>
      </c>
      <c r="D3" s="42">
        <v>50</v>
      </c>
      <c r="E3">
        <f t="shared" ref="E3:E66" si="0">$G$1*C3+$H$1*B3+$I$1*D3</f>
        <v>1466564</v>
      </c>
      <c r="F3">
        <f t="shared" ref="F3:F66" si="1">ABS((A3-E3)/A3)</f>
        <v>0.26635117558779392</v>
      </c>
      <c r="G3" s="59" t="s">
        <v>120</v>
      </c>
      <c r="H3" s="60">
        <f>AVERAGE(F:F)</f>
        <v>0.18516487470523835</v>
      </c>
    </row>
    <row r="4" spans="1:9" ht="16" x14ac:dyDescent="0.2">
      <c r="A4" s="62">
        <v>1995000</v>
      </c>
      <c r="B4" s="62">
        <v>4424</v>
      </c>
      <c r="C4" s="42">
        <v>6</v>
      </c>
      <c r="D4" s="42">
        <v>15</v>
      </c>
      <c r="E4">
        <f t="shared" si="0"/>
        <v>1654926</v>
      </c>
      <c r="F4">
        <f t="shared" si="1"/>
        <v>0.17046315789473684</v>
      </c>
      <c r="G4" s="59" t="s">
        <v>121</v>
      </c>
      <c r="H4" s="60">
        <f>MEDIAN(F:F)</f>
        <v>0.15340497929762995</v>
      </c>
    </row>
    <row r="5" spans="1:9" ht="16" x14ac:dyDescent="0.2">
      <c r="A5" s="62">
        <v>1985000</v>
      </c>
      <c r="B5" s="62">
        <v>3000</v>
      </c>
      <c r="C5" s="42">
        <v>4</v>
      </c>
      <c r="D5" s="42">
        <v>38</v>
      </c>
      <c r="E5">
        <f t="shared" si="0"/>
        <v>1150028</v>
      </c>
      <c r="F5">
        <f t="shared" si="1"/>
        <v>0.42064080604534004</v>
      </c>
    </row>
    <row r="6" spans="1:9" ht="16" x14ac:dyDescent="0.2">
      <c r="A6" s="62">
        <v>1839872</v>
      </c>
      <c r="B6" s="62">
        <v>4600</v>
      </c>
      <c r="C6" s="42">
        <v>4</v>
      </c>
      <c r="D6" s="42">
        <v>2</v>
      </c>
      <c r="E6">
        <f t="shared" si="0"/>
        <v>1549508</v>
      </c>
      <c r="F6">
        <f t="shared" si="1"/>
        <v>0.15781750034785028</v>
      </c>
    </row>
    <row r="7" spans="1:9" ht="16" x14ac:dyDescent="0.2">
      <c r="A7" s="62">
        <v>1772220</v>
      </c>
      <c r="B7" s="62">
        <v>4052</v>
      </c>
      <c r="C7" s="42">
        <v>2</v>
      </c>
      <c r="D7" s="42">
        <v>28</v>
      </c>
      <c r="E7">
        <f t="shared" si="0"/>
        <v>1289896</v>
      </c>
      <c r="F7">
        <f t="shared" si="1"/>
        <v>0.27215808421076387</v>
      </c>
    </row>
    <row r="8" spans="1:9" ht="16" x14ac:dyDescent="0.2">
      <c r="A8" s="62">
        <v>1745000</v>
      </c>
      <c r="B8" s="62">
        <v>3427</v>
      </c>
      <c r="C8" s="42">
        <v>5</v>
      </c>
      <c r="D8" s="42">
        <v>26</v>
      </c>
      <c r="E8">
        <f t="shared" si="0"/>
        <v>1323232</v>
      </c>
      <c r="F8">
        <f t="shared" si="1"/>
        <v>0.24170085959885387</v>
      </c>
    </row>
    <row r="9" spans="1:9" ht="16" x14ac:dyDescent="0.2">
      <c r="A9" s="62">
        <v>1636700</v>
      </c>
      <c r="B9" s="62">
        <v>2434</v>
      </c>
      <c r="C9" s="42">
        <v>4</v>
      </c>
      <c r="D9" s="42">
        <v>69</v>
      </c>
      <c r="E9">
        <f t="shared" si="0"/>
        <v>1030082</v>
      </c>
      <c r="F9">
        <f t="shared" si="1"/>
        <v>0.37063481395490927</v>
      </c>
    </row>
    <row r="10" spans="1:9" ht="16" x14ac:dyDescent="0.2">
      <c r="A10" s="62">
        <v>1552400</v>
      </c>
      <c r="B10" s="62">
        <v>3510</v>
      </c>
      <c r="C10" s="42">
        <v>4</v>
      </c>
      <c r="D10" s="42">
        <v>17</v>
      </c>
      <c r="E10">
        <f t="shared" si="0"/>
        <v>1266218</v>
      </c>
      <c r="F10">
        <f t="shared" si="1"/>
        <v>0.18434810615820665</v>
      </c>
    </row>
    <row r="11" spans="1:9" ht="16" x14ac:dyDescent="0.2">
      <c r="A11" s="62">
        <v>1499006</v>
      </c>
      <c r="B11" s="62">
        <v>2485</v>
      </c>
      <c r="C11" s="42">
        <v>4</v>
      </c>
      <c r="D11" s="42">
        <v>17</v>
      </c>
      <c r="E11">
        <f t="shared" si="0"/>
        <v>983318</v>
      </c>
      <c r="F11">
        <f t="shared" si="1"/>
        <v>0.34401997056716249</v>
      </c>
    </row>
    <row r="12" spans="1:9" ht="16" x14ac:dyDescent="0.2">
      <c r="A12" s="63">
        <v>1444500</v>
      </c>
      <c r="B12" s="63">
        <v>1488</v>
      </c>
      <c r="C12" s="64">
        <v>5</v>
      </c>
      <c r="D12" s="25">
        <v>124</v>
      </c>
      <c r="E12">
        <f t="shared" si="0"/>
        <v>902728</v>
      </c>
      <c r="F12">
        <f t="shared" si="1"/>
        <v>0.37505849775008654</v>
      </c>
    </row>
    <row r="13" spans="1:9" ht="16" x14ac:dyDescent="0.2">
      <c r="A13" s="62">
        <v>1425000</v>
      </c>
      <c r="B13" s="62">
        <v>4315</v>
      </c>
      <c r="C13" s="42">
        <v>4</v>
      </c>
      <c r="D13" s="42">
        <v>26</v>
      </c>
      <c r="E13">
        <f t="shared" si="0"/>
        <v>1498928</v>
      </c>
      <c r="F13">
        <f t="shared" si="1"/>
        <v>5.1879298245614033E-2</v>
      </c>
    </row>
    <row r="14" spans="1:9" ht="16" x14ac:dyDescent="0.2">
      <c r="A14" s="62">
        <v>1370000</v>
      </c>
      <c r="B14" s="62">
        <v>4317</v>
      </c>
      <c r="C14" s="42">
        <v>3</v>
      </c>
      <c r="D14" s="42">
        <v>30</v>
      </c>
      <c r="E14">
        <f t="shared" si="0"/>
        <v>1434768</v>
      </c>
      <c r="F14">
        <f t="shared" si="1"/>
        <v>4.7275912408759127E-2</v>
      </c>
    </row>
    <row r="15" spans="1:9" ht="16" x14ac:dyDescent="0.2">
      <c r="A15" s="63">
        <v>1324100</v>
      </c>
      <c r="B15" s="63">
        <v>2684</v>
      </c>
      <c r="C15" s="64">
        <v>5</v>
      </c>
      <c r="D15" s="25">
        <v>124</v>
      </c>
      <c r="E15">
        <f t="shared" si="0"/>
        <v>1232824</v>
      </c>
      <c r="F15">
        <f t="shared" si="1"/>
        <v>6.8934370515822074E-2</v>
      </c>
    </row>
    <row r="16" spans="1:9" ht="16" x14ac:dyDescent="0.2">
      <c r="A16" s="62">
        <v>1318988</v>
      </c>
      <c r="B16" s="62">
        <v>2767</v>
      </c>
      <c r="C16" s="42">
        <v>5</v>
      </c>
      <c r="D16" s="42">
        <v>39</v>
      </c>
      <c r="E16">
        <f t="shared" si="0"/>
        <v>1156282</v>
      </c>
      <c r="F16">
        <f t="shared" si="1"/>
        <v>0.12335669467804104</v>
      </c>
    </row>
    <row r="17" spans="1:6" ht="16" x14ac:dyDescent="0.2">
      <c r="A17" s="62">
        <v>1292100</v>
      </c>
      <c r="B17" s="62">
        <v>2654</v>
      </c>
      <c r="C17" s="42">
        <v>3</v>
      </c>
      <c r="D17" s="42">
        <v>11</v>
      </c>
      <c r="E17">
        <f t="shared" si="0"/>
        <v>953550</v>
      </c>
      <c r="F17">
        <f t="shared" si="1"/>
        <v>0.26201532389133969</v>
      </c>
    </row>
    <row r="18" spans="1:6" ht="16" x14ac:dyDescent="0.2">
      <c r="A18" s="62">
        <v>1286915</v>
      </c>
      <c r="B18" s="62">
        <v>2206</v>
      </c>
      <c r="C18" s="42">
        <v>4</v>
      </c>
      <c r="D18" s="42">
        <v>134</v>
      </c>
      <c r="E18">
        <f t="shared" si="0"/>
        <v>1043204</v>
      </c>
      <c r="F18">
        <f t="shared" si="1"/>
        <v>0.18937614372355593</v>
      </c>
    </row>
    <row r="19" spans="1:6" ht="16" x14ac:dyDescent="0.2">
      <c r="A19" s="63">
        <v>1250300</v>
      </c>
      <c r="B19" s="63">
        <v>2462</v>
      </c>
      <c r="C19" s="64">
        <v>5</v>
      </c>
      <c r="D19" s="25">
        <v>111</v>
      </c>
      <c r="E19">
        <f t="shared" si="0"/>
        <v>1156342</v>
      </c>
      <c r="F19">
        <f t="shared" si="1"/>
        <v>7.5148364392545783E-2</v>
      </c>
    </row>
    <row r="20" spans="1:6" ht="16" x14ac:dyDescent="0.2">
      <c r="A20" s="62">
        <v>1250001</v>
      </c>
      <c r="B20" s="62">
        <v>3567</v>
      </c>
      <c r="C20" s="42">
        <v>5</v>
      </c>
      <c r="D20" s="42">
        <v>67</v>
      </c>
      <c r="E20">
        <f t="shared" si="0"/>
        <v>1409842</v>
      </c>
      <c r="F20">
        <f t="shared" si="1"/>
        <v>0.12787269770184184</v>
      </c>
    </row>
    <row r="21" spans="1:6" ht="16" x14ac:dyDescent="0.2">
      <c r="A21" s="62">
        <v>1250000</v>
      </c>
      <c r="B21" s="62">
        <v>2739</v>
      </c>
      <c r="C21" s="42">
        <v>3</v>
      </c>
      <c r="D21" s="42">
        <v>14</v>
      </c>
      <c r="E21">
        <f t="shared" si="0"/>
        <v>980520</v>
      </c>
      <c r="F21">
        <f t="shared" si="1"/>
        <v>0.215584</v>
      </c>
    </row>
    <row r="22" spans="1:6" ht="16" x14ac:dyDescent="0.2">
      <c r="A22" s="62">
        <v>1241398</v>
      </c>
      <c r="B22" s="62">
        <v>2170</v>
      </c>
      <c r="C22" s="42">
        <v>3</v>
      </c>
      <c r="D22" s="42">
        <v>22</v>
      </c>
      <c r="E22">
        <f t="shared" si="0"/>
        <v>832836</v>
      </c>
      <c r="F22">
        <f t="shared" si="1"/>
        <v>0.32911443388824535</v>
      </c>
    </row>
    <row r="23" spans="1:6" ht="16" x14ac:dyDescent="0.2">
      <c r="A23" s="62">
        <v>1219200</v>
      </c>
      <c r="B23" s="62">
        <v>2736</v>
      </c>
      <c r="C23" s="42">
        <v>4</v>
      </c>
      <c r="D23" s="42">
        <v>39</v>
      </c>
      <c r="E23">
        <f t="shared" si="0"/>
        <v>1078334</v>
      </c>
      <c r="F23">
        <f t="shared" si="1"/>
        <v>0.11553969816272966</v>
      </c>
    </row>
    <row r="24" spans="1:6" ht="16" x14ac:dyDescent="0.2">
      <c r="A24" s="62">
        <v>1187000</v>
      </c>
      <c r="B24" s="62">
        <v>3577</v>
      </c>
      <c r="C24" s="42">
        <v>6</v>
      </c>
      <c r="D24" s="42">
        <v>19</v>
      </c>
      <c r="E24">
        <f t="shared" si="0"/>
        <v>1425834</v>
      </c>
      <c r="F24">
        <f t="shared" si="1"/>
        <v>0.20120808761583825</v>
      </c>
    </row>
    <row r="25" spans="1:6" ht="16" x14ac:dyDescent="0.2">
      <c r="A25" s="62">
        <v>1176406</v>
      </c>
      <c r="B25" s="62">
        <v>2252</v>
      </c>
      <c r="C25" s="42">
        <v>3</v>
      </c>
      <c r="D25" s="42">
        <v>136</v>
      </c>
      <c r="E25">
        <f t="shared" si="0"/>
        <v>988848</v>
      </c>
      <c r="F25">
        <f t="shared" si="1"/>
        <v>0.15943305287460283</v>
      </c>
    </row>
    <row r="26" spans="1:6" ht="16" x14ac:dyDescent="0.2">
      <c r="A26" s="63">
        <v>1139100</v>
      </c>
      <c r="B26" s="63">
        <v>2937</v>
      </c>
      <c r="C26" s="64">
        <v>4</v>
      </c>
      <c r="D26" s="25">
        <v>29</v>
      </c>
      <c r="E26">
        <f t="shared" si="0"/>
        <v>1122110</v>
      </c>
      <c r="F26">
        <f t="shared" si="1"/>
        <v>1.4915283996137301E-2</v>
      </c>
    </row>
    <row r="27" spans="1:6" ht="16" x14ac:dyDescent="0.2">
      <c r="A27" s="62">
        <v>1133200</v>
      </c>
      <c r="B27" s="62">
        <v>3100</v>
      </c>
      <c r="C27" s="42">
        <v>4</v>
      </c>
      <c r="D27" s="42">
        <v>20</v>
      </c>
      <c r="E27">
        <f t="shared" si="0"/>
        <v>1156568</v>
      </c>
      <c r="F27">
        <f t="shared" si="1"/>
        <v>2.062124955877162E-2</v>
      </c>
    </row>
    <row r="28" spans="1:6" ht="16" x14ac:dyDescent="0.2">
      <c r="A28" s="62">
        <v>1125813</v>
      </c>
      <c r="B28" s="62">
        <v>2673</v>
      </c>
      <c r="C28" s="42">
        <v>4</v>
      </c>
      <c r="D28" s="42">
        <v>39</v>
      </c>
      <c r="E28">
        <f t="shared" si="0"/>
        <v>1060946</v>
      </c>
      <c r="F28">
        <f t="shared" si="1"/>
        <v>5.7617917007531445E-2</v>
      </c>
    </row>
    <row r="29" spans="1:6" ht="16" x14ac:dyDescent="0.2">
      <c r="A29" s="62">
        <v>1125000</v>
      </c>
      <c r="B29" s="62">
        <v>2513</v>
      </c>
      <c r="C29" s="42">
        <v>3</v>
      </c>
      <c r="D29" s="42">
        <v>28</v>
      </c>
      <c r="E29">
        <f t="shared" si="0"/>
        <v>934524</v>
      </c>
      <c r="F29">
        <f t="shared" si="1"/>
        <v>0.16931199999999999</v>
      </c>
    </row>
    <row r="30" spans="1:6" ht="16" x14ac:dyDescent="0.2">
      <c r="A30" s="62">
        <v>1120000</v>
      </c>
      <c r="B30" s="62">
        <v>2723</v>
      </c>
      <c r="C30" s="42">
        <v>4</v>
      </c>
      <c r="D30" s="42">
        <v>96</v>
      </c>
      <c r="E30">
        <f t="shared" si="0"/>
        <v>1141436</v>
      </c>
      <c r="F30">
        <f t="shared" si="1"/>
        <v>1.9139285714285713E-2</v>
      </c>
    </row>
    <row r="31" spans="1:6" ht="16" x14ac:dyDescent="0.2">
      <c r="A31" s="63">
        <v>1118600</v>
      </c>
      <c r="B31" s="63">
        <v>2371</v>
      </c>
      <c r="C31" s="64">
        <v>4</v>
      </c>
      <c r="D31" s="25">
        <v>50</v>
      </c>
      <c r="E31">
        <f t="shared" si="0"/>
        <v>990464</v>
      </c>
      <c r="F31">
        <f t="shared" si="1"/>
        <v>0.11455033077060611</v>
      </c>
    </row>
    <row r="32" spans="1:6" ht="16" x14ac:dyDescent="0.2">
      <c r="A32" s="62">
        <v>1114300</v>
      </c>
      <c r="B32" s="62">
        <v>3692</v>
      </c>
      <c r="C32" s="42">
        <v>4</v>
      </c>
      <c r="D32" s="42">
        <v>19</v>
      </c>
      <c r="E32">
        <f t="shared" si="0"/>
        <v>1318790</v>
      </c>
      <c r="F32">
        <f t="shared" si="1"/>
        <v>0.18351431391905232</v>
      </c>
    </row>
    <row r="33" spans="1:6" ht="16" x14ac:dyDescent="0.2">
      <c r="A33" s="62">
        <v>1103600</v>
      </c>
      <c r="B33" s="62">
        <v>5009</v>
      </c>
      <c r="C33" s="42">
        <v>4</v>
      </c>
      <c r="D33" s="42">
        <v>82</v>
      </c>
      <c r="E33">
        <f t="shared" si="0"/>
        <v>1755992</v>
      </c>
      <c r="F33">
        <f t="shared" si="1"/>
        <v>0.59114896701703512</v>
      </c>
    </row>
    <row r="34" spans="1:6" ht="16" x14ac:dyDescent="0.2">
      <c r="A34" s="62">
        <v>1096700</v>
      </c>
      <c r="B34" s="62">
        <v>3213</v>
      </c>
      <c r="C34" s="42">
        <v>4</v>
      </c>
      <c r="D34" s="42">
        <v>20</v>
      </c>
      <c r="E34">
        <f t="shared" si="0"/>
        <v>1187756</v>
      </c>
      <c r="F34">
        <f t="shared" si="1"/>
        <v>8.3027263609008847E-2</v>
      </c>
    </row>
    <row r="35" spans="1:6" ht="16" x14ac:dyDescent="0.2">
      <c r="A35" s="62">
        <v>1081700</v>
      </c>
      <c r="B35" s="62">
        <v>2485</v>
      </c>
      <c r="C35" s="42">
        <v>3</v>
      </c>
      <c r="D35" s="42">
        <v>7</v>
      </c>
      <c r="E35">
        <f t="shared" si="0"/>
        <v>902226</v>
      </c>
      <c r="F35">
        <f t="shared" si="1"/>
        <v>0.1659184616806878</v>
      </c>
    </row>
    <row r="36" spans="1:6" ht="16" x14ac:dyDescent="0.2">
      <c r="A36" s="62">
        <v>1073800</v>
      </c>
      <c r="B36" s="62">
        <v>2211</v>
      </c>
      <c r="C36" s="42">
        <v>3</v>
      </c>
      <c r="D36" s="42">
        <v>134</v>
      </c>
      <c r="E36">
        <f t="shared" si="0"/>
        <v>975192</v>
      </c>
      <c r="F36">
        <f t="shared" si="1"/>
        <v>9.183088098342336E-2</v>
      </c>
    </row>
    <row r="37" spans="1:6" ht="16" x14ac:dyDescent="0.2">
      <c r="A37" s="62">
        <v>1071800</v>
      </c>
      <c r="B37" s="62">
        <v>3398</v>
      </c>
      <c r="C37" s="42">
        <v>4</v>
      </c>
      <c r="D37" s="42">
        <v>17</v>
      </c>
      <c r="E37">
        <f t="shared" si="0"/>
        <v>1235306</v>
      </c>
      <c r="F37">
        <f t="shared" si="1"/>
        <v>0.15255271505877963</v>
      </c>
    </row>
    <row r="38" spans="1:6" ht="16" x14ac:dyDescent="0.2">
      <c r="A38" s="62">
        <v>1039600</v>
      </c>
      <c r="B38" s="62">
        <v>2434</v>
      </c>
      <c r="C38" s="42">
        <v>4</v>
      </c>
      <c r="D38" s="42">
        <v>21</v>
      </c>
      <c r="E38">
        <f t="shared" si="0"/>
        <v>973922</v>
      </c>
      <c r="F38">
        <f t="shared" si="1"/>
        <v>6.3176221623701428E-2</v>
      </c>
    </row>
    <row r="39" spans="1:6" ht="16" x14ac:dyDescent="0.2">
      <c r="A39" s="63">
        <v>1026000</v>
      </c>
      <c r="B39" s="63">
        <v>3432</v>
      </c>
      <c r="C39" s="64">
        <v>4</v>
      </c>
      <c r="D39" s="25">
        <v>45</v>
      </c>
      <c r="E39">
        <f t="shared" si="0"/>
        <v>1277450</v>
      </c>
      <c r="F39">
        <f t="shared" si="1"/>
        <v>0.24507797270955164</v>
      </c>
    </row>
    <row r="40" spans="1:6" ht="16" x14ac:dyDescent="0.2">
      <c r="A40" s="62">
        <v>989000</v>
      </c>
      <c r="B40" s="62">
        <v>1817</v>
      </c>
      <c r="C40" s="42">
        <v>2</v>
      </c>
      <c r="D40" s="42">
        <v>137</v>
      </c>
      <c r="E40">
        <f t="shared" si="0"/>
        <v>800566</v>
      </c>
      <c r="F40">
        <f t="shared" si="1"/>
        <v>0.19052982810920122</v>
      </c>
    </row>
    <row r="41" spans="1:6" ht="16" x14ac:dyDescent="0.2">
      <c r="A41" s="62">
        <v>984712</v>
      </c>
      <c r="B41" s="62">
        <v>2913</v>
      </c>
      <c r="C41" s="42">
        <v>4</v>
      </c>
      <c r="D41" s="42">
        <v>69</v>
      </c>
      <c r="E41">
        <f t="shared" si="0"/>
        <v>1162286</v>
      </c>
      <c r="F41">
        <f t="shared" si="1"/>
        <v>0.18033089878055716</v>
      </c>
    </row>
    <row r="42" spans="1:6" ht="16" x14ac:dyDescent="0.2">
      <c r="A42" s="62">
        <v>960400</v>
      </c>
      <c r="B42" s="62">
        <v>2014</v>
      </c>
      <c r="C42" s="42">
        <v>3</v>
      </c>
      <c r="D42" s="42">
        <v>15</v>
      </c>
      <c r="E42">
        <f t="shared" si="0"/>
        <v>781590</v>
      </c>
      <c r="F42">
        <f t="shared" si="1"/>
        <v>0.18618284048313202</v>
      </c>
    </row>
    <row r="43" spans="1:6" ht="16" x14ac:dyDescent="0.2">
      <c r="A43" s="63">
        <v>922700</v>
      </c>
      <c r="B43" s="63">
        <v>2376</v>
      </c>
      <c r="C43" s="25">
        <v>5</v>
      </c>
      <c r="D43" s="25">
        <v>49</v>
      </c>
      <c r="E43">
        <f t="shared" si="0"/>
        <v>1060066</v>
      </c>
      <c r="F43">
        <f t="shared" si="1"/>
        <v>0.14887395686572016</v>
      </c>
    </row>
    <row r="44" spans="1:6" ht="16" x14ac:dyDescent="0.2">
      <c r="A44" s="62">
        <v>916700</v>
      </c>
      <c r="B44" s="62">
        <v>2692</v>
      </c>
      <c r="C44" s="42">
        <v>4</v>
      </c>
      <c r="D44" s="42">
        <v>47</v>
      </c>
      <c r="E44">
        <f t="shared" si="0"/>
        <v>1075550</v>
      </c>
      <c r="F44">
        <f t="shared" si="1"/>
        <v>0.17328460783244246</v>
      </c>
    </row>
    <row r="45" spans="1:6" ht="16" x14ac:dyDescent="0.2">
      <c r="A45" s="62">
        <v>909300</v>
      </c>
      <c r="B45" s="62">
        <v>2929</v>
      </c>
      <c r="C45" s="42">
        <v>4</v>
      </c>
      <c r="D45" s="42">
        <v>18</v>
      </c>
      <c r="E45">
        <f t="shared" si="0"/>
        <v>1107032</v>
      </c>
      <c r="F45">
        <f t="shared" si="1"/>
        <v>0.21745518530737931</v>
      </c>
    </row>
    <row r="46" spans="1:6" ht="16" x14ac:dyDescent="0.2">
      <c r="A46" s="62">
        <v>899906</v>
      </c>
      <c r="B46" s="62">
        <v>2496</v>
      </c>
      <c r="C46" s="42">
        <v>3</v>
      </c>
      <c r="D46" s="42">
        <v>38</v>
      </c>
      <c r="E46">
        <f t="shared" si="0"/>
        <v>941532</v>
      </c>
      <c r="F46">
        <f t="shared" si="1"/>
        <v>4.6255942287305563E-2</v>
      </c>
    </row>
    <row r="47" spans="1:6" ht="16" x14ac:dyDescent="0.2">
      <c r="A47" s="62">
        <v>894198</v>
      </c>
      <c r="B47" s="62">
        <v>2978</v>
      </c>
      <c r="C47" s="42">
        <v>4</v>
      </c>
      <c r="D47" s="42">
        <v>57</v>
      </c>
      <c r="E47">
        <f t="shared" si="0"/>
        <v>1166186</v>
      </c>
      <c r="F47">
        <f t="shared" si="1"/>
        <v>0.30416977000619549</v>
      </c>
    </row>
    <row r="48" spans="1:6" ht="16" x14ac:dyDescent="0.2">
      <c r="A48" s="62">
        <v>882500</v>
      </c>
      <c r="B48" s="62">
        <v>2906</v>
      </c>
      <c r="C48" s="42">
        <v>4</v>
      </c>
      <c r="D48" s="42">
        <v>19</v>
      </c>
      <c r="E48">
        <f t="shared" si="0"/>
        <v>1101854</v>
      </c>
      <c r="F48">
        <f t="shared" si="1"/>
        <v>0.24855977337110483</v>
      </c>
    </row>
    <row r="49" spans="1:6" ht="16" x14ac:dyDescent="0.2">
      <c r="A49" s="62">
        <v>879900</v>
      </c>
      <c r="B49" s="62">
        <v>2120</v>
      </c>
      <c r="C49" s="42">
        <v>4</v>
      </c>
      <c r="D49" s="42">
        <v>50</v>
      </c>
      <c r="E49">
        <f t="shared" si="0"/>
        <v>921188</v>
      </c>
      <c r="F49">
        <f t="shared" si="1"/>
        <v>4.692351403568587E-2</v>
      </c>
    </row>
    <row r="50" spans="1:6" ht="16" x14ac:dyDescent="0.2">
      <c r="A50" s="62">
        <v>869000</v>
      </c>
      <c r="B50" s="62">
        <v>2747</v>
      </c>
      <c r="C50" s="42">
        <v>3</v>
      </c>
      <c r="D50" s="42">
        <v>17</v>
      </c>
      <c r="E50">
        <f t="shared" si="0"/>
        <v>986238</v>
      </c>
      <c r="F50">
        <f t="shared" si="1"/>
        <v>0.13491139240506328</v>
      </c>
    </row>
    <row r="51" spans="1:6" ht="16" x14ac:dyDescent="0.2">
      <c r="A51" s="62">
        <v>865004</v>
      </c>
      <c r="B51" s="62">
        <v>2733</v>
      </c>
      <c r="C51" s="42">
        <v>5</v>
      </c>
      <c r="D51" s="42">
        <v>15</v>
      </c>
      <c r="E51">
        <f t="shared" si="0"/>
        <v>1118818</v>
      </c>
      <c r="F51">
        <f t="shared" si="1"/>
        <v>0.29342523271568688</v>
      </c>
    </row>
    <row r="52" spans="1:6" ht="16" x14ac:dyDescent="0.2">
      <c r="A52" s="62">
        <v>849000</v>
      </c>
      <c r="B52" s="62">
        <v>2180</v>
      </c>
      <c r="C52" s="42">
        <v>4</v>
      </c>
      <c r="D52" s="42">
        <v>23</v>
      </c>
      <c r="E52">
        <f t="shared" si="0"/>
        <v>906158</v>
      </c>
      <c r="F52">
        <f t="shared" si="1"/>
        <v>6.7323910482921079E-2</v>
      </c>
    </row>
    <row r="53" spans="1:6" ht="16" x14ac:dyDescent="0.2">
      <c r="A53" s="62">
        <v>830300</v>
      </c>
      <c r="B53" s="62">
        <v>2954</v>
      </c>
      <c r="C53" s="42">
        <v>5</v>
      </c>
      <c r="D53" s="42">
        <v>72</v>
      </c>
      <c r="E53">
        <f t="shared" si="0"/>
        <v>1246504</v>
      </c>
      <c r="F53">
        <f t="shared" si="1"/>
        <v>0.50126942069131641</v>
      </c>
    </row>
    <row r="54" spans="1:6" ht="16" x14ac:dyDescent="0.2">
      <c r="A54" s="62">
        <v>826100</v>
      </c>
      <c r="B54" s="62">
        <v>2882</v>
      </c>
      <c r="C54" s="42">
        <v>4</v>
      </c>
      <c r="D54" s="42">
        <v>73</v>
      </c>
      <c r="E54">
        <f t="shared" si="0"/>
        <v>1158410</v>
      </c>
      <c r="F54">
        <f t="shared" si="1"/>
        <v>0.40226364846870838</v>
      </c>
    </row>
    <row r="55" spans="1:6" ht="16" x14ac:dyDescent="0.2">
      <c r="A55" s="62">
        <v>824418</v>
      </c>
      <c r="B55" s="62">
        <v>2086</v>
      </c>
      <c r="C55" s="42">
        <v>4</v>
      </c>
      <c r="D55" s="42">
        <v>10</v>
      </c>
      <c r="E55">
        <f t="shared" si="0"/>
        <v>865004</v>
      </c>
      <c r="F55">
        <f t="shared" si="1"/>
        <v>4.922988095844584E-2</v>
      </c>
    </row>
    <row r="56" spans="1:6" ht="16" x14ac:dyDescent="0.2">
      <c r="A56" s="62">
        <v>821100</v>
      </c>
      <c r="B56" s="62">
        <v>2412</v>
      </c>
      <c r="C56" s="42">
        <v>3</v>
      </c>
      <c r="D56" s="42">
        <v>62</v>
      </c>
      <c r="E56">
        <f t="shared" si="0"/>
        <v>946428</v>
      </c>
      <c r="F56">
        <f t="shared" si="1"/>
        <v>0.15263427109974426</v>
      </c>
    </row>
    <row r="57" spans="1:6" ht="16" x14ac:dyDescent="0.2">
      <c r="A57" s="62">
        <v>815565</v>
      </c>
      <c r="B57" s="62">
        <v>2774</v>
      </c>
      <c r="C57" s="42">
        <v>3</v>
      </c>
      <c r="D57" s="42">
        <v>40</v>
      </c>
      <c r="E57">
        <f t="shared" si="0"/>
        <v>1020600</v>
      </c>
      <c r="F57">
        <f t="shared" si="1"/>
        <v>0.25140240201578046</v>
      </c>
    </row>
    <row r="58" spans="1:6" ht="16" x14ac:dyDescent="0.2">
      <c r="A58" s="62">
        <v>799907</v>
      </c>
      <c r="B58" s="62">
        <v>1683</v>
      </c>
      <c r="C58" s="42">
        <v>3</v>
      </c>
      <c r="D58" s="42">
        <v>69</v>
      </c>
      <c r="E58">
        <f t="shared" si="0"/>
        <v>753414</v>
      </c>
      <c r="F58">
        <f t="shared" si="1"/>
        <v>5.8123006799540446E-2</v>
      </c>
    </row>
    <row r="59" spans="1:6" ht="16" x14ac:dyDescent="0.2">
      <c r="A59" s="62">
        <v>799000</v>
      </c>
      <c r="B59" s="62">
        <v>1910</v>
      </c>
      <c r="C59" s="42">
        <v>4</v>
      </c>
      <c r="D59" s="42">
        <v>134</v>
      </c>
      <c r="E59">
        <f t="shared" si="0"/>
        <v>961508</v>
      </c>
      <c r="F59">
        <f t="shared" si="1"/>
        <v>0.20338923654568211</v>
      </c>
    </row>
    <row r="60" spans="1:6" ht="16" x14ac:dyDescent="0.2">
      <c r="A60" s="62">
        <v>794900</v>
      </c>
      <c r="B60" s="62">
        <v>1840</v>
      </c>
      <c r="C60" s="42">
        <v>3</v>
      </c>
      <c r="D60" s="42">
        <v>4</v>
      </c>
      <c r="E60">
        <f t="shared" si="0"/>
        <v>720696</v>
      </c>
      <c r="F60">
        <f t="shared" si="1"/>
        <v>9.3350106931689519E-2</v>
      </c>
    </row>
    <row r="61" spans="1:6" ht="16" x14ac:dyDescent="0.2">
      <c r="A61" s="62">
        <v>794900</v>
      </c>
      <c r="B61" s="62">
        <v>4748</v>
      </c>
      <c r="C61" s="42">
        <v>3</v>
      </c>
      <c r="D61" s="42">
        <v>4</v>
      </c>
      <c r="E61">
        <f t="shared" si="0"/>
        <v>1523304</v>
      </c>
      <c r="F61">
        <f t="shared" si="1"/>
        <v>0.91634671027802239</v>
      </c>
    </row>
    <row r="62" spans="1:6" ht="16" x14ac:dyDescent="0.2">
      <c r="A62" s="62">
        <v>775000</v>
      </c>
      <c r="B62" s="62">
        <v>2777</v>
      </c>
      <c r="C62" s="42">
        <v>4</v>
      </c>
      <c r="D62" s="42">
        <v>84</v>
      </c>
      <c r="E62">
        <f t="shared" si="0"/>
        <v>1142300</v>
      </c>
      <c r="F62">
        <f t="shared" si="1"/>
        <v>0.47393548387096773</v>
      </c>
    </row>
    <row r="63" spans="1:6" ht="16" x14ac:dyDescent="0.2">
      <c r="A63" s="62">
        <v>769400</v>
      </c>
      <c r="B63" s="62">
        <v>1900</v>
      </c>
      <c r="C63" s="42">
        <v>5</v>
      </c>
      <c r="D63" s="42">
        <v>111</v>
      </c>
      <c r="E63">
        <f t="shared" si="0"/>
        <v>1001230</v>
      </c>
      <c r="F63">
        <f t="shared" si="1"/>
        <v>0.3013127112035352</v>
      </c>
    </row>
    <row r="64" spans="1:6" ht="16" x14ac:dyDescent="0.2">
      <c r="A64" s="62">
        <v>763100</v>
      </c>
      <c r="B64" s="62">
        <v>1347</v>
      </c>
      <c r="C64" s="42">
        <v>3</v>
      </c>
      <c r="D64" s="42">
        <v>59</v>
      </c>
      <c r="E64">
        <f t="shared" si="0"/>
        <v>648978</v>
      </c>
      <c r="F64">
        <f t="shared" si="1"/>
        <v>0.14955051762547503</v>
      </c>
    </row>
    <row r="65" spans="1:6" ht="16" x14ac:dyDescent="0.2">
      <c r="A65" s="62">
        <v>740500</v>
      </c>
      <c r="B65" s="62">
        <v>1292</v>
      </c>
      <c r="C65" s="42">
        <v>2</v>
      </c>
      <c r="D65" s="42">
        <v>73</v>
      </c>
      <c r="E65">
        <f t="shared" si="0"/>
        <v>580786</v>
      </c>
      <c r="F65">
        <f t="shared" si="1"/>
        <v>0.21568399729912222</v>
      </c>
    </row>
    <row r="66" spans="1:6" ht="16" x14ac:dyDescent="0.2">
      <c r="A66" s="62">
        <v>732600</v>
      </c>
      <c r="B66" s="62">
        <v>1400</v>
      </c>
      <c r="C66" s="42">
        <v>3</v>
      </c>
      <c r="D66" s="14">
        <v>114</v>
      </c>
      <c r="E66">
        <f t="shared" si="0"/>
        <v>727956</v>
      </c>
      <c r="F66">
        <f t="shared" si="1"/>
        <v>6.3390663390663392E-3</v>
      </c>
    </row>
    <row r="67" spans="1:6" ht="16" x14ac:dyDescent="0.2">
      <c r="A67" s="62">
        <v>729006</v>
      </c>
      <c r="B67" s="62">
        <v>1976</v>
      </c>
      <c r="C67" s="42">
        <v>3</v>
      </c>
      <c r="D67" s="42">
        <v>16</v>
      </c>
      <c r="E67">
        <f t="shared" ref="E67:E101" si="2">$G$1*C67+$H$1*B67+$I$1*D67</f>
        <v>772272</v>
      </c>
      <c r="F67">
        <f t="shared" ref="F67:F101" si="3">ABS((A67-E67)/A67)</f>
        <v>5.9349305767030722E-2</v>
      </c>
    </row>
    <row r="68" spans="1:6" ht="16" x14ac:dyDescent="0.2">
      <c r="A68" s="62">
        <v>724500</v>
      </c>
      <c r="B68" s="62">
        <v>1824</v>
      </c>
      <c r="C68" s="42">
        <v>3</v>
      </c>
      <c r="D68" s="42">
        <v>10</v>
      </c>
      <c r="E68">
        <f t="shared" si="2"/>
        <v>723300</v>
      </c>
      <c r="F68">
        <f t="shared" si="3"/>
        <v>1.6563146997929607E-3</v>
      </c>
    </row>
    <row r="69" spans="1:6" ht="16" x14ac:dyDescent="0.2">
      <c r="A69" s="62">
        <v>723900</v>
      </c>
      <c r="B69" s="62">
        <v>1989</v>
      </c>
      <c r="C69" s="42">
        <v>3</v>
      </c>
      <c r="D69" s="42">
        <v>19</v>
      </c>
      <c r="E69">
        <f t="shared" si="2"/>
        <v>779370</v>
      </c>
      <c r="F69">
        <f t="shared" si="3"/>
        <v>7.6626605884790713E-2</v>
      </c>
    </row>
    <row r="70" spans="1:6" ht="16" x14ac:dyDescent="0.2">
      <c r="A70" s="62">
        <v>715400</v>
      </c>
      <c r="B70" s="62">
        <v>1288</v>
      </c>
      <c r="C70" s="42">
        <v>3</v>
      </c>
      <c r="D70" s="42">
        <v>68</v>
      </c>
      <c r="E70">
        <f t="shared" si="2"/>
        <v>643224</v>
      </c>
      <c r="F70">
        <f t="shared" si="3"/>
        <v>0.10088901313950238</v>
      </c>
    </row>
    <row r="71" spans="1:6" ht="16" x14ac:dyDescent="0.2">
      <c r="A71" s="62">
        <v>707700</v>
      </c>
      <c r="B71" s="62">
        <v>1895</v>
      </c>
      <c r="C71" s="42">
        <v>3</v>
      </c>
      <c r="D71" s="42">
        <v>18</v>
      </c>
      <c r="E71">
        <f t="shared" si="2"/>
        <v>752256</v>
      </c>
      <c r="F71">
        <f t="shared" si="3"/>
        <v>6.2958880881729545E-2</v>
      </c>
    </row>
    <row r="72" spans="1:6" ht="16" x14ac:dyDescent="0.2">
      <c r="A72" s="62">
        <v>701400</v>
      </c>
      <c r="B72" s="62">
        <v>1196</v>
      </c>
      <c r="C72" s="42">
        <v>4</v>
      </c>
      <c r="D72" s="42">
        <v>64</v>
      </c>
      <c r="E72">
        <f t="shared" si="2"/>
        <v>682544</v>
      </c>
      <c r="F72">
        <f t="shared" si="3"/>
        <v>2.688337610493299E-2</v>
      </c>
    </row>
    <row r="73" spans="1:6" ht="16" x14ac:dyDescent="0.2">
      <c r="A73" s="62">
        <v>688400</v>
      </c>
      <c r="B73" s="62">
        <v>1737</v>
      </c>
      <c r="C73" s="42">
        <v>3</v>
      </c>
      <c r="D73" s="42">
        <v>64</v>
      </c>
      <c r="E73">
        <f t="shared" si="2"/>
        <v>762468</v>
      </c>
      <c r="F73">
        <f t="shared" si="3"/>
        <v>0.10759442184776292</v>
      </c>
    </row>
    <row r="74" spans="1:6" ht="16" x14ac:dyDescent="0.2">
      <c r="A74" s="62">
        <v>686800</v>
      </c>
      <c r="B74" s="62">
        <v>1539</v>
      </c>
      <c r="C74" s="42">
        <v>3</v>
      </c>
      <c r="D74" s="42">
        <v>69</v>
      </c>
      <c r="E74">
        <f t="shared" si="2"/>
        <v>713670</v>
      </c>
      <c r="F74">
        <f t="shared" si="3"/>
        <v>3.9123471170646476E-2</v>
      </c>
    </row>
    <row r="75" spans="1:6" ht="16" x14ac:dyDescent="0.2">
      <c r="A75" s="62">
        <v>685900</v>
      </c>
      <c r="B75" s="62">
        <v>1068</v>
      </c>
      <c r="C75" s="42">
        <v>3</v>
      </c>
      <c r="D75" s="42">
        <v>124</v>
      </c>
      <c r="E75">
        <f t="shared" si="2"/>
        <v>648024</v>
      </c>
      <c r="F75">
        <f t="shared" si="3"/>
        <v>5.5220877678961951E-2</v>
      </c>
    </row>
    <row r="76" spans="1:6" ht="16" x14ac:dyDescent="0.2">
      <c r="A76" s="62">
        <v>685100</v>
      </c>
      <c r="B76" s="62">
        <v>1972</v>
      </c>
      <c r="C76" s="42">
        <v>3</v>
      </c>
      <c r="D76" s="42">
        <v>26</v>
      </c>
      <c r="E76">
        <f t="shared" si="2"/>
        <v>782868</v>
      </c>
      <c r="F76">
        <f t="shared" si="3"/>
        <v>0.14270617428112684</v>
      </c>
    </row>
    <row r="77" spans="1:6" ht="16" x14ac:dyDescent="0.2">
      <c r="A77" s="62">
        <v>683300</v>
      </c>
      <c r="B77" s="62">
        <v>1608</v>
      </c>
      <c r="C77" s="42">
        <v>3</v>
      </c>
      <c r="D77" s="42">
        <v>70</v>
      </c>
      <c r="E77">
        <f t="shared" si="2"/>
        <v>733884</v>
      </c>
      <c r="F77">
        <f t="shared" si="3"/>
        <v>7.4028977023269424E-2</v>
      </c>
    </row>
    <row r="78" spans="1:6" ht="16" x14ac:dyDescent="0.2">
      <c r="A78" s="62">
        <v>669300</v>
      </c>
      <c r="B78" s="62">
        <v>2094</v>
      </c>
      <c r="C78" s="42">
        <v>3</v>
      </c>
      <c r="D78" s="42">
        <v>50</v>
      </c>
      <c r="E78">
        <f t="shared" si="2"/>
        <v>844620</v>
      </c>
      <c r="F78">
        <f t="shared" si="3"/>
        <v>0.26194531600179294</v>
      </c>
    </row>
    <row r="79" spans="1:6" ht="16" x14ac:dyDescent="0.2">
      <c r="A79" s="62">
        <v>669006</v>
      </c>
      <c r="B79" s="62">
        <v>1920</v>
      </c>
      <c r="C79" s="42">
        <v>3</v>
      </c>
      <c r="D79" s="42">
        <v>29</v>
      </c>
      <c r="E79">
        <f t="shared" si="2"/>
        <v>772026</v>
      </c>
      <c r="F79">
        <f t="shared" si="3"/>
        <v>0.15398965031703751</v>
      </c>
    </row>
    <row r="80" spans="1:6" ht="16" x14ac:dyDescent="0.2">
      <c r="A80" s="62">
        <v>660700</v>
      </c>
      <c r="B80" s="62">
        <v>1320</v>
      </c>
      <c r="C80" s="42">
        <v>3</v>
      </c>
      <c r="D80" s="42">
        <v>73</v>
      </c>
      <c r="E80">
        <f t="shared" si="2"/>
        <v>657906</v>
      </c>
      <c r="F80">
        <f t="shared" si="3"/>
        <v>4.228848191312245E-3</v>
      </c>
    </row>
    <row r="81" spans="1:6" ht="16" x14ac:dyDescent="0.2">
      <c r="A81" s="62">
        <v>647900</v>
      </c>
      <c r="B81" s="62">
        <v>1880</v>
      </c>
      <c r="C81" s="42">
        <v>3</v>
      </c>
      <c r="D81" s="42">
        <v>18</v>
      </c>
      <c r="E81">
        <f t="shared" si="2"/>
        <v>748116</v>
      </c>
      <c r="F81">
        <f t="shared" si="3"/>
        <v>0.15467819107887021</v>
      </c>
    </row>
    <row r="82" spans="1:6" ht="16" x14ac:dyDescent="0.2">
      <c r="A82" s="62">
        <v>645900</v>
      </c>
      <c r="B82" s="62">
        <v>1437</v>
      </c>
      <c r="C82" s="42">
        <v>3</v>
      </c>
      <c r="D82" s="42">
        <v>11</v>
      </c>
      <c r="E82">
        <f t="shared" si="2"/>
        <v>617658</v>
      </c>
      <c r="F82">
        <f t="shared" si="3"/>
        <v>4.3725034835113794E-2</v>
      </c>
    </row>
    <row r="83" spans="1:6" ht="16" x14ac:dyDescent="0.2">
      <c r="A83" s="62">
        <v>636300</v>
      </c>
      <c r="B83" s="62">
        <v>1682</v>
      </c>
      <c r="C83" s="42">
        <v>3</v>
      </c>
      <c r="D83" s="42">
        <v>60</v>
      </c>
      <c r="E83">
        <f t="shared" si="2"/>
        <v>742608</v>
      </c>
      <c r="F83">
        <f t="shared" si="3"/>
        <v>0.16707213578500707</v>
      </c>
    </row>
    <row r="84" spans="1:6" ht="16" x14ac:dyDescent="0.2">
      <c r="A84" s="62">
        <v>634700</v>
      </c>
      <c r="B84" s="62">
        <v>1088</v>
      </c>
      <c r="C84" s="42">
        <v>2</v>
      </c>
      <c r="D84" s="42">
        <v>28</v>
      </c>
      <c r="E84">
        <f t="shared" si="2"/>
        <v>471832</v>
      </c>
      <c r="F84">
        <f t="shared" si="3"/>
        <v>0.256606270679061</v>
      </c>
    </row>
    <row r="85" spans="1:6" ht="16" x14ac:dyDescent="0.2">
      <c r="A85" s="62">
        <v>626700</v>
      </c>
      <c r="B85" s="62">
        <v>1116</v>
      </c>
      <c r="C85" s="42">
        <v>3</v>
      </c>
      <c r="D85" s="42">
        <v>65</v>
      </c>
      <c r="E85">
        <f t="shared" si="2"/>
        <v>592242</v>
      </c>
      <c r="F85">
        <f t="shared" si="3"/>
        <v>5.4983245572044037E-2</v>
      </c>
    </row>
    <row r="86" spans="1:6" ht="16" x14ac:dyDescent="0.2">
      <c r="A86" s="62">
        <v>621776</v>
      </c>
      <c r="B86" s="62">
        <v>1287</v>
      </c>
      <c r="C86" s="42">
        <v>2</v>
      </c>
      <c r="D86" s="42">
        <v>28</v>
      </c>
      <c r="E86">
        <f t="shared" si="2"/>
        <v>526756</v>
      </c>
      <c r="F86">
        <f t="shared" si="3"/>
        <v>0.15282030827822238</v>
      </c>
    </row>
    <row r="87" spans="1:6" ht="16" x14ac:dyDescent="0.2">
      <c r="A87" s="62">
        <v>620400</v>
      </c>
      <c r="B87" s="62">
        <v>1230</v>
      </c>
      <c r="C87" s="42">
        <v>3</v>
      </c>
      <c r="D87" s="42">
        <v>68</v>
      </c>
      <c r="E87">
        <f t="shared" si="2"/>
        <v>627216</v>
      </c>
      <c r="F87">
        <f t="shared" si="3"/>
        <v>1.0986460348162476E-2</v>
      </c>
    </row>
    <row r="88" spans="1:6" ht="16" x14ac:dyDescent="0.2">
      <c r="A88" s="62">
        <v>608730</v>
      </c>
      <c r="B88" s="62">
        <v>2403</v>
      </c>
      <c r="C88" s="42">
        <v>5</v>
      </c>
      <c r="D88" s="42">
        <v>124</v>
      </c>
      <c r="E88">
        <f t="shared" si="2"/>
        <v>1155268</v>
      </c>
      <c r="F88">
        <f t="shared" si="3"/>
        <v>0.89783319369835557</v>
      </c>
    </row>
    <row r="89" spans="1:6" ht="16" x14ac:dyDescent="0.2">
      <c r="A89" s="62">
        <v>604529</v>
      </c>
      <c r="B89" s="62">
        <v>1189</v>
      </c>
      <c r="C89" s="42">
        <v>3</v>
      </c>
      <c r="D89" s="42">
        <v>67</v>
      </c>
      <c r="E89">
        <f t="shared" si="2"/>
        <v>614730</v>
      </c>
      <c r="F89">
        <f t="shared" si="3"/>
        <v>1.6874293871758012E-2</v>
      </c>
    </row>
    <row r="90" spans="1:6" ht="16" x14ac:dyDescent="0.2">
      <c r="A90" s="62">
        <v>593400</v>
      </c>
      <c r="B90" s="62">
        <v>1235</v>
      </c>
      <c r="C90" s="42">
        <v>3</v>
      </c>
      <c r="D90" s="42">
        <v>49</v>
      </c>
      <c r="E90">
        <f t="shared" si="2"/>
        <v>606366</v>
      </c>
      <c r="F90">
        <f t="shared" si="3"/>
        <v>2.1850353892821032E-2</v>
      </c>
    </row>
    <row r="91" spans="1:6" ht="16" x14ac:dyDescent="0.2">
      <c r="A91" s="62">
        <v>581400</v>
      </c>
      <c r="B91" s="62">
        <v>1377</v>
      </c>
      <c r="C91" s="42">
        <v>3</v>
      </c>
      <c r="D91" s="42">
        <v>70</v>
      </c>
      <c r="E91">
        <f t="shared" si="2"/>
        <v>670128</v>
      </c>
      <c r="F91">
        <f t="shared" si="3"/>
        <v>0.1526109391124871</v>
      </c>
    </row>
    <row r="92" spans="1:6" ht="16" x14ac:dyDescent="0.2">
      <c r="A92" s="62">
        <v>578000</v>
      </c>
      <c r="B92" s="62">
        <v>1050</v>
      </c>
      <c r="C92" s="42">
        <v>3</v>
      </c>
      <c r="D92" s="42">
        <v>71</v>
      </c>
      <c r="E92">
        <f t="shared" si="2"/>
        <v>581046</v>
      </c>
      <c r="F92">
        <f t="shared" si="3"/>
        <v>5.269896193771626E-3</v>
      </c>
    </row>
    <row r="93" spans="1:6" ht="16" x14ac:dyDescent="0.2">
      <c r="A93" s="62">
        <v>567187</v>
      </c>
      <c r="B93" s="62">
        <v>1131</v>
      </c>
      <c r="C93" s="42">
        <v>3</v>
      </c>
      <c r="D93" s="42">
        <v>65</v>
      </c>
      <c r="E93">
        <f t="shared" si="2"/>
        <v>596382</v>
      </c>
      <c r="F93">
        <f t="shared" si="3"/>
        <v>5.147332361284726E-2</v>
      </c>
    </row>
    <row r="94" spans="1:6" ht="16" x14ac:dyDescent="0.2">
      <c r="A94" s="62">
        <v>549000</v>
      </c>
      <c r="B94" s="62">
        <v>1898</v>
      </c>
      <c r="C94" s="42">
        <v>3</v>
      </c>
      <c r="D94" s="42">
        <v>22</v>
      </c>
      <c r="E94">
        <f t="shared" si="2"/>
        <v>757764</v>
      </c>
      <c r="F94">
        <f t="shared" si="3"/>
        <v>0.38026229508196724</v>
      </c>
    </row>
    <row r="95" spans="1:6" ht="16" x14ac:dyDescent="0.2">
      <c r="A95" s="62">
        <v>537300</v>
      </c>
      <c r="B95" s="62">
        <v>1247</v>
      </c>
      <c r="C95" s="42">
        <v>3</v>
      </c>
      <c r="D95" s="42">
        <v>82</v>
      </c>
      <c r="E95">
        <f t="shared" si="2"/>
        <v>648288</v>
      </c>
      <c r="F95">
        <f t="shared" si="3"/>
        <v>0.20656616415410387</v>
      </c>
    </row>
    <row r="96" spans="1:6" ht="16" x14ac:dyDescent="0.2">
      <c r="A96" s="62">
        <v>524700</v>
      </c>
      <c r="B96" s="62">
        <v>1014</v>
      </c>
      <c r="C96" s="42">
        <v>3</v>
      </c>
      <c r="D96" s="42">
        <v>66</v>
      </c>
      <c r="E96">
        <f t="shared" si="2"/>
        <v>565260</v>
      </c>
      <c r="F96">
        <f t="shared" si="3"/>
        <v>7.7301315037164101E-2</v>
      </c>
    </row>
    <row r="97" spans="1:6" ht="16" x14ac:dyDescent="0.2">
      <c r="A97" s="62">
        <v>522700</v>
      </c>
      <c r="B97" s="62">
        <v>1175</v>
      </c>
      <c r="C97" s="42">
        <v>3</v>
      </c>
      <c r="D97" s="42">
        <v>124</v>
      </c>
      <c r="E97">
        <f t="shared" si="2"/>
        <v>677556</v>
      </c>
      <c r="F97">
        <f t="shared" si="3"/>
        <v>0.29626171800267842</v>
      </c>
    </row>
    <row r="98" spans="1:6" ht="16" x14ac:dyDescent="0.2">
      <c r="A98" s="62">
        <v>471500</v>
      </c>
      <c r="B98" s="62">
        <v>1300</v>
      </c>
      <c r="C98" s="42">
        <v>1</v>
      </c>
      <c r="D98" s="42">
        <v>11</v>
      </c>
      <c r="E98">
        <f t="shared" si="2"/>
        <v>441062</v>
      </c>
      <c r="F98">
        <f t="shared" si="3"/>
        <v>6.4555673382820783E-2</v>
      </c>
    </row>
    <row r="99" spans="1:6" ht="16" x14ac:dyDescent="0.2">
      <c r="A99" s="62">
        <v>453853</v>
      </c>
      <c r="B99" s="62">
        <v>1500</v>
      </c>
      <c r="C99" s="42">
        <v>2</v>
      </c>
      <c r="D99" s="42">
        <v>62</v>
      </c>
      <c r="E99">
        <f t="shared" si="2"/>
        <v>625324</v>
      </c>
      <c r="F99">
        <f t="shared" si="3"/>
        <v>0.37781175843279652</v>
      </c>
    </row>
    <row r="100" spans="1:6" ht="16" x14ac:dyDescent="0.2">
      <c r="A100" s="62">
        <v>443052</v>
      </c>
      <c r="B100" s="62">
        <v>1172</v>
      </c>
      <c r="C100" s="42">
        <v>3</v>
      </c>
      <c r="D100" s="42">
        <v>27</v>
      </c>
      <c r="E100">
        <f t="shared" si="2"/>
        <v>563238</v>
      </c>
      <c r="F100">
        <f t="shared" si="3"/>
        <v>0.27126838384659135</v>
      </c>
    </row>
    <row r="101" spans="1:6" ht="16" x14ac:dyDescent="0.2">
      <c r="A101" s="62">
        <v>425000</v>
      </c>
      <c r="B101" s="62">
        <v>1624</v>
      </c>
      <c r="C101" s="42">
        <v>3</v>
      </c>
      <c r="D101" s="42">
        <v>44</v>
      </c>
      <c r="E101">
        <f t="shared" si="2"/>
        <v>707880</v>
      </c>
      <c r="F101">
        <f t="shared" si="3"/>
        <v>0.66559999999999997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8E00-315F-704A-A031-79F0533BE871}">
  <dimension ref="A1:I32"/>
  <sheetViews>
    <sheetView topLeftCell="A5" zoomScale="135" workbookViewId="0">
      <selection activeCell="B32" sqref="B32"/>
    </sheetView>
  </sheetViews>
  <sheetFormatPr baseColWidth="10" defaultRowHeight="15" x14ac:dyDescent="0.2"/>
  <cols>
    <col min="2" max="2" width="53.33203125" bestFit="1" customWidth="1"/>
    <col min="3" max="3" width="11.83203125" bestFit="1" customWidth="1"/>
  </cols>
  <sheetData>
    <row r="1" spans="1:9" x14ac:dyDescent="0.2">
      <c r="A1" t="s">
        <v>122</v>
      </c>
    </row>
    <row r="2" spans="1:9" ht="16" thickBot="1" x14ac:dyDescent="0.25"/>
    <row r="3" spans="1:9" x14ac:dyDescent="0.2">
      <c r="A3" s="54" t="s">
        <v>123</v>
      </c>
      <c r="B3" s="54"/>
    </row>
    <row r="4" spans="1:9" x14ac:dyDescent="0.2">
      <c r="A4" s="51" t="s">
        <v>124</v>
      </c>
      <c r="B4" s="51">
        <v>0.96766014049581728</v>
      </c>
    </row>
    <row r="5" spans="1:9" x14ac:dyDescent="0.2">
      <c r="A5" s="51" t="s">
        <v>125</v>
      </c>
      <c r="B5" s="51">
        <v>0.93636614750438485</v>
      </c>
    </row>
    <row r="6" spans="1:9" x14ac:dyDescent="0.2">
      <c r="A6" s="51" t="s">
        <v>126</v>
      </c>
      <c r="B6" s="51">
        <v>0.92551274084626634</v>
      </c>
    </row>
    <row r="7" spans="1:9" x14ac:dyDescent="0.2">
      <c r="A7" s="51" t="s">
        <v>127</v>
      </c>
      <c r="B7" s="51">
        <v>262717.76412612136</v>
      </c>
    </row>
    <row r="8" spans="1:9" ht="16" thickBot="1" x14ac:dyDescent="0.25">
      <c r="A8" s="52" t="s">
        <v>128</v>
      </c>
      <c r="B8" s="52">
        <v>100</v>
      </c>
    </row>
    <row r="10" spans="1:9" ht="16" thickBot="1" x14ac:dyDescent="0.25">
      <c r="A10" t="s">
        <v>129</v>
      </c>
    </row>
    <row r="11" spans="1:9" x14ac:dyDescent="0.2">
      <c r="A11" s="53"/>
      <c r="B11" s="53" t="s">
        <v>134</v>
      </c>
      <c r="C11" s="53" t="s">
        <v>135</v>
      </c>
      <c r="D11" s="53" t="s">
        <v>136</v>
      </c>
      <c r="E11" s="53" t="s">
        <v>137</v>
      </c>
      <c r="F11" s="53" t="s">
        <v>138</v>
      </c>
    </row>
    <row r="12" spans="1:9" x14ac:dyDescent="0.2">
      <c r="A12" s="51" t="s">
        <v>130</v>
      </c>
      <c r="B12" s="51">
        <v>2</v>
      </c>
      <c r="C12" s="51">
        <v>99531933734700.016</v>
      </c>
      <c r="D12" s="51">
        <v>49765966867350.008</v>
      </c>
      <c r="E12" s="51">
        <v>721.030386002113</v>
      </c>
      <c r="F12" s="51">
        <v>5.9775651743176394E-59</v>
      </c>
    </row>
    <row r="13" spans="1:9" x14ac:dyDescent="0.2">
      <c r="A13" s="51" t="s">
        <v>131</v>
      </c>
      <c r="B13" s="51">
        <v>98</v>
      </c>
      <c r="C13" s="51">
        <v>6764021111567.9785</v>
      </c>
      <c r="D13" s="51">
        <v>69020623587.428345</v>
      </c>
      <c r="E13" s="51"/>
      <c r="F13" s="51"/>
    </row>
    <row r="14" spans="1:9" ht="16" thickBot="1" x14ac:dyDescent="0.25">
      <c r="A14" s="52" t="s">
        <v>132</v>
      </c>
      <c r="B14" s="52">
        <v>100</v>
      </c>
      <c r="C14" s="52">
        <v>106295954846268</v>
      </c>
      <c r="D14" s="52"/>
      <c r="E14" s="52"/>
      <c r="F14" s="52"/>
    </row>
    <row r="15" spans="1:9" ht="16" thickBot="1" x14ac:dyDescent="0.25"/>
    <row r="16" spans="1:9" x14ac:dyDescent="0.2">
      <c r="A16" s="53"/>
      <c r="B16" s="53" t="s">
        <v>139</v>
      </c>
      <c r="C16" s="53" t="s">
        <v>127</v>
      </c>
      <c r="D16" s="53" t="s">
        <v>140</v>
      </c>
      <c r="E16" s="53" t="s">
        <v>141</v>
      </c>
      <c r="F16" s="53" t="s">
        <v>142</v>
      </c>
      <c r="G16" s="53" t="s">
        <v>143</v>
      </c>
      <c r="H16" s="53" t="s">
        <v>144</v>
      </c>
      <c r="I16" s="53" t="s">
        <v>145</v>
      </c>
    </row>
    <row r="17" spans="1:9" x14ac:dyDescent="0.2">
      <c r="A17" s="51" t="s">
        <v>133</v>
      </c>
      <c r="B17" s="51">
        <v>0</v>
      </c>
      <c r="C17" s="51" t="e">
        <v>#N/A</v>
      </c>
      <c r="D17" s="51" t="e">
        <v>#N/A</v>
      </c>
      <c r="E17" s="51" t="e">
        <v>#N/A</v>
      </c>
      <c r="F17" s="51" t="e">
        <v>#N/A</v>
      </c>
      <c r="G17" s="51" t="e">
        <v>#N/A</v>
      </c>
      <c r="H17" s="51" t="e">
        <v>#N/A</v>
      </c>
      <c r="I17" s="51" t="e">
        <v>#N/A</v>
      </c>
    </row>
    <row r="18" spans="1:9" x14ac:dyDescent="0.2">
      <c r="A18" s="51" t="s">
        <v>2</v>
      </c>
      <c r="B18" s="51">
        <v>351.31396361659927</v>
      </c>
      <c r="C18" s="51">
        <v>14.480491203395049</v>
      </c>
      <c r="D18" s="51">
        <v>24.261191052291881</v>
      </c>
      <c r="E18" s="51">
        <v>3.2312081035134189E-43</v>
      </c>
      <c r="F18" s="51">
        <v>322.57790009816546</v>
      </c>
      <c r="G18" s="51">
        <v>380.05002713503308</v>
      </c>
      <c r="H18" s="51">
        <v>322.57790009816546</v>
      </c>
      <c r="I18" s="51">
        <v>380.05002713503308</v>
      </c>
    </row>
    <row r="19" spans="1:9" ht="16" thickBot="1" x14ac:dyDescent="0.25">
      <c r="A19" s="52" t="s">
        <v>5</v>
      </c>
      <c r="B19" s="52">
        <v>2269.1869191303149</v>
      </c>
      <c r="C19" s="52">
        <v>573.66808101009872</v>
      </c>
      <c r="D19" s="52">
        <v>3.9555746506495431</v>
      </c>
      <c r="E19" s="52">
        <v>1.4443672934778872E-4</v>
      </c>
      <c r="F19" s="52">
        <v>1130.7612826754405</v>
      </c>
      <c r="G19" s="52">
        <v>3407.6125555851895</v>
      </c>
      <c r="H19" s="52">
        <v>1130.7612826754405</v>
      </c>
      <c r="I19" s="52">
        <v>3407.6125555851895</v>
      </c>
    </row>
    <row r="21" spans="1:9" ht="16" thickBot="1" x14ac:dyDescent="0.25"/>
    <row r="22" spans="1:9" x14ac:dyDescent="0.2">
      <c r="A22" s="53"/>
      <c r="B22" s="53" t="s">
        <v>141</v>
      </c>
    </row>
    <row r="23" spans="1:9" x14ac:dyDescent="0.2">
      <c r="A23" s="51" t="s">
        <v>133</v>
      </c>
      <c r="B23" s="51" t="e">
        <v>#N/A</v>
      </c>
    </row>
    <row r="24" spans="1:9" x14ac:dyDescent="0.2">
      <c r="A24" s="51" t="s">
        <v>2</v>
      </c>
      <c r="B24" s="58">
        <v>3.2312081035134189E-43</v>
      </c>
    </row>
    <row r="25" spans="1:9" ht="16" thickBot="1" x14ac:dyDescent="0.25">
      <c r="A25" s="52" t="s">
        <v>5</v>
      </c>
      <c r="B25" s="57">
        <v>1.4443672934778872E-4</v>
      </c>
    </row>
    <row r="30" spans="1:9" x14ac:dyDescent="0.2">
      <c r="B30">
        <f>351*1441</f>
        <v>505791</v>
      </c>
    </row>
    <row r="31" spans="1:9" x14ac:dyDescent="0.2">
      <c r="B31">
        <f>2269*(2022-1979)</f>
        <v>97567</v>
      </c>
    </row>
    <row r="32" spans="1:9" x14ac:dyDescent="0.2">
      <c r="B32">
        <f>SUM(B30:B31)</f>
        <v>603358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F546-81C0-2A43-958B-D3E348E0217D}">
  <dimension ref="A1:I101"/>
  <sheetViews>
    <sheetView workbookViewId="0">
      <selection activeCell="F3" sqref="F3:G4"/>
    </sheetView>
  </sheetViews>
  <sheetFormatPr baseColWidth="10" defaultRowHeight="16" x14ac:dyDescent="0.2"/>
  <cols>
    <col min="1" max="1" width="8.5" bestFit="1" customWidth="1"/>
    <col min="2" max="2" width="6.33203125" bestFit="1" customWidth="1"/>
    <col min="3" max="3" width="4.5" style="12" bestFit="1" customWidth="1"/>
    <col min="4" max="4" width="13.6640625" bestFit="1" customWidth="1"/>
  </cols>
  <sheetData>
    <row r="1" spans="1:9" x14ac:dyDescent="0.2">
      <c r="A1" t="s">
        <v>1</v>
      </c>
      <c r="B1" t="s">
        <v>2</v>
      </c>
      <c r="C1" s="1" t="s">
        <v>5</v>
      </c>
      <c r="D1" t="s">
        <v>146</v>
      </c>
      <c r="E1" t="s">
        <v>147</v>
      </c>
      <c r="H1">
        <v>351</v>
      </c>
      <c r="I1">
        <v>2269</v>
      </c>
    </row>
    <row r="2" spans="1:9" x14ac:dyDescent="0.2">
      <c r="A2">
        <v>2022700</v>
      </c>
      <c r="B2">
        <v>3837</v>
      </c>
      <c r="C2" s="14">
        <v>124</v>
      </c>
      <c r="D2" s="39">
        <f>$H$1*B2+C2*$I$1</f>
        <v>1628143</v>
      </c>
      <c r="E2">
        <f>ABS((A2-D2)/A2)</f>
        <v>0.19506451772383449</v>
      </c>
    </row>
    <row r="3" spans="1:9" x14ac:dyDescent="0.2">
      <c r="A3">
        <v>1999000</v>
      </c>
      <c r="B3">
        <v>4096</v>
      </c>
      <c r="C3" s="3">
        <v>50</v>
      </c>
      <c r="D3" s="39">
        <f t="shared" ref="D3:D66" si="0">$H$1*B3+C3*$I$1</f>
        <v>1551146</v>
      </c>
      <c r="E3">
        <f t="shared" ref="E3:E66" si="1">ABS((A3-D3)/A3)</f>
        <v>0.22403901950975488</v>
      </c>
      <c r="F3" s="59" t="s">
        <v>120</v>
      </c>
      <c r="G3" s="60">
        <f>AVERAGE(E2:E101)</f>
        <v>0.18630309789439747</v>
      </c>
    </row>
    <row r="4" spans="1:9" x14ac:dyDescent="0.2">
      <c r="A4">
        <v>1995000</v>
      </c>
      <c r="B4">
        <v>4424</v>
      </c>
      <c r="C4" s="3">
        <v>15</v>
      </c>
      <c r="D4" s="39">
        <f t="shared" si="0"/>
        <v>1586859</v>
      </c>
      <c r="E4">
        <f t="shared" si="1"/>
        <v>0.20458195488721803</v>
      </c>
      <c r="F4" s="59" t="s">
        <v>121</v>
      </c>
      <c r="G4" s="60">
        <f>MEDIAN(E2:E101)</f>
        <v>0.15316291464486861</v>
      </c>
    </row>
    <row r="5" spans="1:9" x14ac:dyDescent="0.2">
      <c r="A5">
        <v>1985000</v>
      </c>
      <c r="B5">
        <v>3000</v>
      </c>
      <c r="C5" s="3">
        <v>38</v>
      </c>
      <c r="D5" s="39">
        <f t="shared" si="0"/>
        <v>1139222</v>
      </c>
      <c r="E5">
        <f t="shared" si="1"/>
        <v>0.42608463476070529</v>
      </c>
    </row>
    <row r="6" spans="1:9" x14ac:dyDescent="0.2">
      <c r="A6">
        <v>1839872</v>
      </c>
      <c r="B6">
        <v>4600</v>
      </c>
      <c r="C6" s="12">
        <v>2</v>
      </c>
      <c r="D6" s="39">
        <f t="shared" si="0"/>
        <v>1619138</v>
      </c>
      <c r="E6">
        <f t="shared" si="1"/>
        <v>0.11997247634618061</v>
      </c>
    </row>
    <row r="7" spans="1:9" x14ac:dyDescent="0.2">
      <c r="A7">
        <v>1772220</v>
      </c>
      <c r="B7">
        <v>4052</v>
      </c>
      <c r="C7" s="12">
        <v>28</v>
      </c>
      <c r="D7" s="39">
        <f t="shared" si="0"/>
        <v>1485784</v>
      </c>
      <c r="E7">
        <f t="shared" si="1"/>
        <v>0.16162553181884867</v>
      </c>
    </row>
    <row r="8" spans="1:9" x14ac:dyDescent="0.2">
      <c r="A8">
        <v>1745000</v>
      </c>
      <c r="B8">
        <v>3427</v>
      </c>
      <c r="C8" s="3">
        <v>26</v>
      </c>
      <c r="D8" s="39">
        <f t="shared" si="0"/>
        <v>1261871</v>
      </c>
      <c r="E8">
        <f t="shared" si="1"/>
        <v>0.27686475644699138</v>
      </c>
    </row>
    <row r="9" spans="1:9" x14ac:dyDescent="0.2">
      <c r="A9">
        <v>1636700</v>
      </c>
      <c r="B9">
        <v>2434</v>
      </c>
      <c r="C9" s="12">
        <v>69</v>
      </c>
      <c r="D9" s="39">
        <f t="shared" si="0"/>
        <v>1010895</v>
      </c>
      <c r="E9">
        <f t="shared" si="1"/>
        <v>0.38235779312030305</v>
      </c>
    </row>
    <row r="10" spans="1:9" x14ac:dyDescent="0.2">
      <c r="A10">
        <v>1552400</v>
      </c>
      <c r="B10">
        <v>3510</v>
      </c>
      <c r="C10" s="3">
        <v>17</v>
      </c>
      <c r="D10" s="39">
        <f t="shared" si="0"/>
        <v>1270583</v>
      </c>
      <c r="E10">
        <f t="shared" si="1"/>
        <v>0.18153633084256635</v>
      </c>
    </row>
    <row r="11" spans="1:9" x14ac:dyDescent="0.2">
      <c r="A11">
        <v>1499006</v>
      </c>
      <c r="B11">
        <v>2485</v>
      </c>
      <c r="C11" s="12">
        <v>17</v>
      </c>
      <c r="D11" s="39">
        <f t="shared" si="0"/>
        <v>910808</v>
      </c>
      <c r="E11">
        <f t="shared" si="1"/>
        <v>0.39239202511530974</v>
      </c>
    </row>
    <row r="12" spans="1:9" x14ac:dyDescent="0.2">
      <c r="A12">
        <v>1444500</v>
      </c>
      <c r="B12">
        <v>1488</v>
      </c>
      <c r="C12" s="6">
        <v>124</v>
      </c>
      <c r="D12" s="39">
        <f t="shared" si="0"/>
        <v>803644</v>
      </c>
      <c r="E12">
        <f t="shared" si="1"/>
        <v>0.44365247490481136</v>
      </c>
    </row>
    <row r="13" spans="1:9" x14ac:dyDescent="0.2">
      <c r="A13">
        <v>1425000</v>
      </c>
      <c r="B13">
        <v>4315</v>
      </c>
      <c r="C13" s="3">
        <v>26</v>
      </c>
      <c r="D13" s="39">
        <f t="shared" si="0"/>
        <v>1573559</v>
      </c>
      <c r="E13">
        <f t="shared" si="1"/>
        <v>0.1042519298245614</v>
      </c>
    </row>
    <row r="14" spans="1:9" x14ac:dyDescent="0.2">
      <c r="A14">
        <v>1370000</v>
      </c>
      <c r="B14">
        <v>4317</v>
      </c>
      <c r="C14" s="18">
        <v>30</v>
      </c>
      <c r="D14" s="39">
        <f t="shared" si="0"/>
        <v>1583337</v>
      </c>
      <c r="E14">
        <f t="shared" si="1"/>
        <v>0.15572043795620438</v>
      </c>
    </row>
    <row r="15" spans="1:9" x14ac:dyDescent="0.2">
      <c r="A15">
        <v>1324100</v>
      </c>
      <c r="B15">
        <v>2684</v>
      </c>
      <c r="C15" s="6">
        <v>124</v>
      </c>
      <c r="D15" s="39">
        <f t="shared" si="0"/>
        <v>1223440</v>
      </c>
      <c r="E15">
        <f t="shared" si="1"/>
        <v>7.6021448531077715E-2</v>
      </c>
    </row>
    <row r="16" spans="1:9" x14ac:dyDescent="0.2">
      <c r="A16">
        <v>1318988</v>
      </c>
      <c r="B16">
        <v>2767</v>
      </c>
      <c r="C16" s="12">
        <v>39</v>
      </c>
      <c r="D16" s="39">
        <f t="shared" si="0"/>
        <v>1059708</v>
      </c>
      <c r="E16">
        <f t="shared" si="1"/>
        <v>0.19657494988582155</v>
      </c>
    </row>
    <row r="17" spans="1:5" x14ac:dyDescent="0.2">
      <c r="A17">
        <v>1292100</v>
      </c>
      <c r="B17">
        <v>2654</v>
      </c>
      <c r="C17" s="3">
        <v>11</v>
      </c>
      <c r="D17" s="39">
        <f t="shared" si="0"/>
        <v>956513</v>
      </c>
      <c r="E17">
        <f t="shared" si="1"/>
        <v>0.25972215772773005</v>
      </c>
    </row>
    <row r="18" spans="1:5" x14ac:dyDescent="0.2">
      <c r="A18">
        <v>1286915</v>
      </c>
      <c r="B18">
        <v>2206</v>
      </c>
      <c r="C18" s="12">
        <v>134</v>
      </c>
      <c r="D18" s="39">
        <f t="shared" si="0"/>
        <v>1078352</v>
      </c>
      <c r="E18">
        <f t="shared" si="1"/>
        <v>0.1620643166021066</v>
      </c>
    </row>
    <row r="19" spans="1:5" x14ac:dyDescent="0.2">
      <c r="A19">
        <v>1250300</v>
      </c>
      <c r="B19">
        <v>2462</v>
      </c>
      <c r="C19" s="6">
        <v>111</v>
      </c>
      <c r="D19" s="39">
        <f t="shared" si="0"/>
        <v>1116021</v>
      </c>
      <c r="E19">
        <f t="shared" si="1"/>
        <v>0.10739742461809165</v>
      </c>
    </row>
    <row r="20" spans="1:5" x14ac:dyDescent="0.2">
      <c r="A20">
        <v>1250001</v>
      </c>
      <c r="B20">
        <v>3567</v>
      </c>
      <c r="C20" s="3">
        <v>67</v>
      </c>
      <c r="D20" s="39">
        <f t="shared" si="0"/>
        <v>1404040</v>
      </c>
      <c r="E20">
        <f t="shared" si="1"/>
        <v>0.12323110141511887</v>
      </c>
    </row>
    <row r="21" spans="1:5" x14ac:dyDescent="0.2">
      <c r="A21">
        <v>1250000</v>
      </c>
      <c r="B21">
        <v>2739</v>
      </c>
      <c r="C21" s="3">
        <v>14</v>
      </c>
      <c r="D21" s="39">
        <f t="shared" si="0"/>
        <v>993155</v>
      </c>
      <c r="E21">
        <f t="shared" si="1"/>
        <v>0.20547599999999999</v>
      </c>
    </row>
    <row r="22" spans="1:5" x14ac:dyDescent="0.2">
      <c r="A22">
        <v>1241398</v>
      </c>
      <c r="B22">
        <v>2170</v>
      </c>
      <c r="C22" s="12">
        <v>22</v>
      </c>
      <c r="D22" s="39">
        <f t="shared" si="0"/>
        <v>811588</v>
      </c>
      <c r="E22">
        <f t="shared" si="1"/>
        <v>0.34623062063898929</v>
      </c>
    </row>
    <row r="23" spans="1:5" x14ac:dyDescent="0.2">
      <c r="A23">
        <v>1219200</v>
      </c>
      <c r="B23">
        <v>2736</v>
      </c>
      <c r="C23" s="12">
        <v>39</v>
      </c>
      <c r="D23" s="39">
        <f t="shared" si="0"/>
        <v>1048827</v>
      </c>
      <c r="E23">
        <f t="shared" si="1"/>
        <v>0.13974163385826771</v>
      </c>
    </row>
    <row r="24" spans="1:5" x14ac:dyDescent="0.2">
      <c r="A24">
        <v>1187000</v>
      </c>
      <c r="B24">
        <v>3577</v>
      </c>
      <c r="C24" s="3">
        <v>19</v>
      </c>
      <c r="D24" s="39">
        <f t="shared" si="0"/>
        <v>1298638</v>
      </c>
      <c r="E24">
        <f t="shared" si="1"/>
        <v>9.4050547598989051E-2</v>
      </c>
    </row>
    <row r="25" spans="1:5" x14ac:dyDescent="0.2">
      <c r="A25">
        <v>1176406</v>
      </c>
      <c r="B25">
        <v>2252</v>
      </c>
      <c r="C25" s="12">
        <v>136</v>
      </c>
      <c r="D25" s="39">
        <f t="shared" si="0"/>
        <v>1099036</v>
      </c>
      <c r="E25">
        <f t="shared" si="1"/>
        <v>6.5768110669275737E-2</v>
      </c>
    </row>
    <row r="26" spans="1:5" x14ac:dyDescent="0.2">
      <c r="A26">
        <v>1139100</v>
      </c>
      <c r="B26">
        <v>2937</v>
      </c>
      <c r="C26" s="6">
        <v>29</v>
      </c>
      <c r="D26" s="39">
        <f t="shared" si="0"/>
        <v>1096688</v>
      </c>
      <c r="E26">
        <f t="shared" si="1"/>
        <v>3.7232903169168642E-2</v>
      </c>
    </row>
    <row r="27" spans="1:5" x14ac:dyDescent="0.2">
      <c r="A27">
        <v>1133200</v>
      </c>
      <c r="B27">
        <v>3100</v>
      </c>
      <c r="C27" s="3">
        <v>20</v>
      </c>
      <c r="D27" s="39">
        <f t="shared" si="0"/>
        <v>1133480</v>
      </c>
      <c r="E27">
        <f t="shared" si="1"/>
        <v>2.4708789269325802E-4</v>
      </c>
    </row>
    <row r="28" spans="1:5" x14ac:dyDescent="0.2">
      <c r="A28">
        <v>1125813</v>
      </c>
      <c r="B28">
        <v>2673</v>
      </c>
      <c r="C28" s="12">
        <v>39</v>
      </c>
      <c r="D28" s="39">
        <f t="shared" si="0"/>
        <v>1026714</v>
      </c>
      <c r="E28">
        <f t="shared" si="1"/>
        <v>8.802438770914886E-2</v>
      </c>
    </row>
    <row r="29" spans="1:5" x14ac:dyDescent="0.2">
      <c r="A29">
        <v>1125000</v>
      </c>
      <c r="B29">
        <v>2513</v>
      </c>
      <c r="C29" s="3">
        <v>28</v>
      </c>
      <c r="D29" s="39">
        <f t="shared" si="0"/>
        <v>945595</v>
      </c>
      <c r="E29">
        <f t="shared" si="1"/>
        <v>0.15947111111111112</v>
      </c>
    </row>
    <row r="30" spans="1:5" x14ac:dyDescent="0.2">
      <c r="A30">
        <v>1120000</v>
      </c>
      <c r="B30">
        <v>2723</v>
      </c>
      <c r="C30" s="12">
        <v>96</v>
      </c>
      <c r="D30" s="39">
        <f t="shared" si="0"/>
        <v>1173597</v>
      </c>
      <c r="E30">
        <f t="shared" si="1"/>
        <v>4.7854464285714285E-2</v>
      </c>
    </row>
    <row r="31" spans="1:5" x14ac:dyDescent="0.2">
      <c r="A31">
        <v>1118600</v>
      </c>
      <c r="B31">
        <v>2371</v>
      </c>
      <c r="C31" s="6">
        <v>50</v>
      </c>
      <c r="D31" s="39">
        <f t="shared" si="0"/>
        <v>945671</v>
      </c>
      <c r="E31">
        <f t="shared" si="1"/>
        <v>0.15459413552655105</v>
      </c>
    </row>
    <row r="32" spans="1:5" x14ac:dyDescent="0.2">
      <c r="A32">
        <v>1114300</v>
      </c>
      <c r="B32">
        <v>3692</v>
      </c>
      <c r="C32" s="3">
        <v>19</v>
      </c>
      <c r="D32" s="39">
        <f t="shared" si="0"/>
        <v>1339003</v>
      </c>
      <c r="E32">
        <f t="shared" si="1"/>
        <v>0.20165395315444673</v>
      </c>
    </row>
    <row r="33" spans="1:5" x14ac:dyDescent="0.2">
      <c r="A33">
        <v>1103600</v>
      </c>
      <c r="B33">
        <v>5009</v>
      </c>
      <c r="C33" s="12">
        <v>82</v>
      </c>
      <c r="D33" s="39">
        <f t="shared" si="0"/>
        <v>1944217</v>
      </c>
      <c r="E33">
        <f t="shared" si="1"/>
        <v>0.76170442189198984</v>
      </c>
    </row>
    <row r="34" spans="1:5" x14ac:dyDescent="0.2">
      <c r="A34">
        <v>1096700</v>
      </c>
      <c r="B34">
        <v>3213</v>
      </c>
      <c r="C34" s="3">
        <v>20</v>
      </c>
      <c r="D34" s="39">
        <f t="shared" si="0"/>
        <v>1173143</v>
      </c>
      <c r="E34">
        <f t="shared" si="1"/>
        <v>6.9702744597428645E-2</v>
      </c>
    </row>
    <row r="35" spans="1:5" x14ac:dyDescent="0.2">
      <c r="A35">
        <v>1081700</v>
      </c>
      <c r="B35">
        <v>2485</v>
      </c>
      <c r="C35" s="18">
        <v>7</v>
      </c>
      <c r="D35" s="39">
        <f t="shared" si="0"/>
        <v>888118</v>
      </c>
      <c r="E35">
        <f t="shared" si="1"/>
        <v>0.1789608948876768</v>
      </c>
    </row>
    <row r="36" spans="1:5" x14ac:dyDescent="0.2">
      <c r="A36">
        <v>1073800</v>
      </c>
      <c r="B36">
        <v>2211</v>
      </c>
      <c r="C36" s="12">
        <v>134</v>
      </c>
      <c r="D36" s="39">
        <f t="shared" si="0"/>
        <v>1080107</v>
      </c>
      <c r="E36">
        <f t="shared" si="1"/>
        <v>5.8735332464146025E-3</v>
      </c>
    </row>
    <row r="37" spans="1:5" x14ac:dyDescent="0.2">
      <c r="A37">
        <v>1071800</v>
      </c>
      <c r="B37">
        <v>3398</v>
      </c>
      <c r="C37" s="3">
        <v>17</v>
      </c>
      <c r="D37" s="39">
        <f t="shared" si="0"/>
        <v>1231271</v>
      </c>
      <c r="E37">
        <f t="shared" si="1"/>
        <v>0.14878802015301362</v>
      </c>
    </row>
    <row r="38" spans="1:5" x14ac:dyDescent="0.2">
      <c r="A38">
        <v>1039600</v>
      </c>
      <c r="B38">
        <v>2434</v>
      </c>
      <c r="C38" s="18">
        <v>21</v>
      </c>
      <c r="D38" s="39">
        <f t="shared" si="0"/>
        <v>901983</v>
      </c>
      <c r="E38">
        <f t="shared" si="1"/>
        <v>0.13237495190457868</v>
      </c>
    </row>
    <row r="39" spans="1:5" x14ac:dyDescent="0.2">
      <c r="A39">
        <v>1026000</v>
      </c>
      <c r="B39">
        <v>3432</v>
      </c>
      <c r="C39" s="6">
        <v>45</v>
      </c>
      <c r="D39" s="39">
        <f t="shared" si="0"/>
        <v>1306737</v>
      </c>
      <c r="E39">
        <f t="shared" si="1"/>
        <v>0.27362280701754388</v>
      </c>
    </row>
    <row r="40" spans="1:5" x14ac:dyDescent="0.2">
      <c r="A40">
        <v>989000</v>
      </c>
      <c r="B40">
        <v>1817</v>
      </c>
      <c r="C40" s="3">
        <v>137</v>
      </c>
      <c r="D40" s="39">
        <f t="shared" si="0"/>
        <v>948620</v>
      </c>
      <c r="E40">
        <f t="shared" si="1"/>
        <v>4.0829120323559148E-2</v>
      </c>
    </row>
    <row r="41" spans="1:5" x14ac:dyDescent="0.2">
      <c r="A41">
        <v>984712</v>
      </c>
      <c r="B41">
        <v>2913</v>
      </c>
      <c r="C41" s="12">
        <v>69</v>
      </c>
      <c r="D41" s="39">
        <f t="shared" si="0"/>
        <v>1179024</v>
      </c>
      <c r="E41">
        <f t="shared" si="1"/>
        <v>0.19732876211521744</v>
      </c>
    </row>
    <row r="42" spans="1:5" x14ac:dyDescent="0.2">
      <c r="A42">
        <v>960400</v>
      </c>
      <c r="B42">
        <v>2014</v>
      </c>
      <c r="C42" s="18">
        <v>15</v>
      </c>
      <c r="D42" s="39">
        <f t="shared" si="0"/>
        <v>740949</v>
      </c>
      <c r="E42">
        <f t="shared" si="1"/>
        <v>0.22849958350687213</v>
      </c>
    </row>
    <row r="43" spans="1:5" x14ac:dyDescent="0.2">
      <c r="A43">
        <v>922700</v>
      </c>
      <c r="B43">
        <v>2376</v>
      </c>
      <c r="C43" s="6">
        <v>49</v>
      </c>
      <c r="D43" s="39">
        <f t="shared" si="0"/>
        <v>945157</v>
      </c>
      <c r="E43">
        <f t="shared" si="1"/>
        <v>2.4338354828221522E-2</v>
      </c>
    </row>
    <row r="44" spans="1:5" x14ac:dyDescent="0.2">
      <c r="A44">
        <v>916700</v>
      </c>
      <c r="B44">
        <v>2692</v>
      </c>
      <c r="C44" s="12">
        <v>47</v>
      </c>
      <c r="D44" s="39">
        <f t="shared" si="0"/>
        <v>1051535</v>
      </c>
      <c r="E44">
        <f t="shared" si="1"/>
        <v>0.1470873786407767</v>
      </c>
    </row>
    <row r="45" spans="1:5" x14ac:dyDescent="0.2">
      <c r="A45">
        <v>909300</v>
      </c>
      <c r="B45">
        <v>2929</v>
      </c>
      <c r="C45" s="3">
        <v>18</v>
      </c>
      <c r="D45" s="39">
        <f t="shared" si="0"/>
        <v>1068921</v>
      </c>
      <c r="E45">
        <f t="shared" si="1"/>
        <v>0.17554272517321015</v>
      </c>
    </row>
    <row r="46" spans="1:5" x14ac:dyDescent="0.2">
      <c r="A46">
        <v>899906</v>
      </c>
      <c r="B46">
        <v>2496</v>
      </c>
      <c r="C46" s="12">
        <v>38</v>
      </c>
      <c r="D46" s="39">
        <f t="shared" si="0"/>
        <v>962318</v>
      </c>
      <c r="E46">
        <f t="shared" si="1"/>
        <v>6.9353910297297719E-2</v>
      </c>
    </row>
    <row r="47" spans="1:5" x14ac:dyDescent="0.2">
      <c r="A47">
        <v>894198</v>
      </c>
      <c r="B47">
        <v>2978</v>
      </c>
      <c r="C47" s="12">
        <v>57</v>
      </c>
      <c r="D47" s="39">
        <f t="shared" si="0"/>
        <v>1174611</v>
      </c>
      <c r="E47">
        <f t="shared" si="1"/>
        <v>0.31359162064777601</v>
      </c>
    </row>
    <row r="48" spans="1:5" x14ac:dyDescent="0.2">
      <c r="A48">
        <v>882500</v>
      </c>
      <c r="B48">
        <v>2906</v>
      </c>
      <c r="C48" s="3">
        <v>19</v>
      </c>
      <c r="D48" s="39">
        <f t="shared" si="0"/>
        <v>1063117</v>
      </c>
      <c r="E48">
        <f t="shared" si="1"/>
        <v>0.20466515580736544</v>
      </c>
    </row>
    <row r="49" spans="1:5" x14ac:dyDescent="0.2">
      <c r="A49">
        <v>879900</v>
      </c>
      <c r="B49">
        <v>2120</v>
      </c>
      <c r="C49" s="3">
        <v>50</v>
      </c>
      <c r="D49" s="39">
        <f t="shared" si="0"/>
        <v>857570</v>
      </c>
      <c r="E49">
        <f t="shared" si="1"/>
        <v>2.5377883850437551E-2</v>
      </c>
    </row>
    <row r="50" spans="1:5" x14ac:dyDescent="0.2">
      <c r="A50">
        <v>869000</v>
      </c>
      <c r="B50">
        <v>2747</v>
      </c>
      <c r="C50" s="3">
        <v>17</v>
      </c>
      <c r="D50" s="39">
        <f t="shared" si="0"/>
        <v>1002770</v>
      </c>
      <c r="E50">
        <f t="shared" si="1"/>
        <v>0.15393555811277329</v>
      </c>
    </row>
    <row r="51" spans="1:5" x14ac:dyDescent="0.2">
      <c r="A51">
        <v>865004</v>
      </c>
      <c r="B51">
        <v>2733</v>
      </c>
      <c r="C51" s="12">
        <v>15</v>
      </c>
      <c r="D51" s="39">
        <f t="shared" si="0"/>
        <v>993318</v>
      </c>
      <c r="E51">
        <f t="shared" si="1"/>
        <v>0.14833919843145235</v>
      </c>
    </row>
    <row r="52" spans="1:5" x14ac:dyDescent="0.2">
      <c r="A52">
        <v>849000</v>
      </c>
      <c r="B52">
        <v>2180</v>
      </c>
      <c r="C52" s="3">
        <v>23</v>
      </c>
      <c r="D52" s="39">
        <f t="shared" si="0"/>
        <v>817367</v>
      </c>
      <c r="E52">
        <f t="shared" si="1"/>
        <v>3.7259128386336868E-2</v>
      </c>
    </row>
    <row r="53" spans="1:5" x14ac:dyDescent="0.2">
      <c r="A53">
        <v>830300</v>
      </c>
      <c r="B53">
        <v>2954</v>
      </c>
      <c r="C53" s="12">
        <v>72</v>
      </c>
      <c r="D53" s="39">
        <f t="shared" si="0"/>
        <v>1200222</v>
      </c>
      <c r="E53">
        <f t="shared" si="1"/>
        <v>0.44552812236541012</v>
      </c>
    </row>
    <row r="54" spans="1:5" x14ac:dyDescent="0.2">
      <c r="A54">
        <v>826100</v>
      </c>
      <c r="B54">
        <v>2882</v>
      </c>
      <c r="C54" s="12">
        <v>73</v>
      </c>
      <c r="D54" s="39">
        <f t="shared" si="0"/>
        <v>1177219</v>
      </c>
      <c r="E54">
        <f t="shared" si="1"/>
        <v>0.42503207844086671</v>
      </c>
    </row>
    <row r="55" spans="1:5" x14ac:dyDescent="0.2">
      <c r="A55">
        <v>824418</v>
      </c>
      <c r="B55">
        <v>2086</v>
      </c>
      <c r="C55" s="12">
        <v>10</v>
      </c>
      <c r="D55" s="39">
        <f t="shared" si="0"/>
        <v>754876</v>
      </c>
      <c r="E55">
        <f t="shared" si="1"/>
        <v>8.4352840428035286E-2</v>
      </c>
    </row>
    <row r="56" spans="1:5" x14ac:dyDescent="0.2">
      <c r="A56">
        <v>821100</v>
      </c>
      <c r="B56">
        <v>2412</v>
      </c>
      <c r="C56" s="12">
        <v>62</v>
      </c>
      <c r="D56" s="39">
        <f t="shared" si="0"/>
        <v>987290</v>
      </c>
      <c r="E56">
        <f t="shared" si="1"/>
        <v>0.20239922055778833</v>
      </c>
    </row>
    <row r="57" spans="1:5" x14ac:dyDescent="0.2">
      <c r="A57">
        <v>815565</v>
      </c>
      <c r="B57">
        <v>2774</v>
      </c>
      <c r="C57" s="12">
        <v>40</v>
      </c>
      <c r="D57" s="39">
        <f t="shared" si="0"/>
        <v>1064434</v>
      </c>
      <c r="E57">
        <f t="shared" si="1"/>
        <v>0.30514919105160226</v>
      </c>
    </row>
    <row r="58" spans="1:5" x14ac:dyDescent="0.2">
      <c r="A58">
        <v>799907</v>
      </c>
      <c r="B58">
        <v>1683</v>
      </c>
      <c r="C58" s="3">
        <v>69</v>
      </c>
      <c r="D58" s="39">
        <f t="shared" si="0"/>
        <v>747294</v>
      </c>
      <c r="E58">
        <f t="shared" si="1"/>
        <v>6.5773896215435043E-2</v>
      </c>
    </row>
    <row r="59" spans="1:5" x14ac:dyDescent="0.2">
      <c r="A59">
        <v>799000</v>
      </c>
      <c r="B59">
        <v>1910</v>
      </c>
      <c r="C59" s="12">
        <v>134</v>
      </c>
      <c r="D59" s="39">
        <f t="shared" si="0"/>
        <v>974456</v>
      </c>
      <c r="E59">
        <f t="shared" si="1"/>
        <v>0.21959449311639551</v>
      </c>
    </row>
    <row r="60" spans="1:5" x14ac:dyDescent="0.2">
      <c r="A60">
        <v>794900</v>
      </c>
      <c r="B60">
        <v>1840</v>
      </c>
      <c r="C60" s="12">
        <v>4</v>
      </c>
      <c r="D60" s="39">
        <f t="shared" si="0"/>
        <v>654916</v>
      </c>
      <c r="E60">
        <f t="shared" si="1"/>
        <v>0.17610265442193987</v>
      </c>
    </row>
    <row r="61" spans="1:5" x14ac:dyDescent="0.2">
      <c r="A61">
        <v>794900</v>
      </c>
      <c r="B61">
        <v>4748</v>
      </c>
      <c r="C61" s="12">
        <v>4</v>
      </c>
      <c r="D61" s="39">
        <f t="shared" si="0"/>
        <v>1675624</v>
      </c>
      <c r="E61">
        <f t="shared" si="1"/>
        <v>1.1079682978991068</v>
      </c>
    </row>
    <row r="62" spans="1:5" x14ac:dyDescent="0.2">
      <c r="A62">
        <v>775000</v>
      </c>
      <c r="B62">
        <v>2777</v>
      </c>
      <c r="C62" s="12">
        <v>84</v>
      </c>
      <c r="D62" s="39">
        <f t="shared" si="0"/>
        <v>1165323</v>
      </c>
      <c r="E62">
        <f t="shared" si="1"/>
        <v>0.50364258064516132</v>
      </c>
    </row>
    <row r="63" spans="1:5" x14ac:dyDescent="0.2">
      <c r="A63">
        <v>769400</v>
      </c>
      <c r="B63">
        <v>1900</v>
      </c>
      <c r="C63" s="18">
        <v>111</v>
      </c>
      <c r="D63" s="39">
        <f t="shared" si="0"/>
        <v>918759</v>
      </c>
      <c r="E63">
        <f t="shared" si="1"/>
        <v>0.19412399272160125</v>
      </c>
    </row>
    <row r="64" spans="1:5" x14ac:dyDescent="0.2">
      <c r="A64">
        <v>763100</v>
      </c>
      <c r="B64">
        <v>1347</v>
      </c>
      <c r="C64" s="12">
        <v>59</v>
      </c>
      <c r="D64" s="39">
        <f t="shared" si="0"/>
        <v>606668</v>
      </c>
      <c r="E64">
        <f t="shared" si="1"/>
        <v>0.2049954134451579</v>
      </c>
    </row>
    <row r="65" spans="1:5" x14ac:dyDescent="0.2">
      <c r="A65">
        <v>740500</v>
      </c>
      <c r="B65">
        <v>1292</v>
      </c>
      <c r="C65" s="12">
        <v>73</v>
      </c>
      <c r="D65" s="39">
        <f t="shared" si="0"/>
        <v>619129</v>
      </c>
      <c r="E65">
        <f t="shared" si="1"/>
        <v>0.16390411883862255</v>
      </c>
    </row>
    <row r="66" spans="1:5" x14ac:dyDescent="0.2">
      <c r="A66">
        <v>732600</v>
      </c>
      <c r="B66">
        <v>1400</v>
      </c>
      <c r="C66" s="14">
        <v>114</v>
      </c>
      <c r="D66" s="39">
        <f t="shared" si="0"/>
        <v>750066</v>
      </c>
      <c r="E66">
        <f t="shared" si="1"/>
        <v>2.3841113841113842E-2</v>
      </c>
    </row>
    <row r="67" spans="1:5" x14ac:dyDescent="0.2">
      <c r="A67">
        <v>729006</v>
      </c>
      <c r="B67">
        <v>1976</v>
      </c>
      <c r="C67" s="12">
        <v>16</v>
      </c>
      <c r="D67" s="39">
        <f t="shared" ref="D67:D101" si="2">$H$1*B67+C67*$I$1</f>
        <v>729880</v>
      </c>
      <c r="E67">
        <f t="shared" ref="E67:E101" si="3">ABS((A67-D67)/A67)</f>
        <v>1.1988927388800641E-3</v>
      </c>
    </row>
    <row r="68" spans="1:5" x14ac:dyDescent="0.2">
      <c r="A68">
        <v>724500</v>
      </c>
      <c r="B68">
        <v>1824</v>
      </c>
      <c r="C68" s="18">
        <v>10</v>
      </c>
      <c r="D68" s="39">
        <f t="shared" si="2"/>
        <v>662914</v>
      </c>
      <c r="E68">
        <f t="shared" si="3"/>
        <v>8.5004830917874391E-2</v>
      </c>
    </row>
    <row r="69" spans="1:5" x14ac:dyDescent="0.2">
      <c r="A69">
        <v>723900</v>
      </c>
      <c r="B69">
        <v>1989</v>
      </c>
      <c r="C69" s="3">
        <v>19</v>
      </c>
      <c r="D69" s="39">
        <f t="shared" si="2"/>
        <v>741250</v>
      </c>
      <c r="E69">
        <f t="shared" si="3"/>
        <v>2.3967398811990608E-2</v>
      </c>
    </row>
    <row r="70" spans="1:5" x14ac:dyDescent="0.2">
      <c r="A70">
        <v>715400</v>
      </c>
      <c r="B70">
        <v>1288</v>
      </c>
      <c r="C70" s="12">
        <v>68</v>
      </c>
      <c r="D70" s="39">
        <f t="shared" si="2"/>
        <v>606380</v>
      </c>
      <c r="E70">
        <f t="shared" si="3"/>
        <v>0.15239027117696394</v>
      </c>
    </row>
    <row r="71" spans="1:5" x14ac:dyDescent="0.2">
      <c r="A71">
        <v>707700</v>
      </c>
      <c r="B71">
        <v>1895</v>
      </c>
      <c r="C71" s="18">
        <v>18</v>
      </c>
      <c r="D71" s="39">
        <f t="shared" si="2"/>
        <v>705987</v>
      </c>
      <c r="E71">
        <f t="shared" si="3"/>
        <v>2.4205171682916489E-3</v>
      </c>
    </row>
    <row r="72" spans="1:5" x14ac:dyDescent="0.2">
      <c r="A72">
        <v>701400</v>
      </c>
      <c r="B72">
        <v>1196</v>
      </c>
      <c r="C72" s="12">
        <v>64</v>
      </c>
      <c r="D72" s="39">
        <f t="shared" si="2"/>
        <v>565012</v>
      </c>
      <c r="E72">
        <f t="shared" si="3"/>
        <v>0.19445109780439121</v>
      </c>
    </row>
    <row r="73" spans="1:5" x14ac:dyDescent="0.2">
      <c r="A73">
        <v>688400</v>
      </c>
      <c r="B73">
        <v>1737</v>
      </c>
      <c r="C73" s="12">
        <v>64</v>
      </c>
      <c r="D73" s="39">
        <f t="shared" si="2"/>
        <v>754903</v>
      </c>
      <c r="E73">
        <f t="shared" si="3"/>
        <v>9.6605171411969781E-2</v>
      </c>
    </row>
    <row r="74" spans="1:5" x14ac:dyDescent="0.2">
      <c r="A74">
        <v>686800</v>
      </c>
      <c r="B74">
        <v>1539</v>
      </c>
      <c r="C74" s="18">
        <v>69</v>
      </c>
      <c r="D74" s="39">
        <f t="shared" si="2"/>
        <v>696750</v>
      </c>
      <c r="E74">
        <f t="shared" si="3"/>
        <v>1.4487478159580664E-2</v>
      </c>
    </row>
    <row r="75" spans="1:5" x14ac:dyDescent="0.2">
      <c r="A75">
        <v>685900</v>
      </c>
      <c r="B75">
        <v>1068</v>
      </c>
      <c r="C75" s="18">
        <v>124</v>
      </c>
      <c r="D75" s="39">
        <f t="shared" si="2"/>
        <v>656224</v>
      </c>
      <c r="E75">
        <f t="shared" si="3"/>
        <v>4.3265782183991838E-2</v>
      </c>
    </row>
    <row r="76" spans="1:5" x14ac:dyDescent="0.2">
      <c r="A76">
        <v>685100</v>
      </c>
      <c r="B76">
        <v>1972</v>
      </c>
      <c r="C76" s="3">
        <v>26</v>
      </c>
      <c r="D76" s="39">
        <f t="shared" si="2"/>
        <v>751166</v>
      </c>
      <c r="E76">
        <f t="shared" si="3"/>
        <v>9.6432637571157498E-2</v>
      </c>
    </row>
    <row r="77" spans="1:5" x14ac:dyDescent="0.2">
      <c r="A77">
        <v>683300</v>
      </c>
      <c r="B77">
        <v>1608</v>
      </c>
      <c r="C77" s="18">
        <v>70</v>
      </c>
      <c r="D77" s="39">
        <f t="shared" si="2"/>
        <v>723238</v>
      </c>
      <c r="E77">
        <f t="shared" si="3"/>
        <v>5.8448704814869017E-2</v>
      </c>
    </row>
    <row r="78" spans="1:5" x14ac:dyDescent="0.2">
      <c r="A78">
        <v>669300</v>
      </c>
      <c r="B78">
        <v>2094</v>
      </c>
      <c r="C78" s="3">
        <v>50</v>
      </c>
      <c r="D78" s="39">
        <f t="shared" si="2"/>
        <v>848444</v>
      </c>
      <c r="E78">
        <f t="shared" si="3"/>
        <v>0.26765874794561484</v>
      </c>
    </row>
    <row r="79" spans="1:5" x14ac:dyDescent="0.2">
      <c r="A79">
        <v>669006</v>
      </c>
      <c r="B79">
        <v>1920</v>
      </c>
      <c r="C79" s="12">
        <v>29</v>
      </c>
      <c r="D79" s="39">
        <f t="shared" si="2"/>
        <v>739721</v>
      </c>
      <c r="E79">
        <f t="shared" si="3"/>
        <v>0.10570159310977779</v>
      </c>
    </row>
    <row r="80" spans="1:5" x14ac:dyDescent="0.2">
      <c r="A80">
        <v>660700</v>
      </c>
      <c r="B80">
        <v>1320</v>
      </c>
      <c r="C80" s="12">
        <v>73</v>
      </c>
      <c r="D80" s="39">
        <f t="shared" si="2"/>
        <v>628957</v>
      </c>
      <c r="E80">
        <f t="shared" si="3"/>
        <v>4.8044498259421822E-2</v>
      </c>
    </row>
    <row r="81" spans="1:5" x14ac:dyDescent="0.2">
      <c r="A81">
        <v>647900</v>
      </c>
      <c r="B81">
        <v>1880</v>
      </c>
      <c r="C81" s="3">
        <v>18</v>
      </c>
      <c r="D81" s="39">
        <f t="shared" si="2"/>
        <v>700722</v>
      </c>
      <c r="E81">
        <f t="shared" si="3"/>
        <v>8.1528013582342948E-2</v>
      </c>
    </row>
    <row r="82" spans="1:5" x14ac:dyDescent="0.2">
      <c r="A82">
        <v>645900</v>
      </c>
      <c r="B82">
        <v>1437</v>
      </c>
      <c r="C82" s="12">
        <v>11</v>
      </c>
      <c r="D82" s="39">
        <f t="shared" si="2"/>
        <v>529346</v>
      </c>
      <c r="E82">
        <f t="shared" si="3"/>
        <v>0.1804520823656913</v>
      </c>
    </row>
    <row r="83" spans="1:5" x14ac:dyDescent="0.2">
      <c r="A83">
        <v>636300</v>
      </c>
      <c r="B83">
        <v>1682</v>
      </c>
      <c r="C83" s="12">
        <v>60</v>
      </c>
      <c r="D83" s="39">
        <f t="shared" si="2"/>
        <v>726522</v>
      </c>
      <c r="E83">
        <f t="shared" si="3"/>
        <v>0.14179160773220179</v>
      </c>
    </row>
    <row r="84" spans="1:5" x14ac:dyDescent="0.2">
      <c r="A84">
        <v>634700</v>
      </c>
      <c r="B84">
        <v>1088</v>
      </c>
      <c r="C84" s="12">
        <v>28</v>
      </c>
      <c r="D84" s="39">
        <f t="shared" si="2"/>
        <v>445420</v>
      </c>
      <c r="E84">
        <f t="shared" si="3"/>
        <v>0.29821963132188434</v>
      </c>
    </row>
    <row r="85" spans="1:5" x14ac:dyDescent="0.2">
      <c r="A85">
        <v>626700</v>
      </c>
      <c r="B85">
        <v>1116</v>
      </c>
      <c r="C85" s="12">
        <v>65</v>
      </c>
      <c r="D85" s="39">
        <f t="shared" si="2"/>
        <v>539201</v>
      </c>
      <c r="E85">
        <f t="shared" si="3"/>
        <v>0.13961863730652624</v>
      </c>
    </row>
    <row r="86" spans="1:5" x14ac:dyDescent="0.2">
      <c r="A86">
        <v>621776</v>
      </c>
      <c r="B86">
        <v>1287</v>
      </c>
      <c r="C86" s="3">
        <v>28</v>
      </c>
      <c r="D86" s="39">
        <f t="shared" si="2"/>
        <v>515269</v>
      </c>
      <c r="E86">
        <f t="shared" si="3"/>
        <v>0.17129480713311546</v>
      </c>
    </row>
    <row r="87" spans="1:5" x14ac:dyDescent="0.2">
      <c r="A87">
        <v>620400</v>
      </c>
      <c r="B87">
        <v>1230</v>
      </c>
      <c r="C87" s="12">
        <v>68</v>
      </c>
      <c r="D87" s="39">
        <f t="shared" si="2"/>
        <v>586022</v>
      </c>
      <c r="E87">
        <f t="shared" si="3"/>
        <v>5.5412637008381692E-2</v>
      </c>
    </row>
    <row r="88" spans="1:5" x14ac:dyDescent="0.2">
      <c r="A88">
        <v>608730</v>
      </c>
      <c r="B88">
        <v>2403</v>
      </c>
      <c r="C88" s="12">
        <v>124</v>
      </c>
      <c r="D88" s="39">
        <f t="shared" si="2"/>
        <v>1124809</v>
      </c>
      <c r="E88">
        <f t="shared" si="3"/>
        <v>0.84779623149836547</v>
      </c>
    </row>
    <row r="89" spans="1:5" x14ac:dyDescent="0.2">
      <c r="A89">
        <v>604529</v>
      </c>
      <c r="B89">
        <v>1189</v>
      </c>
      <c r="C89" s="12">
        <v>67</v>
      </c>
      <c r="D89" s="39">
        <f t="shared" si="2"/>
        <v>569362</v>
      </c>
      <c r="E89">
        <f t="shared" si="3"/>
        <v>5.8172560786992851E-2</v>
      </c>
    </row>
    <row r="90" spans="1:5" x14ac:dyDescent="0.2">
      <c r="A90">
        <v>593400</v>
      </c>
      <c r="B90">
        <v>1235</v>
      </c>
      <c r="C90" s="12">
        <v>49</v>
      </c>
      <c r="D90" s="39">
        <f t="shared" si="2"/>
        <v>544666</v>
      </c>
      <c r="E90">
        <f t="shared" si="3"/>
        <v>8.2126727334007416E-2</v>
      </c>
    </row>
    <row r="91" spans="1:5" x14ac:dyDescent="0.2">
      <c r="A91">
        <v>581400</v>
      </c>
      <c r="B91">
        <v>1377</v>
      </c>
      <c r="C91" s="12">
        <v>70</v>
      </c>
      <c r="D91" s="39">
        <f t="shared" si="2"/>
        <v>642157</v>
      </c>
      <c r="E91">
        <f t="shared" si="3"/>
        <v>0.10450120399036808</v>
      </c>
    </row>
    <row r="92" spans="1:5" x14ac:dyDescent="0.2">
      <c r="A92">
        <v>578000</v>
      </c>
      <c r="B92">
        <v>1050</v>
      </c>
      <c r="C92" s="12">
        <v>71</v>
      </c>
      <c r="D92" s="39">
        <f t="shared" si="2"/>
        <v>529649</v>
      </c>
      <c r="E92">
        <f t="shared" si="3"/>
        <v>8.3652249134948092E-2</v>
      </c>
    </row>
    <row r="93" spans="1:5" x14ac:dyDescent="0.2">
      <c r="A93">
        <v>567187</v>
      </c>
      <c r="B93">
        <v>1131</v>
      </c>
      <c r="C93" s="12">
        <v>65</v>
      </c>
      <c r="D93" s="39">
        <f t="shared" si="2"/>
        <v>544466</v>
      </c>
      <c r="E93">
        <f t="shared" si="3"/>
        <v>4.0059098674687536E-2</v>
      </c>
    </row>
    <row r="94" spans="1:5" x14ac:dyDescent="0.2">
      <c r="A94">
        <v>549000</v>
      </c>
      <c r="B94">
        <v>1898</v>
      </c>
      <c r="C94" s="3">
        <v>22</v>
      </c>
      <c r="D94" s="39">
        <f t="shared" si="2"/>
        <v>716116</v>
      </c>
      <c r="E94">
        <f t="shared" si="3"/>
        <v>0.30440072859744993</v>
      </c>
    </row>
    <row r="95" spans="1:5" x14ac:dyDescent="0.2">
      <c r="A95">
        <v>537300</v>
      </c>
      <c r="B95">
        <v>1247</v>
      </c>
      <c r="C95" s="12">
        <v>82</v>
      </c>
      <c r="D95" s="39">
        <f t="shared" si="2"/>
        <v>623755</v>
      </c>
      <c r="E95">
        <f t="shared" si="3"/>
        <v>0.16090638377070537</v>
      </c>
    </row>
    <row r="96" spans="1:5" x14ac:dyDescent="0.2">
      <c r="A96">
        <v>524700</v>
      </c>
      <c r="B96">
        <v>1014</v>
      </c>
      <c r="C96" s="12">
        <v>66</v>
      </c>
      <c r="D96" s="39">
        <f t="shared" si="2"/>
        <v>505668</v>
      </c>
      <c r="E96">
        <f t="shared" si="3"/>
        <v>3.6272155517438537E-2</v>
      </c>
    </row>
    <row r="97" spans="1:5" x14ac:dyDescent="0.2">
      <c r="A97">
        <v>522700</v>
      </c>
      <c r="B97">
        <v>1175</v>
      </c>
      <c r="C97" s="12">
        <v>124</v>
      </c>
      <c r="D97" s="39">
        <f t="shared" si="2"/>
        <v>693781</v>
      </c>
      <c r="E97">
        <f t="shared" si="3"/>
        <v>0.3273024679548498</v>
      </c>
    </row>
    <row r="98" spans="1:5" x14ac:dyDescent="0.2">
      <c r="A98">
        <v>471500</v>
      </c>
      <c r="B98">
        <v>1300</v>
      </c>
      <c r="C98" s="12">
        <v>11</v>
      </c>
      <c r="D98" s="39">
        <f t="shared" si="2"/>
        <v>481259</v>
      </c>
      <c r="E98">
        <f t="shared" si="3"/>
        <v>2.0697773064687168E-2</v>
      </c>
    </row>
    <row r="99" spans="1:5" x14ac:dyDescent="0.2">
      <c r="A99">
        <v>453853</v>
      </c>
      <c r="B99">
        <v>1500</v>
      </c>
      <c r="C99" s="12">
        <v>62</v>
      </c>
      <c r="D99" s="39">
        <f t="shared" si="2"/>
        <v>667178</v>
      </c>
      <c r="E99">
        <f t="shared" si="3"/>
        <v>0.47003104529440148</v>
      </c>
    </row>
    <row r="100" spans="1:5" x14ac:dyDescent="0.2">
      <c r="A100">
        <v>443052</v>
      </c>
      <c r="B100">
        <v>1172</v>
      </c>
      <c r="C100" s="12">
        <v>27</v>
      </c>
      <c r="D100" s="39">
        <f t="shared" si="2"/>
        <v>472635</v>
      </c>
      <c r="E100">
        <f t="shared" si="3"/>
        <v>6.6770943365564314E-2</v>
      </c>
    </row>
    <row r="101" spans="1:5" x14ac:dyDescent="0.2">
      <c r="A101">
        <v>425000</v>
      </c>
      <c r="B101">
        <v>1624</v>
      </c>
      <c r="C101" s="12">
        <v>44</v>
      </c>
      <c r="D101" s="39">
        <f t="shared" si="2"/>
        <v>669860</v>
      </c>
      <c r="E101">
        <f t="shared" si="3"/>
        <v>0.57614117647058827</v>
      </c>
    </row>
  </sheetData>
  <conditionalFormatting sqref="A1:A1048576">
    <cfRule type="cellIs" dxfId="2" priority="1" operator="greaterThan">
      <formula>$L$3</formula>
    </cfRule>
    <cfRule type="cellIs" dxfId="1" priority="3" operator="greaterThan">
      <formula>$L$3</formula>
    </cfRule>
  </conditionalFormatting>
  <conditionalFormatting sqref="B1:B1048576">
    <cfRule type="cellIs" dxfId="0" priority="2" operator="greaterThan">
      <formula>$H$3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6C1-2F2E-4FED-93F6-7BC379DA6D4A}">
  <dimension ref="A1:M101"/>
  <sheetViews>
    <sheetView topLeftCell="A67" workbookViewId="0">
      <selection activeCell="I14" sqref="I14"/>
    </sheetView>
  </sheetViews>
  <sheetFormatPr baseColWidth="10" defaultColWidth="8.83203125" defaultRowHeight="16" x14ac:dyDescent="0.2"/>
  <cols>
    <col min="1" max="1" width="41.6640625" style="9" bestFit="1" customWidth="1"/>
    <col min="2" max="2" width="8.5" style="12" bestFit="1" customWidth="1"/>
    <col min="3" max="3" width="6.33203125" style="12" bestFit="1" customWidth="1"/>
    <col min="4" max="4" width="4.5" style="12" bestFit="1" customWidth="1"/>
    <col min="5" max="5" width="5.33203125" style="12" bestFit="1" customWidth="1"/>
    <col min="6" max="6" width="4.5" style="12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110</v>
      </c>
      <c r="I1" t="s">
        <v>110</v>
      </c>
      <c r="J1" t="s">
        <v>111</v>
      </c>
      <c r="K1" t="s">
        <v>111</v>
      </c>
      <c r="L1" t="s">
        <v>112</v>
      </c>
      <c r="M1" t="s">
        <v>112</v>
      </c>
    </row>
    <row r="2" spans="1:13" ht="17" x14ac:dyDescent="0.2">
      <c r="A2" s="13" t="s">
        <v>6</v>
      </c>
      <c r="B2" s="14">
        <v>2022700</v>
      </c>
      <c r="C2" s="14">
        <v>3837</v>
      </c>
      <c r="D2" s="12">
        <v>4</v>
      </c>
      <c r="E2" s="12">
        <v>4</v>
      </c>
      <c r="F2" s="14">
        <v>124</v>
      </c>
      <c r="H2">
        <v>-445</v>
      </c>
      <c r="I2" t="s">
        <v>108</v>
      </c>
      <c r="J2">
        <v>-56</v>
      </c>
      <c r="K2" t="s">
        <v>108</v>
      </c>
      <c r="L2">
        <v>-209372.5</v>
      </c>
      <c r="M2" t="s">
        <v>108</v>
      </c>
    </row>
    <row r="3" spans="1:13" x14ac:dyDescent="0.2">
      <c r="A3" s="2" t="s">
        <v>7</v>
      </c>
      <c r="B3" s="3">
        <v>1999000</v>
      </c>
      <c r="C3" s="3">
        <v>4096</v>
      </c>
      <c r="D3" s="3">
        <v>4</v>
      </c>
      <c r="E3" s="3">
        <v>4</v>
      </c>
      <c r="F3" s="3">
        <v>50</v>
      </c>
      <c r="H3">
        <v>5227</v>
      </c>
      <c r="I3" t="s">
        <v>109</v>
      </c>
      <c r="J3">
        <v>144</v>
      </c>
      <c r="K3" t="s">
        <v>109</v>
      </c>
      <c r="L3">
        <v>2184687.5</v>
      </c>
      <c r="M3" t="s">
        <v>109</v>
      </c>
    </row>
    <row r="4" spans="1:13" x14ac:dyDescent="0.2">
      <c r="A4" s="2" t="s">
        <v>8</v>
      </c>
      <c r="B4" s="4">
        <v>1995000</v>
      </c>
      <c r="C4" s="3">
        <v>4424</v>
      </c>
      <c r="D4" s="3">
        <v>6</v>
      </c>
      <c r="E4" s="3">
        <v>4</v>
      </c>
      <c r="F4" s="3">
        <v>15</v>
      </c>
    </row>
    <row r="5" spans="1:13" x14ac:dyDescent="0.2">
      <c r="A5" s="2" t="s">
        <v>9</v>
      </c>
      <c r="B5" s="3">
        <v>1985000</v>
      </c>
      <c r="C5" s="3">
        <v>3000</v>
      </c>
      <c r="D5" s="3">
        <v>4</v>
      </c>
      <c r="E5" s="3">
        <v>3</v>
      </c>
      <c r="F5" s="3">
        <v>38</v>
      </c>
      <c r="H5" s="40">
        <f>AVERAGE(C:C)</f>
        <v>2353.5700000000002</v>
      </c>
    </row>
    <row r="6" spans="1:13" x14ac:dyDescent="0.2">
      <c r="A6" s="9" t="s">
        <v>10</v>
      </c>
      <c r="B6" s="10">
        <v>1839872</v>
      </c>
      <c r="C6" s="11">
        <v>4600</v>
      </c>
      <c r="D6" s="12">
        <v>4</v>
      </c>
      <c r="E6" s="12">
        <v>4</v>
      </c>
      <c r="F6" s="12">
        <v>2</v>
      </c>
    </row>
    <row r="7" spans="1:13" ht="17" x14ac:dyDescent="0.2">
      <c r="A7" s="13" t="s">
        <v>11</v>
      </c>
      <c r="B7" s="10">
        <v>1772220</v>
      </c>
      <c r="C7" s="11">
        <v>4052</v>
      </c>
      <c r="D7" s="12">
        <v>2</v>
      </c>
      <c r="E7" s="12">
        <v>1</v>
      </c>
      <c r="F7" s="12">
        <v>28</v>
      </c>
    </row>
    <row r="8" spans="1:13" x14ac:dyDescent="0.2">
      <c r="A8" s="2" t="s">
        <v>12</v>
      </c>
      <c r="B8" s="4">
        <v>1745000</v>
      </c>
      <c r="C8" s="3">
        <v>3427</v>
      </c>
      <c r="D8" s="3">
        <v>5</v>
      </c>
      <c r="E8" s="3">
        <v>3</v>
      </c>
      <c r="F8" s="3">
        <v>26</v>
      </c>
    </row>
    <row r="9" spans="1:13" ht="17" x14ac:dyDescent="0.2">
      <c r="A9" s="13" t="s">
        <v>13</v>
      </c>
      <c r="B9" s="10">
        <v>1636700</v>
      </c>
      <c r="C9" s="12">
        <v>2434</v>
      </c>
      <c r="D9" s="12">
        <v>4</v>
      </c>
      <c r="E9" s="12">
        <v>2</v>
      </c>
      <c r="F9" s="12">
        <v>69</v>
      </c>
    </row>
    <row r="10" spans="1:13" x14ac:dyDescent="0.2">
      <c r="A10" s="2" t="s">
        <v>14</v>
      </c>
      <c r="B10" s="3">
        <v>1552400</v>
      </c>
      <c r="C10" s="3">
        <v>3510</v>
      </c>
      <c r="D10" s="3">
        <v>4</v>
      </c>
      <c r="E10" s="3">
        <v>4</v>
      </c>
      <c r="F10" s="3">
        <v>17</v>
      </c>
    </row>
    <row r="11" spans="1:13" ht="17" x14ac:dyDescent="0.2">
      <c r="A11" s="13" t="s">
        <v>15</v>
      </c>
      <c r="B11" s="15">
        <v>1499006</v>
      </c>
      <c r="C11" s="12">
        <v>2485</v>
      </c>
      <c r="D11" s="12">
        <v>4</v>
      </c>
      <c r="E11" s="12">
        <v>3</v>
      </c>
      <c r="F11" s="12">
        <v>17</v>
      </c>
    </row>
    <row r="12" spans="1:13" x14ac:dyDescent="0.2">
      <c r="A12" s="5" t="s">
        <v>16</v>
      </c>
      <c r="B12" s="6">
        <v>1444500</v>
      </c>
      <c r="C12" s="6">
        <v>1488</v>
      </c>
      <c r="D12" s="7">
        <v>5</v>
      </c>
      <c r="E12" s="7">
        <v>2</v>
      </c>
      <c r="F12" s="6">
        <v>124</v>
      </c>
    </row>
    <row r="13" spans="1:13" x14ac:dyDescent="0.2">
      <c r="A13" s="2" t="s">
        <v>17</v>
      </c>
      <c r="B13" s="3">
        <v>1425000</v>
      </c>
      <c r="C13" s="3">
        <v>4315</v>
      </c>
      <c r="D13" s="3">
        <v>4</v>
      </c>
      <c r="E13" s="3">
        <v>3</v>
      </c>
      <c r="F13" s="3">
        <v>26</v>
      </c>
    </row>
    <row r="14" spans="1:13" ht="17" x14ac:dyDescent="0.2">
      <c r="A14" s="16" t="s">
        <v>18</v>
      </c>
      <c r="B14" s="17">
        <v>1370000</v>
      </c>
      <c r="C14" s="18">
        <v>4317</v>
      </c>
      <c r="D14" s="18">
        <v>3</v>
      </c>
      <c r="E14" s="18">
        <v>4</v>
      </c>
      <c r="F14" s="18">
        <v>30</v>
      </c>
      <c r="I14" t="s">
        <v>113</v>
      </c>
    </row>
    <row r="15" spans="1:13" x14ac:dyDescent="0.2">
      <c r="A15" s="5" t="s">
        <v>19</v>
      </c>
      <c r="B15" s="6">
        <v>1324100</v>
      </c>
      <c r="C15" s="6">
        <v>2684</v>
      </c>
      <c r="D15" s="7">
        <v>5</v>
      </c>
      <c r="E15" s="7">
        <v>2</v>
      </c>
      <c r="F15" s="6">
        <v>124</v>
      </c>
    </row>
    <row r="16" spans="1:13" x14ac:dyDescent="0.2">
      <c r="A16" s="9" t="s">
        <v>20</v>
      </c>
      <c r="B16" s="12">
        <v>1318988</v>
      </c>
      <c r="C16" s="12">
        <v>2767</v>
      </c>
      <c r="D16" s="12">
        <v>5</v>
      </c>
      <c r="E16" s="12">
        <v>3</v>
      </c>
      <c r="F16" s="12">
        <v>39</v>
      </c>
    </row>
    <row r="17" spans="1:6" x14ac:dyDescent="0.2">
      <c r="A17" s="2" t="s">
        <v>21</v>
      </c>
      <c r="B17" s="3">
        <v>1292100</v>
      </c>
      <c r="C17" s="3">
        <v>2654</v>
      </c>
      <c r="D17" s="3">
        <v>3</v>
      </c>
      <c r="E17" s="3">
        <v>2.5</v>
      </c>
      <c r="F17" s="3">
        <v>11</v>
      </c>
    </row>
    <row r="18" spans="1:6" x14ac:dyDescent="0.2">
      <c r="A18" s="9" t="s">
        <v>22</v>
      </c>
      <c r="B18" s="10">
        <v>1286915</v>
      </c>
      <c r="C18" s="11">
        <v>2206</v>
      </c>
      <c r="D18" s="12">
        <v>4</v>
      </c>
      <c r="E18" s="12">
        <v>4</v>
      </c>
      <c r="F18" s="12">
        <v>134</v>
      </c>
    </row>
    <row r="19" spans="1:6" x14ac:dyDescent="0.2">
      <c r="A19" s="5" t="s">
        <v>23</v>
      </c>
      <c r="B19" s="6">
        <v>1250300</v>
      </c>
      <c r="C19" s="6">
        <v>2462</v>
      </c>
      <c r="D19" s="7">
        <v>5</v>
      </c>
      <c r="E19" s="7">
        <v>2</v>
      </c>
      <c r="F19" s="6">
        <v>111</v>
      </c>
    </row>
    <row r="20" spans="1:6" x14ac:dyDescent="0.2">
      <c r="A20" s="2" t="s">
        <v>24</v>
      </c>
      <c r="B20" s="8">
        <v>1250001</v>
      </c>
      <c r="C20" s="4">
        <v>3567</v>
      </c>
      <c r="D20" s="3">
        <v>5</v>
      </c>
      <c r="E20" s="3">
        <v>4</v>
      </c>
      <c r="F20" s="3">
        <v>67</v>
      </c>
    </row>
    <row r="21" spans="1:6" x14ac:dyDescent="0.2">
      <c r="A21" s="2" t="s">
        <v>25</v>
      </c>
      <c r="B21" s="3">
        <v>1250000</v>
      </c>
      <c r="C21" s="3">
        <v>2739</v>
      </c>
      <c r="D21" s="3">
        <v>3</v>
      </c>
      <c r="E21" s="3">
        <v>2</v>
      </c>
      <c r="F21" s="3">
        <v>14</v>
      </c>
    </row>
    <row r="22" spans="1:6" x14ac:dyDescent="0.2">
      <c r="A22" s="9" t="s">
        <v>26</v>
      </c>
      <c r="B22" s="12">
        <v>1241398</v>
      </c>
      <c r="C22" s="12">
        <v>2170</v>
      </c>
      <c r="D22" s="12">
        <v>3</v>
      </c>
      <c r="E22" s="12">
        <v>3</v>
      </c>
      <c r="F22" s="12">
        <v>22</v>
      </c>
    </row>
    <row r="23" spans="1:6" ht="17" x14ac:dyDescent="0.2">
      <c r="A23" s="13" t="s">
        <v>27</v>
      </c>
      <c r="B23" s="14">
        <v>1219200</v>
      </c>
      <c r="C23" s="14">
        <v>2736</v>
      </c>
      <c r="D23" s="12">
        <v>4</v>
      </c>
      <c r="E23" s="12">
        <v>4</v>
      </c>
      <c r="F23" s="12">
        <v>39</v>
      </c>
    </row>
    <row r="24" spans="1:6" x14ac:dyDescent="0.2">
      <c r="A24" s="2" t="s">
        <v>28</v>
      </c>
      <c r="B24" s="3">
        <v>1187000</v>
      </c>
      <c r="C24" s="3">
        <v>3577</v>
      </c>
      <c r="D24" s="3">
        <v>6</v>
      </c>
      <c r="E24" s="3">
        <v>3.75</v>
      </c>
      <c r="F24" s="3">
        <v>19</v>
      </c>
    </row>
    <row r="25" spans="1:6" x14ac:dyDescent="0.2">
      <c r="A25" s="9" t="s">
        <v>29</v>
      </c>
      <c r="B25" s="12">
        <v>1176406</v>
      </c>
      <c r="C25" s="12">
        <v>2252</v>
      </c>
      <c r="D25" s="12">
        <v>3</v>
      </c>
      <c r="E25" s="12">
        <v>3</v>
      </c>
      <c r="F25" s="12">
        <v>136</v>
      </c>
    </row>
    <row r="26" spans="1:6" x14ac:dyDescent="0.2">
      <c r="A26" s="5" t="s">
        <v>30</v>
      </c>
      <c r="B26" s="6">
        <v>1139100</v>
      </c>
      <c r="C26" s="6">
        <v>2937</v>
      </c>
      <c r="D26" s="7">
        <v>4</v>
      </c>
      <c r="E26" s="7">
        <v>3.5</v>
      </c>
      <c r="F26" s="6">
        <v>29</v>
      </c>
    </row>
    <row r="27" spans="1:6" x14ac:dyDescent="0.2">
      <c r="A27" s="2" t="s">
        <v>31</v>
      </c>
      <c r="B27" s="3">
        <v>1133200</v>
      </c>
      <c r="C27" s="3">
        <v>3100</v>
      </c>
      <c r="D27" s="3">
        <v>4</v>
      </c>
      <c r="E27" s="3">
        <v>3.5</v>
      </c>
      <c r="F27" s="3">
        <v>20</v>
      </c>
    </row>
    <row r="28" spans="1:6" x14ac:dyDescent="0.2">
      <c r="A28" s="9" t="s">
        <v>32</v>
      </c>
      <c r="B28" s="12">
        <v>1125813</v>
      </c>
      <c r="C28" s="12">
        <v>2673</v>
      </c>
      <c r="D28" s="12">
        <v>4</v>
      </c>
      <c r="E28" s="12">
        <v>3</v>
      </c>
      <c r="F28" s="12">
        <v>39</v>
      </c>
    </row>
    <row r="29" spans="1:6" x14ac:dyDescent="0.2">
      <c r="A29" s="2" t="s">
        <v>33</v>
      </c>
      <c r="B29" s="3">
        <v>1125000</v>
      </c>
      <c r="C29" s="3">
        <v>2513</v>
      </c>
      <c r="D29" s="3">
        <v>3</v>
      </c>
      <c r="E29" s="3">
        <v>3</v>
      </c>
      <c r="F29" s="3">
        <v>28</v>
      </c>
    </row>
    <row r="30" spans="1:6" x14ac:dyDescent="0.2">
      <c r="A30" s="9" t="s">
        <v>34</v>
      </c>
      <c r="B30" s="12">
        <v>1120000</v>
      </c>
      <c r="C30" s="12">
        <v>2723</v>
      </c>
      <c r="D30" s="12">
        <v>4</v>
      </c>
      <c r="E30" s="12">
        <v>3</v>
      </c>
      <c r="F30" s="12">
        <v>96</v>
      </c>
    </row>
    <row r="31" spans="1:6" x14ac:dyDescent="0.2">
      <c r="A31" s="5" t="s">
        <v>35</v>
      </c>
      <c r="B31" s="6">
        <v>1118600</v>
      </c>
      <c r="C31" s="6">
        <v>2371</v>
      </c>
      <c r="D31" s="7">
        <v>4</v>
      </c>
      <c r="E31" s="7">
        <v>3</v>
      </c>
      <c r="F31" s="6">
        <v>50</v>
      </c>
    </row>
    <row r="32" spans="1:6" x14ac:dyDescent="0.2">
      <c r="A32" s="2" t="s">
        <v>36</v>
      </c>
      <c r="B32" s="3">
        <v>1114300</v>
      </c>
      <c r="C32" s="3">
        <v>3692</v>
      </c>
      <c r="D32" s="3">
        <v>4</v>
      </c>
      <c r="E32" s="3">
        <v>4</v>
      </c>
      <c r="F32" s="3">
        <v>19</v>
      </c>
    </row>
    <row r="33" spans="1:6" x14ac:dyDescent="0.2">
      <c r="A33" s="9" t="s">
        <v>37</v>
      </c>
      <c r="B33" s="12">
        <v>1103600</v>
      </c>
      <c r="C33" s="12">
        <v>5009</v>
      </c>
      <c r="D33" s="12">
        <v>4</v>
      </c>
      <c r="E33" s="12">
        <v>4</v>
      </c>
      <c r="F33" s="12">
        <v>82</v>
      </c>
    </row>
    <row r="34" spans="1:6" x14ac:dyDescent="0.2">
      <c r="A34" s="2" t="s">
        <v>38</v>
      </c>
      <c r="B34" s="3">
        <v>1096700</v>
      </c>
      <c r="C34" s="3">
        <v>3213</v>
      </c>
      <c r="D34" s="3">
        <v>4</v>
      </c>
      <c r="E34" s="3">
        <v>3.5</v>
      </c>
      <c r="F34" s="3">
        <v>20</v>
      </c>
    </row>
    <row r="35" spans="1:6" ht="17" x14ac:dyDescent="0.2">
      <c r="A35" s="16" t="s">
        <v>39</v>
      </c>
      <c r="B35" s="17">
        <v>1081700</v>
      </c>
      <c r="C35" s="18">
        <v>2485</v>
      </c>
      <c r="D35" s="18">
        <v>3</v>
      </c>
      <c r="E35" s="18">
        <v>2.5</v>
      </c>
      <c r="F35" s="18">
        <v>7</v>
      </c>
    </row>
    <row r="36" spans="1:6" ht="17" x14ac:dyDescent="0.2">
      <c r="A36" s="13" t="s">
        <v>40</v>
      </c>
      <c r="B36" s="10">
        <v>1073800</v>
      </c>
      <c r="C36" s="11">
        <v>2211</v>
      </c>
      <c r="D36" s="12">
        <v>3</v>
      </c>
      <c r="E36" s="12">
        <v>2.5</v>
      </c>
      <c r="F36" s="12">
        <v>134</v>
      </c>
    </row>
    <row r="37" spans="1:6" x14ac:dyDescent="0.2">
      <c r="A37" s="2" t="s">
        <v>41</v>
      </c>
      <c r="B37" s="8">
        <v>1071800</v>
      </c>
      <c r="C37" s="4">
        <v>3398</v>
      </c>
      <c r="D37" s="3">
        <v>4</v>
      </c>
      <c r="E37" s="3">
        <v>4</v>
      </c>
      <c r="F37" s="3">
        <v>17</v>
      </c>
    </row>
    <row r="38" spans="1:6" ht="17" x14ac:dyDescent="0.2">
      <c r="A38" s="16" t="s">
        <v>42</v>
      </c>
      <c r="B38" s="17">
        <v>1039600</v>
      </c>
      <c r="C38" s="18">
        <v>2434</v>
      </c>
      <c r="D38" s="18">
        <v>4</v>
      </c>
      <c r="E38" s="18">
        <v>3</v>
      </c>
      <c r="F38" s="18">
        <v>21</v>
      </c>
    </row>
    <row r="39" spans="1:6" x14ac:dyDescent="0.2">
      <c r="A39" s="5" t="s">
        <v>43</v>
      </c>
      <c r="B39" s="6">
        <v>1026000</v>
      </c>
      <c r="C39" s="6">
        <v>3432</v>
      </c>
      <c r="D39" s="7">
        <v>4</v>
      </c>
      <c r="E39" s="7">
        <v>4</v>
      </c>
      <c r="F39" s="6">
        <v>45</v>
      </c>
    </row>
    <row r="40" spans="1:6" x14ac:dyDescent="0.2">
      <c r="A40" s="2" t="s">
        <v>44</v>
      </c>
      <c r="B40" s="8">
        <v>989000</v>
      </c>
      <c r="C40" s="3">
        <v>1817</v>
      </c>
      <c r="D40" s="3">
        <v>2</v>
      </c>
      <c r="E40" s="3">
        <v>2</v>
      </c>
      <c r="F40" s="3">
        <v>137</v>
      </c>
    </row>
    <row r="41" spans="1:6" x14ac:dyDescent="0.2">
      <c r="A41" s="9" t="s">
        <v>45</v>
      </c>
      <c r="B41" s="10">
        <v>984712</v>
      </c>
      <c r="C41" s="11">
        <v>2913</v>
      </c>
      <c r="D41" s="12">
        <v>4</v>
      </c>
      <c r="E41" s="12">
        <v>2</v>
      </c>
      <c r="F41" s="12">
        <v>69</v>
      </c>
    </row>
    <row r="42" spans="1:6" ht="17" x14ac:dyDescent="0.2">
      <c r="A42" s="16" t="s">
        <v>46</v>
      </c>
      <c r="B42" s="17">
        <v>960400</v>
      </c>
      <c r="C42" s="18">
        <v>2014</v>
      </c>
      <c r="D42" s="18">
        <v>3</v>
      </c>
      <c r="E42" s="18">
        <v>2.5</v>
      </c>
      <c r="F42" s="18">
        <v>15</v>
      </c>
    </row>
    <row r="43" spans="1:6" x14ac:dyDescent="0.2">
      <c r="A43" s="5" t="s">
        <v>47</v>
      </c>
      <c r="B43" s="6">
        <v>922700</v>
      </c>
      <c r="C43" s="6">
        <v>2376</v>
      </c>
      <c r="D43" s="6">
        <v>5</v>
      </c>
      <c r="E43" s="6">
        <v>3</v>
      </c>
      <c r="F43" s="6">
        <v>49</v>
      </c>
    </row>
    <row r="44" spans="1:6" ht="17" x14ac:dyDescent="0.2">
      <c r="A44" s="13" t="s">
        <v>48</v>
      </c>
      <c r="B44" s="14">
        <v>916700</v>
      </c>
      <c r="C44" s="14">
        <v>2692</v>
      </c>
      <c r="D44" s="12">
        <v>4</v>
      </c>
      <c r="E44" s="12">
        <v>2.5</v>
      </c>
      <c r="F44" s="12">
        <v>47</v>
      </c>
    </row>
    <row r="45" spans="1:6" x14ac:dyDescent="0.2">
      <c r="A45" s="2" t="s">
        <v>49</v>
      </c>
      <c r="B45" s="3">
        <v>909300</v>
      </c>
      <c r="C45" s="3">
        <v>2929</v>
      </c>
      <c r="D45" s="3">
        <v>4</v>
      </c>
      <c r="E45" s="3">
        <v>3.5</v>
      </c>
      <c r="F45" s="3">
        <v>18</v>
      </c>
    </row>
    <row r="46" spans="1:6" x14ac:dyDescent="0.2">
      <c r="A46" s="9" t="s">
        <v>50</v>
      </c>
      <c r="B46" s="12">
        <v>899906</v>
      </c>
      <c r="C46" s="12">
        <v>2496</v>
      </c>
      <c r="D46" s="12">
        <v>3</v>
      </c>
      <c r="E46" s="12">
        <v>2</v>
      </c>
      <c r="F46" s="12">
        <v>38</v>
      </c>
    </row>
    <row r="47" spans="1:6" x14ac:dyDescent="0.2">
      <c r="A47" s="9" t="s">
        <v>51</v>
      </c>
      <c r="B47" s="12">
        <v>894198</v>
      </c>
      <c r="C47" s="12">
        <v>2978</v>
      </c>
      <c r="D47" s="12">
        <v>4</v>
      </c>
      <c r="E47" s="12">
        <v>4</v>
      </c>
      <c r="F47" s="12">
        <v>57</v>
      </c>
    </row>
    <row r="48" spans="1:6" x14ac:dyDescent="0.2">
      <c r="A48" s="2" t="s">
        <v>52</v>
      </c>
      <c r="B48" s="3">
        <v>882500</v>
      </c>
      <c r="C48" s="3">
        <v>2906</v>
      </c>
      <c r="D48" s="3">
        <v>4</v>
      </c>
      <c r="E48" s="3">
        <v>3.5</v>
      </c>
      <c r="F48" s="3">
        <v>19</v>
      </c>
    </row>
    <row r="49" spans="1:6" x14ac:dyDescent="0.2">
      <c r="A49" s="2" t="s">
        <v>53</v>
      </c>
      <c r="B49" s="8">
        <v>879900</v>
      </c>
      <c r="C49" s="3">
        <v>2120</v>
      </c>
      <c r="D49" s="3">
        <v>4</v>
      </c>
      <c r="E49" s="3">
        <v>2</v>
      </c>
      <c r="F49" s="3">
        <v>50</v>
      </c>
    </row>
    <row r="50" spans="1:6" x14ac:dyDescent="0.2">
      <c r="A50" s="2" t="s">
        <v>54</v>
      </c>
      <c r="B50" s="8">
        <v>869000</v>
      </c>
      <c r="C50" s="3">
        <v>2747</v>
      </c>
      <c r="D50" s="3">
        <v>3</v>
      </c>
      <c r="E50" s="3">
        <v>3</v>
      </c>
      <c r="F50" s="3">
        <v>17</v>
      </c>
    </row>
    <row r="51" spans="1:6" x14ac:dyDescent="0.2">
      <c r="A51" s="9" t="s">
        <v>55</v>
      </c>
      <c r="B51" s="12">
        <v>865004</v>
      </c>
      <c r="C51" s="12">
        <v>2733</v>
      </c>
      <c r="D51" s="12">
        <v>5</v>
      </c>
      <c r="E51" s="12">
        <v>4</v>
      </c>
      <c r="F51" s="12">
        <v>15</v>
      </c>
    </row>
    <row r="52" spans="1:6" x14ac:dyDescent="0.2">
      <c r="A52" s="2" t="s">
        <v>56</v>
      </c>
      <c r="B52" s="3">
        <v>849000</v>
      </c>
      <c r="C52" s="3">
        <v>2180</v>
      </c>
      <c r="D52" s="3">
        <v>4</v>
      </c>
      <c r="E52" s="3">
        <v>3</v>
      </c>
      <c r="F52" s="3">
        <v>23</v>
      </c>
    </row>
    <row r="53" spans="1:6" ht="17" x14ac:dyDescent="0.2">
      <c r="A53" s="13" t="s">
        <v>57</v>
      </c>
      <c r="B53" s="10">
        <v>830300</v>
      </c>
      <c r="C53" s="12">
        <v>2954</v>
      </c>
      <c r="D53" s="12">
        <v>5</v>
      </c>
      <c r="E53" s="12">
        <v>2</v>
      </c>
      <c r="F53" s="12">
        <v>72</v>
      </c>
    </row>
    <row r="54" spans="1:6" x14ac:dyDescent="0.2">
      <c r="A54" s="9" t="s">
        <v>58</v>
      </c>
      <c r="B54" s="12">
        <v>826100</v>
      </c>
      <c r="C54" s="12">
        <v>2882</v>
      </c>
      <c r="D54" s="12">
        <v>4</v>
      </c>
      <c r="E54" s="12">
        <v>2</v>
      </c>
      <c r="F54" s="12">
        <v>73</v>
      </c>
    </row>
    <row r="55" spans="1:6" x14ac:dyDescent="0.2">
      <c r="A55" s="9" t="s">
        <v>59</v>
      </c>
      <c r="B55" s="12">
        <v>824418</v>
      </c>
      <c r="C55" s="12">
        <v>2086</v>
      </c>
      <c r="D55" s="12">
        <v>4</v>
      </c>
      <c r="E55" s="12">
        <v>3</v>
      </c>
      <c r="F55" s="12">
        <v>10</v>
      </c>
    </row>
    <row r="56" spans="1:6" x14ac:dyDescent="0.2">
      <c r="A56" s="9" t="s">
        <v>60</v>
      </c>
      <c r="B56" s="12">
        <v>821100</v>
      </c>
      <c r="C56" s="12">
        <v>2412</v>
      </c>
      <c r="D56" s="12">
        <v>3</v>
      </c>
      <c r="E56" s="12">
        <v>2</v>
      </c>
      <c r="F56" s="12">
        <v>62</v>
      </c>
    </row>
    <row r="57" spans="1:6" x14ac:dyDescent="0.2">
      <c r="A57" s="9" t="s">
        <v>61</v>
      </c>
      <c r="B57" s="12">
        <v>815565</v>
      </c>
      <c r="C57" s="12">
        <v>2774</v>
      </c>
      <c r="D57" s="12">
        <v>3</v>
      </c>
      <c r="E57" s="12">
        <v>2</v>
      </c>
      <c r="F57" s="12">
        <v>40</v>
      </c>
    </row>
    <row r="58" spans="1:6" x14ac:dyDescent="0.2">
      <c r="A58" s="2" t="s">
        <v>62</v>
      </c>
      <c r="B58" s="3">
        <v>799907</v>
      </c>
      <c r="C58" s="3">
        <v>1683</v>
      </c>
      <c r="D58" s="3">
        <v>3</v>
      </c>
      <c r="E58" s="3">
        <v>2</v>
      </c>
      <c r="F58" s="3">
        <v>69</v>
      </c>
    </row>
    <row r="59" spans="1:6" x14ac:dyDescent="0.2">
      <c r="A59" s="9" t="s">
        <v>63</v>
      </c>
      <c r="B59" s="10">
        <v>799000</v>
      </c>
      <c r="C59" s="11">
        <v>1910</v>
      </c>
      <c r="D59" s="12">
        <v>4</v>
      </c>
      <c r="E59" s="12">
        <v>2</v>
      </c>
      <c r="F59" s="12">
        <v>134</v>
      </c>
    </row>
    <row r="60" spans="1:6" x14ac:dyDescent="0.2">
      <c r="A60" s="9" t="s">
        <v>64</v>
      </c>
      <c r="B60" s="12">
        <v>794900</v>
      </c>
      <c r="C60" s="12">
        <v>1840</v>
      </c>
      <c r="D60" s="12">
        <v>3</v>
      </c>
      <c r="E60" s="12">
        <v>3</v>
      </c>
      <c r="F60" s="12">
        <v>4</v>
      </c>
    </row>
    <row r="61" spans="1:6" x14ac:dyDescent="0.2">
      <c r="A61" s="9" t="s">
        <v>64</v>
      </c>
      <c r="B61" s="12">
        <v>794900</v>
      </c>
      <c r="C61" s="12">
        <v>4748</v>
      </c>
      <c r="D61" s="12">
        <v>3</v>
      </c>
      <c r="E61" s="12">
        <v>3</v>
      </c>
      <c r="F61" s="12">
        <v>4</v>
      </c>
    </row>
    <row r="62" spans="1:6" ht="17" x14ac:dyDescent="0.2">
      <c r="A62" s="13" t="s">
        <v>65</v>
      </c>
      <c r="B62" s="10">
        <v>775000</v>
      </c>
      <c r="C62" s="12">
        <v>2777</v>
      </c>
      <c r="D62" s="12">
        <v>4</v>
      </c>
      <c r="E62" s="12">
        <v>2</v>
      </c>
      <c r="F62" s="12">
        <v>84</v>
      </c>
    </row>
    <row r="63" spans="1:6" ht="17" x14ac:dyDescent="0.2">
      <c r="A63" s="16" t="s">
        <v>66</v>
      </c>
      <c r="B63" s="17">
        <v>769400</v>
      </c>
      <c r="C63" s="18">
        <v>1900</v>
      </c>
      <c r="D63" s="18">
        <v>5</v>
      </c>
      <c r="E63" s="18">
        <v>2</v>
      </c>
      <c r="F63" s="18">
        <v>111</v>
      </c>
    </row>
    <row r="64" spans="1:6" ht="17" x14ac:dyDescent="0.2">
      <c r="A64" s="13" t="s">
        <v>67</v>
      </c>
      <c r="B64" s="10">
        <v>763100</v>
      </c>
      <c r="C64" s="12">
        <v>1347</v>
      </c>
      <c r="D64" s="12">
        <v>3</v>
      </c>
      <c r="E64" s="12">
        <v>2</v>
      </c>
      <c r="F64" s="12">
        <v>59</v>
      </c>
    </row>
    <row r="65" spans="1:6" ht="17" x14ac:dyDescent="0.2">
      <c r="A65" s="13" t="s">
        <v>68</v>
      </c>
      <c r="B65" s="10">
        <v>740500</v>
      </c>
      <c r="C65" s="12">
        <v>1292</v>
      </c>
      <c r="D65" s="12">
        <v>2</v>
      </c>
      <c r="E65" s="12">
        <v>2</v>
      </c>
      <c r="F65" s="12">
        <v>73</v>
      </c>
    </row>
    <row r="66" spans="1:6" ht="17" x14ac:dyDescent="0.2">
      <c r="A66" s="13" t="s">
        <v>69</v>
      </c>
      <c r="B66" s="14">
        <v>732600</v>
      </c>
      <c r="C66" s="14">
        <v>1400</v>
      </c>
      <c r="D66" s="12">
        <v>3</v>
      </c>
      <c r="E66" s="12">
        <v>2</v>
      </c>
      <c r="F66" s="14">
        <v>114</v>
      </c>
    </row>
    <row r="67" spans="1:6" x14ac:dyDescent="0.2">
      <c r="A67" s="9" t="s">
        <v>70</v>
      </c>
      <c r="B67" s="12">
        <v>729006</v>
      </c>
      <c r="C67" s="12">
        <v>1976</v>
      </c>
      <c r="D67" s="12">
        <v>3</v>
      </c>
      <c r="E67" s="12">
        <v>3</v>
      </c>
      <c r="F67" s="12">
        <v>16</v>
      </c>
    </row>
    <row r="68" spans="1:6" ht="17" x14ac:dyDescent="0.2">
      <c r="A68" s="16" t="s">
        <v>71</v>
      </c>
      <c r="B68" s="17">
        <v>724500</v>
      </c>
      <c r="C68" s="18">
        <v>1824</v>
      </c>
      <c r="D68" s="18">
        <v>3</v>
      </c>
      <c r="E68" s="18">
        <v>2.5</v>
      </c>
      <c r="F68" s="18">
        <v>10</v>
      </c>
    </row>
    <row r="69" spans="1:6" x14ac:dyDescent="0.2">
      <c r="A69" s="2" t="s">
        <v>72</v>
      </c>
      <c r="B69" s="3">
        <v>723900</v>
      </c>
      <c r="C69" s="3">
        <v>1989</v>
      </c>
      <c r="D69" s="3">
        <v>3</v>
      </c>
      <c r="E69" s="3">
        <v>3</v>
      </c>
      <c r="F69" s="3">
        <v>19</v>
      </c>
    </row>
    <row r="70" spans="1:6" x14ac:dyDescent="0.2">
      <c r="A70" s="9" t="s">
        <v>73</v>
      </c>
      <c r="B70" s="12">
        <v>715400</v>
      </c>
      <c r="C70" s="12">
        <v>1288</v>
      </c>
      <c r="D70" s="12">
        <v>3</v>
      </c>
      <c r="E70" s="12">
        <v>2</v>
      </c>
      <c r="F70" s="12">
        <v>68</v>
      </c>
    </row>
    <row r="71" spans="1:6" ht="17" x14ac:dyDescent="0.2">
      <c r="A71" s="16" t="s">
        <v>74</v>
      </c>
      <c r="B71" s="17">
        <v>707700</v>
      </c>
      <c r="C71" s="18">
        <v>1895</v>
      </c>
      <c r="D71" s="18">
        <v>3</v>
      </c>
      <c r="E71" s="18">
        <v>3</v>
      </c>
      <c r="F71" s="18">
        <v>18</v>
      </c>
    </row>
    <row r="72" spans="1:6" ht="17" x14ac:dyDescent="0.2">
      <c r="A72" s="13" t="s">
        <v>75</v>
      </c>
      <c r="B72" s="10">
        <v>701400</v>
      </c>
      <c r="C72" s="11">
        <v>1196</v>
      </c>
      <c r="D72" s="12">
        <v>4</v>
      </c>
      <c r="E72" s="12">
        <v>2</v>
      </c>
      <c r="F72" s="12">
        <v>64</v>
      </c>
    </row>
    <row r="73" spans="1:6" x14ac:dyDescent="0.2">
      <c r="A73" s="9" t="s">
        <v>76</v>
      </c>
      <c r="B73" s="10">
        <v>688400</v>
      </c>
      <c r="C73" s="11">
        <v>1737</v>
      </c>
      <c r="D73" s="12">
        <v>3</v>
      </c>
      <c r="E73" s="12">
        <v>3</v>
      </c>
      <c r="F73" s="12">
        <v>64</v>
      </c>
    </row>
    <row r="74" spans="1:6" ht="17" x14ac:dyDescent="0.2">
      <c r="A74" s="16" t="s">
        <v>77</v>
      </c>
      <c r="B74" s="17">
        <v>686800</v>
      </c>
      <c r="C74" s="18">
        <v>1539</v>
      </c>
      <c r="D74" s="18">
        <v>3</v>
      </c>
      <c r="E74" s="18">
        <v>1.5</v>
      </c>
      <c r="F74" s="18">
        <v>69</v>
      </c>
    </row>
    <row r="75" spans="1:6" ht="17" x14ac:dyDescent="0.2">
      <c r="A75" s="16" t="s">
        <v>78</v>
      </c>
      <c r="B75" s="17">
        <v>685900</v>
      </c>
      <c r="C75" s="18">
        <v>1068</v>
      </c>
      <c r="D75" s="18">
        <v>3</v>
      </c>
      <c r="E75" s="18">
        <v>2</v>
      </c>
      <c r="F75" s="18">
        <v>124</v>
      </c>
    </row>
    <row r="76" spans="1:6" x14ac:dyDescent="0.2">
      <c r="A76" s="2" t="s">
        <v>79</v>
      </c>
      <c r="B76" s="8">
        <v>685100</v>
      </c>
      <c r="C76" s="4">
        <v>1972</v>
      </c>
      <c r="D76" s="3">
        <v>3</v>
      </c>
      <c r="E76" s="3">
        <v>2</v>
      </c>
      <c r="F76" s="3">
        <v>26</v>
      </c>
    </row>
    <row r="77" spans="1:6" ht="17" x14ac:dyDescent="0.2">
      <c r="A77" s="16" t="s">
        <v>80</v>
      </c>
      <c r="B77" s="17">
        <v>683300</v>
      </c>
      <c r="C77" s="18">
        <v>1608</v>
      </c>
      <c r="D77" s="18">
        <v>3</v>
      </c>
      <c r="E77" s="18">
        <v>2</v>
      </c>
      <c r="F77" s="18">
        <v>70</v>
      </c>
    </row>
    <row r="78" spans="1:6" x14ac:dyDescent="0.2">
      <c r="A78" s="2" t="s">
        <v>81</v>
      </c>
      <c r="B78" s="8">
        <v>669300</v>
      </c>
      <c r="C78" s="4">
        <v>2094</v>
      </c>
      <c r="D78" s="3">
        <v>3</v>
      </c>
      <c r="E78" s="3">
        <v>2</v>
      </c>
      <c r="F78" s="3">
        <v>50</v>
      </c>
    </row>
    <row r="79" spans="1:6" x14ac:dyDescent="0.2">
      <c r="A79" s="9" t="s">
        <v>82</v>
      </c>
      <c r="B79" s="12">
        <v>669006</v>
      </c>
      <c r="C79" s="12">
        <v>1920</v>
      </c>
      <c r="D79" s="12">
        <v>3</v>
      </c>
      <c r="E79" s="12">
        <v>2</v>
      </c>
      <c r="F79" s="12">
        <v>29</v>
      </c>
    </row>
    <row r="80" spans="1:6" ht="17" x14ac:dyDescent="0.2">
      <c r="A80" s="13" t="s">
        <v>83</v>
      </c>
      <c r="B80" s="10">
        <v>660700</v>
      </c>
      <c r="C80" s="11">
        <v>1320</v>
      </c>
      <c r="D80" s="12">
        <v>3</v>
      </c>
      <c r="E80" s="12">
        <v>1</v>
      </c>
      <c r="F80" s="12">
        <v>73</v>
      </c>
    </row>
    <row r="81" spans="1:6" x14ac:dyDescent="0.2">
      <c r="A81" s="2" t="s">
        <v>84</v>
      </c>
      <c r="B81" s="3">
        <v>647900</v>
      </c>
      <c r="C81" s="3">
        <v>1880</v>
      </c>
      <c r="D81" s="3">
        <v>3</v>
      </c>
      <c r="E81" s="3">
        <v>2</v>
      </c>
      <c r="F81" s="3">
        <v>18</v>
      </c>
    </row>
    <row r="82" spans="1:6" x14ac:dyDescent="0.2">
      <c r="A82" s="9" t="s">
        <v>85</v>
      </c>
      <c r="B82" s="12">
        <v>645900</v>
      </c>
      <c r="C82" s="12">
        <v>1437</v>
      </c>
      <c r="D82" s="12">
        <v>3</v>
      </c>
      <c r="E82" s="12">
        <v>3</v>
      </c>
      <c r="F82" s="12">
        <v>11</v>
      </c>
    </row>
    <row r="83" spans="1:6" ht="17" x14ac:dyDescent="0.2">
      <c r="A83" s="13" t="s">
        <v>86</v>
      </c>
      <c r="B83" s="10">
        <v>636300</v>
      </c>
      <c r="C83" s="11">
        <v>1682</v>
      </c>
      <c r="D83" s="12">
        <v>3</v>
      </c>
      <c r="E83" s="12">
        <v>1.5</v>
      </c>
      <c r="F83" s="12">
        <v>60</v>
      </c>
    </row>
    <row r="84" spans="1:6" ht="17" x14ac:dyDescent="0.2">
      <c r="A84" s="13" t="s">
        <v>87</v>
      </c>
      <c r="B84" s="10">
        <v>634700</v>
      </c>
      <c r="C84" s="12">
        <v>1088</v>
      </c>
      <c r="D84" s="12">
        <v>2</v>
      </c>
      <c r="E84" s="12">
        <v>2</v>
      </c>
      <c r="F84" s="12">
        <v>28</v>
      </c>
    </row>
    <row r="85" spans="1:6" x14ac:dyDescent="0.2">
      <c r="A85" s="9" t="s">
        <v>88</v>
      </c>
      <c r="B85" s="12">
        <v>626700</v>
      </c>
      <c r="C85" s="12">
        <v>1116</v>
      </c>
      <c r="D85" s="12">
        <v>3</v>
      </c>
      <c r="E85" s="12">
        <v>2</v>
      </c>
      <c r="F85" s="12">
        <v>65</v>
      </c>
    </row>
    <row r="86" spans="1:6" x14ac:dyDescent="0.2">
      <c r="A86" s="2" t="s">
        <v>89</v>
      </c>
      <c r="B86" s="3">
        <v>621776</v>
      </c>
      <c r="C86" s="3">
        <v>1287</v>
      </c>
      <c r="D86" s="3">
        <v>2</v>
      </c>
      <c r="E86" s="3">
        <v>3</v>
      </c>
      <c r="F86" s="3">
        <v>28</v>
      </c>
    </row>
    <row r="87" spans="1:6" ht="17" x14ac:dyDescent="0.2">
      <c r="A87" s="13" t="s">
        <v>90</v>
      </c>
      <c r="B87" s="10">
        <v>620400</v>
      </c>
      <c r="C87" s="12">
        <v>1230</v>
      </c>
      <c r="D87" s="12">
        <v>3</v>
      </c>
      <c r="E87" s="12">
        <v>1</v>
      </c>
      <c r="F87" s="12">
        <v>68</v>
      </c>
    </row>
    <row r="88" spans="1:6" ht="17" x14ac:dyDescent="0.2">
      <c r="A88" s="13" t="s">
        <v>91</v>
      </c>
      <c r="B88" s="14">
        <v>608730</v>
      </c>
      <c r="C88" s="14">
        <v>2403</v>
      </c>
      <c r="D88" s="12">
        <v>5</v>
      </c>
      <c r="E88" s="12">
        <v>2</v>
      </c>
      <c r="F88" s="12">
        <v>124</v>
      </c>
    </row>
    <row r="89" spans="1:6" x14ac:dyDescent="0.2">
      <c r="A89" s="9" t="s">
        <v>92</v>
      </c>
      <c r="B89" s="12">
        <v>604529</v>
      </c>
      <c r="C89" s="12">
        <v>1189</v>
      </c>
      <c r="D89" s="12">
        <v>3</v>
      </c>
      <c r="E89" s="12">
        <v>1</v>
      </c>
      <c r="F89" s="12">
        <v>67</v>
      </c>
    </row>
    <row r="90" spans="1:6" ht="17" x14ac:dyDescent="0.2">
      <c r="A90" s="13" t="s">
        <v>93</v>
      </c>
      <c r="B90" s="10">
        <v>593400</v>
      </c>
      <c r="C90" s="11">
        <v>1235</v>
      </c>
      <c r="D90" s="12">
        <v>3</v>
      </c>
      <c r="E90" s="12">
        <v>1.5</v>
      </c>
      <c r="F90" s="12">
        <v>49</v>
      </c>
    </row>
    <row r="91" spans="1:6" x14ac:dyDescent="0.2">
      <c r="A91" s="9" t="s">
        <v>94</v>
      </c>
      <c r="B91" s="12">
        <v>581400</v>
      </c>
      <c r="C91" s="12">
        <v>1377</v>
      </c>
      <c r="D91" s="12">
        <v>3</v>
      </c>
      <c r="E91" s="12">
        <v>1</v>
      </c>
      <c r="F91" s="12">
        <v>70</v>
      </c>
    </row>
    <row r="92" spans="1:6" ht="17" x14ac:dyDescent="0.2">
      <c r="A92" s="13" t="s">
        <v>95</v>
      </c>
      <c r="B92" s="10">
        <v>578000</v>
      </c>
      <c r="C92" s="11">
        <v>1050</v>
      </c>
      <c r="D92" s="12">
        <v>3</v>
      </c>
      <c r="E92" s="12">
        <v>1</v>
      </c>
      <c r="F92" s="12">
        <v>71</v>
      </c>
    </row>
    <row r="93" spans="1:6" x14ac:dyDescent="0.2">
      <c r="A93" s="19" t="s">
        <v>96</v>
      </c>
      <c r="B93" s="10">
        <v>567187</v>
      </c>
      <c r="C93" s="12">
        <v>1131</v>
      </c>
      <c r="D93" s="12">
        <v>3</v>
      </c>
      <c r="E93" s="12">
        <v>1</v>
      </c>
      <c r="F93" s="12">
        <v>65</v>
      </c>
    </row>
    <row r="94" spans="1:6" x14ac:dyDescent="0.2">
      <c r="A94" s="2" t="s">
        <v>97</v>
      </c>
      <c r="B94" s="8">
        <v>549000</v>
      </c>
      <c r="C94" s="3">
        <v>1898</v>
      </c>
      <c r="D94" s="3">
        <v>3</v>
      </c>
      <c r="E94" s="3">
        <v>3</v>
      </c>
      <c r="F94" s="3">
        <v>22</v>
      </c>
    </row>
    <row r="95" spans="1:6" ht="17" x14ac:dyDescent="0.2">
      <c r="A95" s="13" t="s">
        <v>98</v>
      </c>
      <c r="B95" s="10">
        <v>537300</v>
      </c>
      <c r="C95" s="11">
        <v>1247</v>
      </c>
      <c r="D95" s="12">
        <v>3</v>
      </c>
      <c r="E95" s="12">
        <v>1</v>
      </c>
      <c r="F95" s="12">
        <v>82</v>
      </c>
    </row>
    <row r="96" spans="1:6" x14ac:dyDescent="0.2">
      <c r="A96" s="9" t="s">
        <v>99</v>
      </c>
      <c r="B96" s="12">
        <v>524700</v>
      </c>
      <c r="C96" s="12">
        <v>1014</v>
      </c>
      <c r="D96" s="12">
        <v>3</v>
      </c>
      <c r="E96" s="12">
        <v>1</v>
      </c>
      <c r="F96" s="12">
        <v>66</v>
      </c>
    </row>
    <row r="97" spans="1:9" ht="17" x14ac:dyDescent="0.2">
      <c r="A97" s="13" t="s">
        <v>100</v>
      </c>
      <c r="B97" s="10">
        <v>522700</v>
      </c>
      <c r="C97" s="11">
        <v>1175</v>
      </c>
      <c r="D97" s="12">
        <v>3</v>
      </c>
      <c r="E97" s="12">
        <v>1</v>
      </c>
      <c r="F97" s="12">
        <v>124</v>
      </c>
    </row>
    <row r="98" spans="1:9" ht="17" x14ac:dyDescent="0.2">
      <c r="A98" s="13" t="s">
        <v>101</v>
      </c>
      <c r="B98" s="14">
        <v>471500</v>
      </c>
      <c r="C98" s="14">
        <v>1300</v>
      </c>
      <c r="D98" s="12">
        <v>1</v>
      </c>
      <c r="E98" s="12">
        <v>1</v>
      </c>
      <c r="F98" s="12">
        <v>11</v>
      </c>
    </row>
    <row r="99" spans="1:9" x14ac:dyDescent="0.2">
      <c r="A99" s="9" t="s">
        <v>102</v>
      </c>
      <c r="B99" s="12">
        <v>453853</v>
      </c>
      <c r="C99" s="12">
        <v>1500</v>
      </c>
      <c r="D99" s="12">
        <v>2</v>
      </c>
      <c r="E99" s="12">
        <v>1</v>
      </c>
      <c r="F99" s="12">
        <v>62</v>
      </c>
      <c r="I99" t="s">
        <v>113</v>
      </c>
    </row>
    <row r="100" spans="1:9" x14ac:dyDescent="0.2">
      <c r="A100" s="9" t="s">
        <v>103</v>
      </c>
      <c r="B100" s="12">
        <v>443052</v>
      </c>
      <c r="C100" s="12">
        <v>1172</v>
      </c>
      <c r="D100" s="12">
        <v>3</v>
      </c>
      <c r="E100" s="12">
        <v>3</v>
      </c>
      <c r="F100" s="12">
        <v>27</v>
      </c>
    </row>
    <row r="101" spans="1:9" x14ac:dyDescent="0.2">
      <c r="A101" s="19" t="s">
        <v>104</v>
      </c>
      <c r="B101" s="10">
        <v>425000</v>
      </c>
      <c r="C101" s="12">
        <v>1624</v>
      </c>
      <c r="D101" s="12">
        <v>3</v>
      </c>
      <c r="E101" s="12">
        <v>2</v>
      </c>
      <c r="F101" s="12">
        <v>44</v>
      </c>
    </row>
  </sheetData>
  <conditionalFormatting sqref="B1:B1048576">
    <cfRule type="cellIs" dxfId="8" priority="1" operator="greaterThan">
      <formula>$L$3</formula>
    </cfRule>
    <cfRule type="cellIs" dxfId="7" priority="3" operator="greaterThan">
      <formula>$L$3</formula>
    </cfRule>
  </conditionalFormatting>
  <conditionalFormatting sqref="C1:C1048576">
    <cfRule type="cellIs" dxfId="6" priority="2" operator="greaterThan">
      <formula>$H$3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6184-999D-8E4A-94FA-F7668808E182}">
  <dimension ref="A1:L114"/>
  <sheetViews>
    <sheetView zoomScale="75" workbookViewId="0">
      <selection activeCell="E31" sqref="E31"/>
    </sheetView>
  </sheetViews>
  <sheetFormatPr baseColWidth="10" defaultRowHeight="16" x14ac:dyDescent="0.2"/>
  <cols>
    <col min="1" max="1" width="12.5" style="24" customWidth="1"/>
    <col min="2" max="2" width="7" style="12" bestFit="1" customWidth="1"/>
    <col min="3" max="3" width="12.5" style="34" customWidth="1"/>
    <col min="11" max="11" width="13.6640625" bestFit="1" customWidth="1"/>
  </cols>
  <sheetData>
    <row r="1" spans="1:3" x14ac:dyDescent="0.2">
      <c r="A1" s="20"/>
      <c r="B1" s="1" t="s">
        <v>2</v>
      </c>
      <c r="C1" s="28" t="s">
        <v>1</v>
      </c>
    </row>
    <row r="2" spans="1:3" x14ac:dyDescent="0.2">
      <c r="A2" s="7"/>
      <c r="B2" s="3">
        <v>9113</v>
      </c>
      <c r="C2" s="29">
        <v>9995000</v>
      </c>
    </row>
    <row r="3" spans="1:3" x14ac:dyDescent="0.2">
      <c r="A3" s="21"/>
      <c r="B3" s="3">
        <v>6860</v>
      </c>
      <c r="C3" s="30">
        <v>5995000</v>
      </c>
    </row>
    <row r="4" spans="1:3" x14ac:dyDescent="0.2">
      <c r="A4" s="7"/>
      <c r="B4" s="3">
        <v>10215</v>
      </c>
      <c r="C4" s="29">
        <v>5760300</v>
      </c>
    </row>
    <row r="5" spans="1:3" x14ac:dyDescent="0.2">
      <c r="A5" s="6"/>
      <c r="B5" s="6">
        <v>5340</v>
      </c>
      <c r="C5" s="31">
        <v>4927700</v>
      </c>
    </row>
    <row r="6" spans="1:3" x14ac:dyDescent="0.2">
      <c r="A6" s="22"/>
      <c r="B6" s="4">
        <v>8179</v>
      </c>
      <c r="C6" s="32">
        <v>3934300</v>
      </c>
    </row>
    <row r="7" spans="1:3" x14ac:dyDescent="0.2">
      <c r="A7" s="23"/>
      <c r="B7" s="11">
        <v>5844</v>
      </c>
      <c r="C7" s="33">
        <v>2423619</v>
      </c>
    </row>
    <row r="8" spans="1:3" x14ac:dyDescent="0.2">
      <c r="A8" s="7"/>
      <c r="B8" s="3">
        <v>3089</v>
      </c>
      <c r="C8" s="29">
        <v>2412207</v>
      </c>
    </row>
    <row r="9" spans="1:3" x14ac:dyDescent="0.2">
      <c r="A9" s="6"/>
      <c r="B9" s="6">
        <v>4997</v>
      </c>
      <c r="C9" s="31">
        <v>2294000</v>
      </c>
    </row>
    <row r="10" spans="1:3" x14ac:dyDescent="0.2">
      <c r="A10" s="23"/>
      <c r="B10" s="12">
        <v>1500</v>
      </c>
      <c r="C10" s="33">
        <v>2245000</v>
      </c>
    </row>
    <row r="11" spans="1:3" x14ac:dyDescent="0.2">
      <c r="A11" s="6"/>
      <c r="B11" s="6">
        <v>3634</v>
      </c>
      <c r="C11" s="31">
        <v>2231800</v>
      </c>
    </row>
    <row r="12" spans="1:3" x14ac:dyDescent="0.2">
      <c r="A12" s="25"/>
      <c r="B12" s="14">
        <v>5593</v>
      </c>
      <c r="C12" s="35">
        <v>2116100</v>
      </c>
    </row>
    <row r="13" spans="1:3" x14ac:dyDescent="0.2">
      <c r="A13" s="25"/>
      <c r="B13" s="14">
        <v>3837</v>
      </c>
      <c r="C13" s="35">
        <v>2022700</v>
      </c>
    </row>
    <row r="14" spans="1:3" x14ac:dyDescent="0.2">
      <c r="A14" s="7"/>
      <c r="B14" s="3">
        <v>4096</v>
      </c>
      <c r="C14" s="29">
        <v>1999000</v>
      </c>
    </row>
    <row r="15" spans="1:3" x14ac:dyDescent="0.2">
      <c r="A15" s="21"/>
      <c r="B15" s="3">
        <v>4424</v>
      </c>
      <c r="C15" s="30">
        <v>1995000</v>
      </c>
    </row>
    <row r="16" spans="1:3" x14ac:dyDescent="0.2">
      <c r="A16" s="7"/>
      <c r="B16" s="3">
        <v>3000</v>
      </c>
      <c r="C16" s="29">
        <v>1985000</v>
      </c>
    </row>
    <row r="17" spans="1:12" x14ac:dyDescent="0.2">
      <c r="A17" s="23"/>
      <c r="B17" s="11">
        <v>4600</v>
      </c>
      <c r="C17" s="33">
        <v>1839872</v>
      </c>
    </row>
    <row r="18" spans="1:12" x14ac:dyDescent="0.2">
      <c r="A18" s="23"/>
      <c r="B18" s="11">
        <v>4052</v>
      </c>
      <c r="C18" s="33">
        <v>1772220</v>
      </c>
    </row>
    <row r="19" spans="1:12" x14ac:dyDescent="0.2">
      <c r="A19" s="21"/>
      <c r="B19" s="3">
        <v>3427</v>
      </c>
      <c r="C19" s="30">
        <v>1745000</v>
      </c>
    </row>
    <row r="20" spans="1:12" x14ac:dyDescent="0.2">
      <c r="B20" s="12">
        <v>5748</v>
      </c>
      <c r="C20" s="34">
        <v>1701300</v>
      </c>
    </row>
    <row r="21" spans="1:12" x14ac:dyDescent="0.2">
      <c r="A21" s="23"/>
      <c r="B21" s="12">
        <v>2434</v>
      </c>
      <c r="C21" s="33">
        <v>1636700</v>
      </c>
    </row>
    <row r="22" spans="1:12" x14ac:dyDescent="0.2">
      <c r="A22" s="7"/>
      <c r="B22" s="3">
        <v>3510</v>
      </c>
      <c r="C22" s="29">
        <v>1552400</v>
      </c>
    </row>
    <row r="23" spans="1:12" x14ac:dyDescent="0.2">
      <c r="A23" s="26"/>
      <c r="B23" s="12">
        <v>2485</v>
      </c>
      <c r="C23" s="36">
        <v>1499006</v>
      </c>
    </row>
    <row r="24" spans="1:12" x14ac:dyDescent="0.2">
      <c r="A24" s="6"/>
      <c r="B24" s="6">
        <v>1488</v>
      </c>
      <c r="C24" s="31">
        <v>1444500</v>
      </c>
    </row>
    <row r="25" spans="1:12" x14ac:dyDescent="0.2">
      <c r="A25" s="7"/>
      <c r="B25" s="3">
        <v>4315</v>
      </c>
      <c r="C25" s="29">
        <v>1425000</v>
      </c>
      <c r="D25" s="38" t="s">
        <v>105</v>
      </c>
      <c r="E25" s="38">
        <f>QUARTILE(B:B,1)</f>
        <v>1682</v>
      </c>
      <c r="G25" t="s">
        <v>110</v>
      </c>
      <c r="H25" t="s">
        <v>110</v>
      </c>
      <c r="I25" t="s">
        <v>111</v>
      </c>
      <c r="J25" t="s">
        <v>111</v>
      </c>
      <c r="K25" t="s">
        <v>112</v>
      </c>
      <c r="L25" t="s">
        <v>112</v>
      </c>
    </row>
    <row r="26" spans="1:12" x14ac:dyDescent="0.2">
      <c r="A26" s="27"/>
      <c r="B26" s="18">
        <v>4317</v>
      </c>
      <c r="C26" s="37">
        <v>1370000</v>
      </c>
      <c r="D26" s="38" t="s">
        <v>106</v>
      </c>
      <c r="E26" s="38">
        <f>QUARTILE(B:B,3)</f>
        <v>3100</v>
      </c>
      <c r="G26">
        <v>-445</v>
      </c>
      <c r="H26" t="s">
        <v>108</v>
      </c>
      <c r="I26">
        <v>-56</v>
      </c>
      <c r="J26" t="s">
        <v>108</v>
      </c>
      <c r="K26" s="39">
        <v>-209372.5</v>
      </c>
      <c r="L26" t="s">
        <v>108</v>
      </c>
    </row>
    <row r="27" spans="1:12" x14ac:dyDescent="0.2">
      <c r="A27" s="6"/>
      <c r="B27" s="6">
        <v>2684</v>
      </c>
      <c r="C27" s="31">
        <v>1324100</v>
      </c>
      <c r="D27" s="38" t="s">
        <v>107</v>
      </c>
      <c r="E27" s="38">
        <f>E26-E25</f>
        <v>1418</v>
      </c>
      <c r="G27">
        <v>5227</v>
      </c>
      <c r="H27" t="s">
        <v>109</v>
      </c>
      <c r="I27">
        <v>144</v>
      </c>
      <c r="J27" t="s">
        <v>109</v>
      </c>
      <c r="K27" s="39">
        <v>2184687.5</v>
      </c>
      <c r="L27" t="s">
        <v>109</v>
      </c>
    </row>
    <row r="28" spans="1:12" x14ac:dyDescent="0.2">
      <c r="B28" s="12">
        <v>2767</v>
      </c>
      <c r="C28" s="34">
        <v>1318988</v>
      </c>
    </row>
    <row r="29" spans="1:12" x14ac:dyDescent="0.2">
      <c r="A29" s="7"/>
      <c r="B29" s="3">
        <v>2654</v>
      </c>
      <c r="C29" s="29">
        <v>1292100</v>
      </c>
    </row>
    <row r="30" spans="1:12" x14ac:dyDescent="0.2">
      <c r="A30" s="23"/>
      <c r="B30" s="11">
        <v>2206</v>
      </c>
      <c r="C30" s="33">
        <v>1286915</v>
      </c>
    </row>
    <row r="31" spans="1:12" x14ac:dyDescent="0.2">
      <c r="A31" s="6"/>
      <c r="B31" s="6">
        <v>2462</v>
      </c>
      <c r="C31" s="31">
        <v>1250300</v>
      </c>
    </row>
    <row r="32" spans="1:12" x14ac:dyDescent="0.2">
      <c r="A32" s="22"/>
      <c r="B32" s="4">
        <v>3567</v>
      </c>
      <c r="C32" s="32">
        <v>1250001</v>
      </c>
    </row>
    <row r="33" spans="1:3" x14ac:dyDescent="0.2">
      <c r="A33" s="7"/>
      <c r="B33" s="3">
        <v>2739</v>
      </c>
      <c r="C33" s="29">
        <v>1250000</v>
      </c>
    </row>
    <row r="34" spans="1:3" x14ac:dyDescent="0.2">
      <c r="B34" s="12">
        <v>2170</v>
      </c>
      <c r="C34" s="34">
        <v>1241398</v>
      </c>
    </row>
    <row r="35" spans="1:3" x14ac:dyDescent="0.2">
      <c r="A35" s="25"/>
      <c r="B35" s="14">
        <v>2736</v>
      </c>
      <c r="C35" s="35">
        <v>1219200</v>
      </c>
    </row>
    <row r="36" spans="1:3" x14ac:dyDescent="0.2">
      <c r="A36" s="7"/>
      <c r="B36" s="3">
        <v>3577</v>
      </c>
      <c r="C36" s="29">
        <v>1187000</v>
      </c>
    </row>
    <row r="37" spans="1:3" x14ac:dyDescent="0.2">
      <c r="B37" s="12">
        <v>2252</v>
      </c>
      <c r="C37" s="34">
        <v>1176406</v>
      </c>
    </row>
    <row r="38" spans="1:3" x14ac:dyDescent="0.2">
      <c r="A38" s="6"/>
      <c r="B38" s="6">
        <v>2937</v>
      </c>
      <c r="C38" s="31">
        <v>1139100</v>
      </c>
    </row>
    <row r="39" spans="1:3" x14ac:dyDescent="0.2">
      <c r="A39" s="7"/>
      <c r="B39" s="3">
        <v>3100</v>
      </c>
      <c r="C39" s="29">
        <v>1133200</v>
      </c>
    </row>
    <row r="40" spans="1:3" x14ac:dyDescent="0.2">
      <c r="B40" s="12">
        <v>2673</v>
      </c>
      <c r="C40" s="34">
        <v>1125813</v>
      </c>
    </row>
    <row r="41" spans="1:3" x14ac:dyDescent="0.2">
      <c r="A41" s="7"/>
      <c r="B41" s="3">
        <v>2513</v>
      </c>
      <c r="C41" s="29">
        <v>1125000</v>
      </c>
    </row>
    <row r="42" spans="1:3" x14ac:dyDescent="0.2">
      <c r="B42" s="12">
        <v>2723</v>
      </c>
      <c r="C42" s="34">
        <v>1120000</v>
      </c>
    </row>
    <row r="43" spans="1:3" x14ac:dyDescent="0.2">
      <c r="A43" s="6"/>
      <c r="B43" s="6">
        <v>2371</v>
      </c>
      <c r="C43" s="31">
        <v>1118600</v>
      </c>
    </row>
    <row r="44" spans="1:3" x14ac:dyDescent="0.2">
      <c r="A44" s="7"/>
      <c r="B44" s="3">
        <v>3692</v>
      </c>
      <c r="C44" s="29">
        <v>1114300</v>
      </c>
    </row>
    <row r="45" spans="1:3" x14ac:dyDescent="0.2">
      <c r="B45" s="12">
        <v>5009</v>
      </c>
      <c r="C45" s="34">
        <v>1103600</v>
      </c>
    </row>
    <row r="46" spans="1:3" x14ac:dyDescent="0.2">
      <c r="A46" s="7"/>
      <c r="B46" s="3">
        <v>3213</v>
      </c>
      <c r="C46" s="29">
        <v>1096700</v>
      </c>
    </row>
    <row r="47" spans="1:3" x14ac:dyDescent="0.2">
      <c r="A47" s="27"/>
      <c r="B47" s="18">
        <v>2485</v>
      </c>
      <c r="C47" s="37">
        <v>1081700</v>
      </c>
    </row>
    <row r="48" spans="1:3" x14ac:dyDescent="0.2">
      <c r="A48" s="23"/>
      <c r="B48" s="11">
        <v>2211</v>
      </c>
      <c r="C48" s="33">
        <v>1073800</v>
      </c>
    </row>
    <row r="49" spans="1:3" x14ac:dyDescent="0.2">
      <c r="A49" s="22"/>
      <c r="B49" s="4">
        <v>3398</v>
      </c>
      <c r="C49" s="32">
        <v>1071800</v>
      </c>
    </row>
    <row r="50" spans="1:3" x14ac:dyDescent="0.2">
      <c r="A50" s="27"/>
      <c r="B50" s="18">
        <v>2434</v>
      </c>
      <c r="C50" s="37">
        <v>1039600</v>
      </c>
    </row>
    <row r="51" spans="1:3" x14ac:dyDescent="0.2">
      <c r="A51" s="6"/>
      <c r="B51" s="6">
        <v>3432</v>
      </c>
      <c r="C51" s="31">
        <v>1026000</v>
      </c>
    </row>
    <row r="52" spans="1:3" x14ac:dyDescent="0.2">
      <c r="A52" s="22"/>
      <c r="B52" s="3">
        <v>1817</v>
      </c>
      <c r="C52" s="32">
        <v>989000</v>
      </c>
    </row>
    <row r="53" spans="1:3" x14ac:dyDescent="0.2">
      <c r="A53" s="23"/>
      <c r="B53" s="11">
        <v>2913</v>
      </c>
      <c r="C53" s="33">
        <v>984712</v>
      </c>
    </row>
    <row r="54" spans="1:3" x14ac:dyDescent="0.2">
      <c r="A54" s="27"/>
      <c r="B54" s="18">
        <v>2014</v>
      </c>
      <c r="C54" s="37">
        <v>960400</v>
      </c>
    </row>
    <row r="55" spans="1:3" x14ac:dyDescent="0.2">
      <c r="A55" s="6"/>
      <c r="B55" s="6">
        <v>2376</v>
      </c>
      <c r="C55" s="31">
        <v>922700</v>
      </c>
    </row>
    <row r="56" spans="1:3" x14ac:dyDescent="0.2">
      <c r="A56" s="25"/>
      <c r="B56" s="14">
        <v>2692</v>
      </c>
      <c r="C56" s="35">
        <v>916700</v>
      </c>
    </row>
    <row r="57" spans="1:3" x14ac:dyDescent="0.2">
      <c r="A57" s="7"/>
      <c r="B57" s="3">
        <v>2929</v>
      </c>
      <c r="C57" s="29">
        <v>909300</v>
      </c>
    </row>
    <row r="58" spans="1:3" x14ac:dyDescent="0.2">
      <c r="B58" s="12">
        <v>2496</v>
      </c>
      <c r="C58" s="34">
        <v>899906</v>
      </c>
    </row>
    <row r="59" spans="1:3" x14ac:dyDescent="0.2">
      <c r="B59" s="12">
        <v>2978</v>
      </c>
      <c r="C59" s="34">
        <v>894198</v>
      </c>
    </row>
    <row r="60" spans="1:3" x14ac:dyDescent="0.2">
      <c r="A60" s="7"/>
      <c r="B60" s="3">
        <v>2906</v>
      </c>
      <c r="C60" s="29">
        <v>882500</v>
      </c>
    </row>
    <row r="61" spans="1:3" x14ac:dyDescent="0.2">
      <c r="A61" s="22"/>
      <c r="B61" s="3">
        <v>2120</v>
      </c>
      <c r="C61" s="32">
        <v>879900</v>
      </c>
    </row>
    <row r="62" spans="1:3" x14ac:dyDescent="0.2">
      <c r="A62" s="22"/>
      <c r="B62" s="3">
        <v>2747</v>
      </c>
      <c r="C62" s="32">
        <v>869000</v>
      </c>
    </row>
    <row r="63" spans="1:3" x14ac:dyDescent="0.2">
      <c r="B63" s="12">
        <v>2733</v>
      </c>
      <c r="C63" s="34">
        <v>865004</v>
      </c>
    </row>
    <row r="64" spans="1:3" x14ac:dyDescent="0.2">
      <c r="A64" s="7"/>
      <c r="B64" s="3">
        <v>2180</v>
      </c>
      <c r="C64" s="29">
        <v>849000</v>
      </c>
    </row>
    <row r="65" spans="1:3" x14ac:dyDescent="0.2">
      <c r="A65" s="23"/>
      <c r="B65" s="12">
        <v>2954</v>
      </c>
      <c r="C65" s="33">
        <v>830300</v>
      </c>
    </row>
    <row r="66" spans="1:3" x14ac:dyDescent="0.2">
      <c r="B66" s="12">
        <v>2882</v>
      </c>
      <c r="C66" s="34">
        <v>826100</v>
      </c>
    </row>
    <row r="67" spans="1:3" x14ac:dyDescent="0.2">
      <c r="B67" s="12">
        <v>2086</v>
      </c>
      <c r="C67" s="34">
        <v>824418</v>
      </c>
    </row>
    <row r="68" spans="1:3" x14ac:dyDescent="0.2">
      <c r="B68" s="12">
        <v>2412</v>
      </c>
      <c r="C68" s="34">
        <v>821100</v>
      </c>
    </row>
    <row r="69" spans="1:3" x14ac:dyDescent="0.2">
      <c r="B69" s="12">
        <v>2774</v>
      </c>
      <c r="C69" s="34">
        <v>815565</v>
      </c>
    </row>
    <row r="70" spans="1:3" x14ac:dyDescent="0.2">
      <c r="B70" s="12">
        <v>7361</v>
      </c>
      <c r="C70" s="34">
        <v>805900</v>
      </c>
    </row>
    <row r="71" spans="1:3" x14ac:dyDescent="0.2">
      <c r="A71" s="7"/>
      <c r="B71" s="3">
        <v>1683</v>
      </c>
      <c r="C71" s="29">
        <v>799907</v>
      </c>
    </row>
    <row r="72" spans="1:3" x14ac:dyDescent="0.2">
      <c r="A72" s="23"/>
      <c r="B72" s="11">
        <v>1910</v>
      </c>
      <c r="C72" s="33">
        <v>799000</v>
      </c>
    </row>
    <row r="73" spans="1:3" x14ac:dyDescent="0.2">
      <c r="B73" s="12">
        <v>1840</v>
      </c>
      <c r="C73" s="34">
        <v>794900</v>
      </c>
    </row>
    <row r="74" spans="1:3" x14ac:dyDescent="0.2">
      <c r="B74" s="12">
        <v>4748</v>
      </c>
      <c r="C74" s="34">
        <v>794900</v>
      </c>
    </row>
    <row r="75" spans="1:3" x14ac:dyDescent="0.2">
      <c r="A75" s="23"/>
      <c r="B75" s="12">
        <v>2777</v>
      </c>
      <c r="C75" s="33">
        <v>775000</v>
      </c>
    </row>
    <row r="76" spans="1:3" x14ac:dyDescent="0.2">
      <c r="A76" s="27"/>
      <c r="B76" s="18">
        <v>1900</v>
      </c>
      <c r="C76" s="37">
        <v>769400</v>
      </c>
    </row>
    <row r="77" spans="1:3" x14ac:dyDescent="0.2">
      <c r="A77" s="23"/>
      <c r="B77" s="12">
        <v>1347</v>
      </c>
      <c r="C77" s="33">
        <v>763100</v>
      </c>
    </row>
    <row r="78" spans="1:3" x14ac:dyDescent="0.2">
      <c r="A78" s="23"/>
      <c r="B78" s="12">
        <v>1292</v>
      </c>
      <c r="C78" s="33">
        <v>740500</v>
      </c>
    </row>
    <row r="79" spans="1:3" x14ac:dyDescent="0.2">
      <c r="A79" s="25"/>
      <c r="B79" s="14">
        <v>1400</v>
      </c>
      <c r="C79" s="35">
        <v>732600</v>
      </c>
    </row>
    <row r="80" spans="1:3" x14ac:dyDescent="0.2">
      <c r="B80" s="12">
        <v>1976</v>
      </c>
      <c r="C80" s="34">
        <v>729006</v>
      </c>
    </row>
    <row r="81" spans="1:3" x14ac:dyDescent="0.2">
      <c r="A81" s="27"/>
      <c r="B81" s="18">
        <v>1824</v>
      </c>
      <c r="C81" s="37">
        <v>724500</v>
      </c>
    </row>
    <row r="82" spans="1:3" x14ac:dyDescent="0.2">
      <c r="A82" s="7"/>
      <c r="B82" s="3">
        <v>1989</v>
      </c>
      <c r="C82" s="29">
        <v>723900</v>
      </c>
    </row>
    <row r="83" spans="1:3" x14ac:dyDescent="0.2">
      <c r="B83" s="12">
        <v>1288</v>
      </c>
      <c r="C83" s="34">
        <v>715400</v>
      </c>
    </row>
    <row r="84" spans="1:3" x14ac:dyDescent="0.2">
      <c r="A84" s="27"/>
      <c r="B84" s="18">
        <v>1895</v>
      </c>
      <c r="C84" s="37">
        <v>707700</v>
      </c>
    </row>
    <row r="85" spans="1:3" x14ac:dyDescent="0.2">
      <c r="A85" s="23"/>
      <c r="B85" s="11">
        <v>1196</v>
      </c>
      <c r="C85" s="33">
        <v>701400</v>
      </c>
    </row>
    <row r="86" spans="1:3" x14ac:dyDescent="0.2">
      <c r="A86" s="23"/>
      <c r="B86" s="11">
        <v>1737</v>
      </c>
      <c r="C86" s="33">
        <v>688400</v>
      </c>
    </row>
    <row r="87" spans="1:3" x14ac:dyDescent="0.2">
      <c r="A87" s="27"/>
      <c r="B87" s="18">
        <v>1539</v>
      </c>
      <c r="C87" s="37">
        <v>686800</v>
      </c>
    </row>
    <row r="88" spans="1:3" x14ac:dyDescent="0.2">
      <c r="A88" s="27"/>
      <c r="B88" s="18">
        <v>1068</v>
      </c>
      <c r="C88" s="37">
        <v>685900</v>
      </c>
    </row>
    <row r="89" spans="1:3" x14ac:dyDescent="0.2">
      <c r="A89" s="22"/>
      <c r="B89" s="4">
        <v>1972</v>
      </c>
      <c r="C89" s="32">
        <v>685100</v>
      </c>
    </row>
    <row r="90" spans="1:3" x14ac:dyDescent="0.2">
      <c r="A90" s="27"/>
      <c r="B90" s="18">
        <v>1608</v>
      </c>
      <c r="C90" s="37">
        <v>683300</v>
      </c>
    </row>
    <row r="91" spans="1:3" x14ac:dyDescent="0.2">
      <c r="A91" s="22"/>
      <c r="B91" s="4">
        <v>2094</v>
      </c>
      <c r="C91" s="32">
        <v>669300</v>
      </c>
    </row>
    <row r="92" spans="1:3" x14ac:dyDescent="0.2">
      <c r="B92" s="12">
        <v>1920</v>
      </c>
      <c r="C92" s="34">
        <v>669006</v>
      </c>
    </row>
    <row r="93" spans="1:3" x14ac:dyDescent="0.2">
      <c r="A93" s="23"/>
      <c r="B93" s="11">
        <v>1320</v>
      </c>
      <c r="C93" s="33">
        <v>660700</v>
      </c>
    </row>
    <row r="94" spans="1:3" x14ac:dyDescent="0.2">
      <c r="A94" s="7"/>
      <c r="B94" s="3">
        <v>1880</v>
      </c>
      <c r="C94" s="29">
        <v>647900</v>
      </c>
    </row>
    <row r="95" spans="1:3" x14ac:dyDescent="0.2">
      <c r="B95" s="12">
        <v>1437</v>
      </c>
      <c r="C95" s="34">
        <v>645900</v>
      </c>
    </row>
    <row r="96" spans="1:3" x14ac:dyDescent="0.2">
      <c r="A96" s="23"/>
      <c r="B96" s="11">
        <v>1682</v>
      </c>
      <c r="C96" s="33">
        <v>636300</v>
      </c>
    </row>
    <row r="97" spans="1:3" x14ac:dyDescent="0.2">
      <c r="A97" s="23"/>
      <c r="B97" s="12">
        <v>1088</v>
      </c>
      <c r="C97" s="33">
        <v>634700</v>
      </c>
    </row>
    <row r="98" spans="1:3" x14ac:dyDescent="0.2">
      <c r="B98" s="12">
        <v>1116</v>
      </c>
      <c r="C98" s="34">
        <v>626700</v>
      </c>
    </row>
    <row r="99" spans="1:3" x14ac:dyDescent="0.2">
      <c r="A99" s="7"/>
      <c r="B99" s="3">
        <v>1287</v>
      </c>
      <c r="C99" s="29">
        <v>621776</v>
      </c>
    </row>
    <row r="100" spans="1:3" x14ac:dyDescent="0.2">
      <c r="A100" s="23"/>
      <c r="B100" s="12">
        <v>1230</v>
      </c>
      <c r="C100" s="33">
        <v>620400</v>
      </c>
    </row>
    <row r="101" spans="1:3" x14ac:dyDescent="0.2">
      <c r="A101" s="25"/>
      <c r="B101" s="14">
        <v>2403</v>
      </c>
      <c r="C101" s="35">
        <v>608730</v>
      </c>
    </row>
    <row r="102" spans="1:3" x14ac:dyDescent="0.2">
      <c r="B102" s="12">
        <v>1189</v>
      </c>
      <c r="C102" s="34">
        <v>604529</v>
      </c>
    </row>
    <row r="103" spans="1:3" x14ac:dyDescent="0.2">
      <c r="A103" s="23"/>
      <c r="B103" s="11">
        <v>1235</v>
      </c>
      <c r="C103" s="33">
        <v>593400</v>
      </c>
    </row>
    <row r="104" spans="1:3" x14ac:dyDescent="0.2">
      <c r="B104" s="12">
        <v>1377</v>
      </c>
      <c r="C104" s="34">
        <v>581400</v>
      </c>
    </row>
    <row r="105" spans="1:3" x14ac:dyDescent="0.2">
      <c r="A105" s="23"/>
      <c r="B105" s="11">
        <v>1050</v>
      </c>
      <c r="C105" s="33">
        <v>578000</v>
      </c>
    </row>
    <row r="106" spans="1:3" x14ac:dyDescent="0.2">
      <c r="A106" s="23"/>
      <c r="B106" s="12">
        <v>1131</v>
      </c>
      <c r="C106" s="33">
        <v>567187</v>
      </c>
    </row>
    <row r="107" spans="1:3" x14ac:dyDescent="0.2">
      <c r="A107" s="22"/>
      <c r="B107" s="3">
        <v>1898</v>
      </c>
      <c r="C107" s="32">
        <v>549000</v>
      </c>
    </row>
    <row r="108" spans="1:3" x14ac:dyDescent="0.2">
      <c r="A108" s="23"/>
      <c r="B108" s="11">
        <v>1247</v>
      </c>
      <c r="C108" s="33">
        <v>537300</v>
      </c>
    </row>
    <row r="109" spans="1:3" x14ac:dyDescent="0.2">
      <c r="B109" s="12">
        <v>1014</v>
      </c>
      <c r="C109" s="34">
        <v>524700</v>
      </c>
    </row>
    <row r="110" spans="1:3" x14ac:dyDescent="0.2">
      <c r="A110" s="23"/>
      <c r="B110" s="11">
        <v>1175</v>
      </c>
      <c r="C110" s="33">
        <v>522700</v>
      </c>
    </row>
    <row r="111" spans="1:3" x14ac:dyDescent="0.2">
      <c r="A111" s="25"/>
      <c r="B111" s="14">
        <v>1300</v>
      </c>
      <c r="C111" s="35">
        <v>471500</v>
      </c>
    </row>
    <row r="112" spans="1:3" x14ac:dyDescent="0.2">
      <c r="B112" s="12">
        <v>1500</v>
      </c>
      <c r="C112" s="34">
        <v>453853</v>
      </c>
    </row>
    <row r="113" spans="1:3" x14ac:dyDescent="0.2">
      <c r="B113" s="12">
        <v>1172</v>
      </c>
      <c r="C113" s="34">
        <v>443052</v>
      </c>
    </row>
    <row r="114" spans="1:3" x14ac:dyDescent="0.2">
      <c r="A114" s="23"/>
      <c r="B114" s="12">
        <v>1624</v>
      </c>
      <c r="C114" s="33">
        <v>425000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D0FF-AEFA-8A4C-8624-8174F9173073}">
  <dimension ref="B1:E101"/>
  <sheetViews>
    <sheetView workbookViewId="0">
      <selection activeCell="B1" sqref="B1:C1048576"/>
    </sheetView>
  </sheetViews>
  <sheetFormatPr baseColWidth="10" defaultRowHeight="15" x14ac:dyDescent="0.2"/>
  <sheetData>
    <row r="1" spans="2:3" ht="16" x14ac:dyDescent="0.2">
      <c r="B1" s="41" t="s">
        <v>2</v>
      </c>
      <c r="C1" s="41" t="s">
        <v>1</v>
      </c>
    </row>
    <row r="2" spans="2:3" ht="16" x14ac:dyDescent="0.2">
      <c r="B2" s="14">
        <v>3837</v>
      </c>
      <c r="C2" s="14">
        <v>2022700</v>
      </c>
    </row>
    <row r="3" spans="2:3" ht="16" x14ac:dyDescent="0.2">
      <c r="B3" s="42">
        <v>4096</v>
      </c>
      <c r="C3" s="42">
        <v>1999000</v>
      </c>
    </row>
    <row r="4" spans="2:3" ht="16" x14ac:dyDescent="0.2">
      <c r="B4" s="42">
        <v>4424</v>
      </c>
      <c r="C4" s="42">
        <v>1995000</v>
      </c>
    </row>
    <row r="5" spans="2:3" ht="16" x14ac:dyDescent="0.2">
      <c r="B5" s="42">
        <v>3000</v>
      </c>
      <c r="C5" s="42">
        <v>1985000</v>
      </c>
    </row>
    <row r="6" spans="2:3" ht="16" x14ac:dyDescent="0.2">
      <c r="B6" s="42">
        <v>4600</v>
      </c>
      <c r="C6" s="42">
        <v>1839872</v>
      </c>
    </row>
    <row r="7" spans="2:3" ht="16" x14ac:dyDescent="0.2">
      <c r="B7" s="42">
        <v>4052</v>
      </c>
      <c r="C7" s="42">
        <v>1772220</v>
      </c>
    </row>
    <row r="8" spans="2:3" ht="16" x14ac:dyDescent="0.2">
      <c r="B8" s="42">
        <v>3427</v>
      </c>
      <c r="C8" s="42">
        <v>1745000</v>
      </c>
    </row>
    <row r="9" spans="2:3" ht="16" x14ac:dyDescent="0.2">
      <c r="B9" s="42">
        <v>2434</v>
      </c>
      <c r="C9" s="42">
        <v>1636700</v>
      </c>
    </row>
    <row r="10" spans="2:3" ht="16" x14ac:dyDescent="0.2">
      <c r="B10" s="42">
        <v>3510</v>
      </c>
      <c r="C10" s="42">
        <v>1552400</v>
      </c>
    </row>
    <row r="11" spans="2:3" ht="16" x14ac:dyDescent="0.2">
      <c r="B11" s="42">
        <v>2485</v>
      </c>
      <c r="C11" s="14">
        <v>1499006</v>
      </c>
    </row>
    <row r="12" spans="2:3" ht="16" x14ac:dyDescent="0.2">
      <c r="B12" s="25">
        <v>1488</v>
      </c>
      <c r="C12" s="25">
        <v>1444500</v>
      </c>
    </row>
    <row r="13" spans="2:3" ht="16" x14ac:dyDescent="0.2">
      <c r="B13" s="42">
        <v>4315</v>
      </c>
      <c r="C13" s="42">
        <v>1425000</v>
      </c>
    </row>
    <row r="14" spans="2:3" ht="16" x14ac:dyDescent="0.2">
      <c r="B14" s="42">
        <v>4317</v>
      </c>
      <c r="C14" s="42">
        <v>1370000</v>
      </c>
    </row>
    <row r="15" spans="2:3" ht="16" x14ac:dyDescent="0.2">
      <c r="B15" s="25">
        <v>2684</v>
      </c>
      <c r="C15" s="25">
        <v>1324100</v>
      </c>
    </row>
    <row r="16" spans="2:3" ht="16" x14ac:dyDescent="0.2">
      <c r="B16" s="42">
        <v>2767</v>
      </c>
      <c r="C16" s="42">
        <v>1318988</v>
      </c>
    </row>
    <row r="17" spans="2:5" ht="16" x14ac:dyDescent="0.2">
      <c r="B17" s="42">
        <v>2654</v>
      </c>
      <c r="C17" s="42">
        <v>1292100</v>
      </c>
    </row>
    <row r="18" spans="2:5" ht="16" x14ac:dyDescent="0.2">
      <c r="B18" s="42">
        <v>2206</v>
      </c>
      <c r="C18" s="42">
        <v>1286915</v>
      </c>
    </row>
    <row r="19" spans="2:5" ht="16" x14ac:dyDescent="0.2">
      <c r="B19" s="25">
        <v>2462</v>
      </c>
      <c r="C19" s="25">
        <v>1250300</v>
      </c>
    </row>
    <row r="20" spans="2:5" ht="16" x14ac:dyDescent="0.2">
      <c r="B20" s="42">
        <v>3567</v>
      </c>
      <c r="C20" s="42">
        <v>1250001</v>
      </c>
    </row>
    <row r="21" spans="2:5" ht="16" x14ac:dyDescent="0.2">
      <c r="B21" s="42">
        <v>2739</v>
      </c>
      <c r="C21" s="42">
        <v>1250000</v>
      </c>
    </row>
    <row r="22" spans="2:5" ht="16" x14ac:dyDescent="0.2">
      <c r="B22" s="42">
        <v>2170</v>
      </c>
      <c r="C22" s="42">
        <v>1241398</v>
      </c>
    </row>
    <row r="23" spans="2:5" ht="16" x14ac:dyDescent="0.2">
      <c r="B23" s="14">
        <v>2736</v>
      </c>
      <c r="C23" s="14">
        <v>1219200</v>
      </c>
      <c r="D23" t="s">
        <v>114</v>
      </c>
      <c r="E23">
        <f>CORREL(B:B,C:C)</f>
        <v>0.72329212069171456</v>
      </c>
    </row>
    <row r="24" spans="2:5" ht="16" x14ac:dyDescent="0.2">
      <c r="B24" s="42">
        <v>3577</v>
      </c>
      <c r="C24" s="42">
        <v>1187000</v>
      </c>
      <c r="D24" t="s">
        <v>115</v>
      </c>
      <c r="E24">
        <f>RSQ(C:C,B:B)</f>
        <v>0.52315149185471777</v>
      </c>
    </row>
    <row r="25" spans="2:5" ht="16" x14ac:dyDescent="0.2">
      <c r="B25" s="42">
        <v>2252</v>
      </c>
      <c r="C25" s="42">
        <v>1176406</v>
      </c>
    </row>
    <row r="26" spans="2:5" ht="16" x14ac:dyDescent="0.2">
      <c r="B26" s="25">
        <v>2937</v>
      </c>
      <c r="C26" s="25">
        <v>1139100</v>
      </c>
    </row>
    <row r="27" spans="2:5" ht="16" x14ac:dyDescent="0.2">
      <c r="B27" s="42">
        <v>3100</v>
      </c>
      <c r="C27" s="42">
        <v>1133200</v>
      </c>
    </row>
    <row r="28" spans="2:5" ht="16" x14ac:dyDescent="0.2">
      <c r="B28" s="42">
        <v>2673</v>
      </c>
      <c r="C28" s="42">
        <v>1125813</v>
      </c>
    </row>
    <row r="29" spans="2:5" ht="16" x14ac:dyDescent="0.2">
      <c r="B29" s="42">
        <v>2513</v>
      </c>
      <c r="C29" s="42">
        <v>1125000</v>
      </c>
    </row>
    <row r="30" spans="2:5" ht="16" x14ac:dyDescent="0.2">
      <c r="B30" s="42">
        <v>2723</v>
      </c>
      <c r="C30" s="42">
        <v>1120000</v>
      </c>
    </row>
    <row r="31" spans="2:5" ht="16" x14ac:dyDescent="0.2">
      <c r="B31" s="25">
        <v>2371</v>
      </c>
      <c r="C31" s="25">
        <v>1118600</v>
      </c>
    </row>
    <row r="32" spans="2:5" ht="16" x14ac:dyDescent="0.2">
      <c r="B32" s="42">
        <v>3692</v>
      </c>
      <c r="C32" s="42">
        <v>1114300</v>
      </c>
    </row>
    <row r="33" spans="2:3" ht="16" x14ac:dyDescent="0.2">
      <c r="B33" s="42">
        <v>5009</v>
      </c>
      <c r="C33" s="42">
        <v>1103600</v>
      </c>
    </row>
    <row r="34" spans="2:3" ht="16" x14ac:dyDescent="0.2">
      <c r="B34" s="42">
        <v>3213</v>
      </c>
      <c r="C34" s="42">
        <v>1096700</v>
      </c>
    </row>
    <row r="35" spans="2:3" ht="16" x14ac:dyDescent="0.2">
      <c r="B35" s="42">
        <v>2485</v>
      </c>
      <c r="C35" s="42">
        <v>1081700</v>
      </c>
    </row>
    <row r="36" spans="2:3" ht="16" x14ac:dyDescent="0.2">
      <c r="B36" s="42">
        <v>2211</v>
      </c>
      <c r="C36" s="42">
        <v>1073800</v>
      </c>
    </row>
    <row r="37" spans="2:3" ht="16" x14ac:dyDescent="0.2">
      <c r="B37" s="42">
        <v>3398</v>
      </c>
      <c r="C37" s="42">
        <v>1071800</v>
      </c>
    </row>
    <row r="38" spans="2:3" ht="16" x14ac:dyDescent="0.2">
      <c r="B38" s="42">
        <v>2434</v>
      </c>
      <c r="C38" s="42">
        <v>1039600</v>
      </c>
    </row>
    <row r="39" spans="2:3" ht="16" x14ac:dyDescent="0.2">
      <c r="B39" s="25">
        <v>3432</v>
      </c>
      <c r="C39" s="25">
        <v>1026000</v>
      </c>
    </row>
    <row r="40" spans="2:3" ht="16" x14ac:dyDescent="0.2">
      <c r="B40" s="42">
        <v>1817</v>
      </c>
      <c r="C40" s="42">
        <v>989000</v>
      </c>
    </row>
    <row r="41" spans="2:3" ht="16" x14ac:dyDescent="0.2">
      <c r="B41" s="42">
        <v>2913</v>
      </c>
      <c r="C41" s="42">
        <v>984712</v>
      </c>
    </row>
    <row r="42" spans="2:3" ht="16" x14ac:dyDescent="0.2">
      <c r="B42" s="42">
        <v>2014</v>
      </c>
      <c r="C42" s="42">
        <v>960400</v>
      </c>
    </row>
    <row r="43" spans="2:3" ht="16" x14ac:dyDescent="0.2">
      <c r="B43" s="25">
        <v>2376</v>
      </c>
      <c r="C43" s="25">
        <v>922700</v>
      </c>
    </row>
    <row r="44" spans="2:3" ht="16" x14ac:dyDescent="0.2">
      <c r="B44" s="14">
        <v>2692</v>
      </c>
      <c r="C44" s="14">
        <v>916700</v>
      </c>
    </row>
    <row r="45" spans="2:3" ht="16" x14ac:dyDescent="0.2">
      <c r="B45" s="42">
        <v>2929</v>
      </c>
      <c r="C45" s="42">
        <v>909300</v>
      </c>
    </row>
    <row r="46" spans="2:3" ht="16" x14ac:dyDescent="0.2">
      <c r="B46" s="42">
        <v>2496</v>
      </c>
      <c r="C46" s="42">
        <v>899906</v>
      </c>
    </row>
    <row r="47" spans="2:3" ht="16" x14ac:dyDescent="0.2">
      <c r="B47" s="42">
        <v>2978</v>
      </c>
      <c r="C47" s="42">
        <v>894198</v>
      </c>
    </row>
    <row r="48" spans="2:3" ht="16" x14ac:dyDescent="0.2">
      <c r="B48" s="42">
        <v>2906</v>
      </c>
      <c r="C48" s="42">
        <v>882500</v>
      </c>
    </row>
    <row r="49" spans="2:3" ht="16" x14ac:dyDescent="0.2">
      <c r="B49" s="42">
        <v>2120</v>
      </c>
      <c r="C49" s="42">
        <v>879900</v>
      </c>
    </row>
    <row r="50" spans="2:3" ht="16" x14ac:dyDescent="0.2">
      <c r="B50" s="42">
        <v>2747</v>
      </c>
      <c r="C50" s="42">
        <v>869000</v>
      </c>
    </row>
    <row r="51" spans="2:3" ht="16" x14ac:dyDescent="0.2">
      <c r="B51" s="42">
        <v>2733</v>
      </c>
      <c r="C51" s="42">
        <v>865004</v>
      </c>
    </row>
    <row r="52" spans="2:3" ht="16" x14ac:dyDescent="0.2">
      <c r="B52" s="42">
        <v>2180</v>
      </c>
      <c r="C52" s="42">
        <v>849000</v>
      </c>
    </row>
    <row r="53" spans="2:3" ht="16" x14ac:dyDescent="0.2">
      <c r="B53" s="42">
        <v>2954</v>
      </c>
      <c r="C53" s="42">
        <v>830300</v>
      </c>
    </row>
    <row r="54" spans="2:3" ht="16" x14ac:dyDescent="0.2">
      <c r="B54" s="42">
        <v>2882</v>
      </c>
      <c r="C54" s="42">
        <v>826100</v>
      </c>
    </row>
    <row r="55" spans="2:3" ht="16" x14ac:dyDescent="0.2">
      <c r="B55" s="42">
        <v>2086</v>
      </c>
      <c r="C55" s="42">
        <v>824418</v>
      </c>
    </row>
    <row r="56" spans="2:3" ht="16" x14ac:dyDescent="0.2">
      <c r="B56" s="42">
        <v>2412</v>
      </c>
      <c r="C56" s="42">
        <v>821100</v>
      </c>
    </row>
    <row r="57" spans="2:3" ht="16" x14ac:dyDescent="0.2">
      <c r="B57" s="42">
        <v>2774</v>
      </c>
      <c r="C57" s="42">
        <v>815565</v>
      </c>
    </row>
    <row r="58" spans="2:3" ht="16" x14ac:dyDescent="0.2">
      <c r="B58" s="42">
        <v>1683</v>
      </c>
      <c r="C58" s="42">
        <v>799907</v>
      </c>
    </row>
    <row r="59" spans="2:3" ht="16" x14ac:dyDescent="0.2">
      <c r="B59" s="42">
        <v>1910</v>
      </c>
      <c r="C59" s="42">
        <v>799000</v>
      </c>
    </row>
    <row r="60" spans="2:3" ht="16" x14ac:dyDescent="0.2">
      <c r="B60" s="42">
        <v>1840</v>
      </c>
      <c r="C60" s="42">
        <v>794900</v>
      </c>
    </row>
    <row r="61" spans="2:3" ht="16" x14ac:dyDescent="0.2">
      <c r="B61" s="42">
        <v>4748</v>
      </c>
      <c r="C61" s="42">
        <v>794900</v>
      </c>
    </row>
    <row r="62" spans="2:3" ht="16" x14ac:dyDescent="0.2">
      <c r="B62" s="42">
        <v>2777</v>
      </c>
      <c r="C62" s="42">
        <v>775000</v>
      </c>
    </row>
    <row r="63" spans="2:3" ht="16" x14ac:dyDescent="0.2">
      <c r="B63" s="42">
        <v>1900</v>
      </c>
      <c r="C63" s="42">
        <v>769400</v>
      </c>
    </row>
    <row r="64" spans="2:3" ht="16" x14ac:dyDescent="0.2">
      <c r="B64" s="42">
        <v>1347</v>
      </c>
      <c r="C64" s="42">
        <v>763100</v>
      </c>
    </row>
    <row r="65" spans="2:3" ht="16" x14ac:dyDescent="0.2">
      <c r="B65" s="42">
        <v>1292</v>
      </c>
      <c r="C65" s="42">
        <v>740500</v>
      </c>
    </row>
    <row r="66" spans="2:3" ht="16" x14ac:dyDescent="0.2">
      <c r="B66" s="14">
        <v>1400</v>
      </c>
      <c r="C66" s="14">
        <v>732600</v>
      </c>
    </row>
    <row r="67" spans="2:3" ht="16" x14ac:dyDescent="0.2">
      <c r="B67" s="42">
        <v>1976</v>
      </c>
      <c r="C67" s="42">
        <v>729006</v>
      </c>
    </row>
    <row r="68" spans="2:3" ht="16" x14ac:dyDescent="0.2">
      <c r="B68" s="42">
        <v>1824</v>
      </c>
      <c r="C68" s="42">
        <v>724500</v>
      </c>
    </row>
    <row r="69" spans="2:3" ht="16" x14ac:dyDescent="0.2">
      <c r="B69" s="42">
        <v>1989</v>
      </c>
      <c r="C69" s="42">
        <v>723900</v>
      </c>
    </row>
    <row r="70" spans="2:3" ht="16" x14ac:dyDescent="0.2">
      <c r="B70" s="42">
        <v>1288</v>
      </c>
      <c r="C70" s="42">
        <v>715400</v>
      </c>
    </row>
    <row r="71" spans="2:3" ht="16" x14ac:dyDescent="0.2">
      <c r="B71" s="42">
        <v>1895</v>
      </c>
      <c r="C71" s="42">
        <v>707700</v>
      </c>
    </row>
    <row r="72" spans="2:3" ht="16" x14ac:dyDescent="0.2">
      <c r="B72" s="42">
        <v>1196</v>
      </c>
      <c r="C72" s="42">
        <v>701400</v>
      </c>
    </row>
    <row r="73" spans="2:3" ht="16" x14ac:dyDescent="0.2">
      <c r="B73" s="42">
        <v>1737</v>
      </c>
      <c r="C73" s="42">
        <v>688400</v>
      </c>
    </row>
    <row r="74" spans="2:3" ht="16" x14ac:dyDescent="0.2">
      <c r="B74" s="42">
        <v>1539</v>
      </c>
      <c r="C74" s="42">
        <v>686800</v>
      </c>
    </row>
    <row r="75" spans="2:3" ht="16" x14ac:dyDescent="0.2">
      <c r="B75" s="42">
        <v>1068</v>
      </c>
      <c r="C75" s="42">
        <v>685900</v>
      </c>
    </row>
    <row r="76" spans="2:3" ht="16" x14ac:dyDescent="0.2">
      <c r="B76" s="42">
        <v>1972</v>
      </c>
      <c r="C76" s="42">
        <v>685100</v>
      </c>
    </row>
    <row r="77" spans="2:3" ht="16" x14ac:dyDescent="0.2">
      <c r="B77" s="42">
        <v>1608</v>
      </c>
      <c r="C77" s="42">
        <v>683300</v>
      </c>
    </row>
    <row r="78" spans="2:3" ht="16" x14ac:dyDescent="0.2">
      <c r="B78" s="42">
        <v>2094</v>
      </c>
      <c r="C78" s="42">
        <v>669300</v>
      </c>
    </row>
    <row r="79" spans="2:3" ht="16" x14ac:dyDescent="0.2">
      <c r="B79" s="42">
        <v>1920</v>
      </c>
      <c r="C79" s="42">
        <v>669006</v>
      </c>
    </row>
    <row r="80" spans="2:3" ht="16" x14ac:dyDescent="0.2">
      <c r="B80" s="42">
        <v>1320</v>
      </c>
      <c r="C80" s="42">
        <v>660700</v>
      </c>
    </row>
    <row r="81" spans="2:3" ht="16" x14ac:dyDescent="0.2">
      <c r="B81" s="42">
        <v>1880</v>
      </c>
      <c r="C81" s="42">
        <v>647900</v>
      </c>
    </row>
    <row r="82" spans="2:3" ht="16" x14ac:dyDescent="0.2">
      <c r="B82" s="42">
        <v>1437</v>
      </c>
      <c r="C82" s="42">
        <v>645900</v>
      </c>
    </row>
    <row r="83" spans="2:3" ht="16" x14ac:dyDescent="0.2">
      <c r="B83" s="42">
        <v>1682</v>
      </c>
      <c r="C83" s="42">
        <v>636300</v>
      </c>
    </row>
    <row r="84" spans="2:3" ht="16" x14ac:dyDescent="0.2">
      <c r="B84" s="42">
        <v>1088</v>
      </c>
      <c r="C84" s="42">
        <v>634700</v>
      </c>
    </row>
    <row r="85" spans="2:3" ht="16" x14ac:dyDescent="0.2">
      <c r="B85" s="42">
        <v>1116</v>
      </c>
      <c r="C85" s="42">
        <v>626700</v>
      </c>
    </row>
    <row r="86" spans="2:3" ht="16" x14ac:dyDescent="0.2">
      <c r="B86" s="42">
        <v>1287</v>
      </c>
      <c r="C86" s="42">
        <v>621776</v>
      </c>
    </row>
    <row r="87" spans="2:3" ht="16" x14ac:dyDescent="0.2">
      <c r="B87" s="42">
        <v>1230</v>
      </c>
      <c r="C87" s="42">
        <v>620400</v>
      </c>
    </row>
    <row r="88" spans="2:3" ht="16" x14ac:dyDescent="0.2">
      <c r="B88" s="14">
        <v>2403</v>
      </c>
      <c r="C88" s="14">
        <v>608730</v>
      </c>
    </row>
    <row r="89" spans="2:3" ht="16" x14ac:dyDescent="0.2">
      <c r="B89" s="42">
        <v>1189</v>
      </c>
      <c r="C89" s="42">
        <v>604529</v>
      </c>
    </row>
    <row r="90" spans="2:3" ht="16" x14ac:dyDescent="0.2">
      <c r="B90" s="42">
        <v>1235</v>
      </c>
      <c r="C90" s="42">
        <v>593400</v>
      </c>
    </row>
    <row r="91" spans="2:3" ht="16" x14ac:dyDescent="0.2">
      <c r="B91" s="42">
        <v>1377</v>
      </c>
      <c r="C91" s="42">
        <v>581400</v>
      </c>
    </row>
    <row r="92" spans="2:3" ht="16" x14ac:dyDescent="0.2">
      <c r="B92" s="42">
        <v>1050</v>
      </c>
      <c r="C92" s="42">
        <v>578000</v>
      </c>
    </row>
    <row r="93" spans="2:3" ht="16" x14ac:dyDescent="0.2">
      <c r="B93" s="42">
        <v>1131</v>
      </c>
      <c r="C93" s="42">
        <v>567187</v>
      </c>
    </row>
    <row r="94" spans="2:3" ht="16" x14ac:dyDescent="0.2">
      <c r="B94" s="42">
        <v>1898</v>
      </c>
      <c r="C94" s="42">
        <v>549000</v>
      </c>
    </row>
    <row r="95" spans="2:3" ht="16" x14ac:dyDescent="0.2">
      <c r="B95" s="42">
        <v>1247</v>
      </c>
      <c r="C95" s="42">
        <v>537300</v>
      </c>
    </row>
    <row r="96" spans="2:3" ht="16" x14ac:dyDescent="0.2">
      <c r="B96" s="42">
        <v>1014</v>
      </c>
      <c r="C96" s="42">
        <v>524700</v>
      </c>
    </row>
    <row r="97" spans="2:3" ht="16" x14ac:dyDescent="0.2">
      <c r="B97" s="42">
        <v>1175</v>
      </c>
      <c r="C97" s="42">
        <v>522700</v>
      </c>
    </row>
    <row r="98" spans="2:3" ht="16" x14ac:dyDescent="0.2">
      <c r="B98" s="14">
        <v>1300</v>
      </c>
      <c r="C98" s="14">
        <v>471500</v>
      </c>
    </row>
    <row r="99" spans="2:3" ht="16" x14ac:dyDescent="0.2">
      <c r="B99" s="42">
        <v>1500</v>
      </c>
      <c r="C99" s="42">
        <v>453853</v>
      </c>
    </row>
    <row r="100" spans="2:3" ht="16" x14ac:dyDescent="0.2">
      <c r="B100" s="42">
        <v>1172</v>
      </c>
      <c r="C100" s="42">
        <v>443052</v>
      </c>
    </row>
    <row r="101" spans="2:3" ht="16" x14ac:dyDescent="0.2">
      <c r="B101" s="42">
        <v>1624</v>
      </c>
      <c r="C101" s="42">
        <v>425000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4ED9-17DA-6C47-800A-C885884C333B}">
  <dimension ref="A1:G103"/>
  <sheetViews>
    <sheetView workbookViewId="0">
      <selection activeCell="F6" sqref="F6"/>
    </sheetView>
  </sheetViews>
  <sheetFormatPr baseColWidth="10" defaultRowHeight="15" x14ac:dyDescent="0.2"/>
  <sheetData>
    <row r="1" spans="1:7" x14ac:dyDescent="0.2">
      <c r="D1" t="s">
        <v>117</v>
      </c>
      <c r="E1">
        <v>280650</v>
      </c>
      <c r="F1" t="s">
        <v>120</v>
      </c>
      <c r="G1">
        <f>AVERAGE(D4:D103)</f>
        <v>0.19512142624024442</v>
      </c>
    </row>
    <row r="2" spans="1:7" x14ac:dyDescent="0.2">
      <c r="D2" t="s">
        <v>118</v>
      </c>
      <c r="E2">
        <v>288.58999999999997</v>
      </c>
      <c r="F2" t="s">
        <v>121</v>
      </c>
      <c r="G2">
        <f>MEDIAN(D4:D103)</f>
        <v>0.1599242898091067</v>
      </c>
    </row>
    <row r="3" spans="1:7" ht="16" x14ac:dyDescent="0.2">
      <c r="A3" s="41" t="s">
        <v>2</v>
      </c>
      <c r="B3" s="41" t="s">
        <v>1</v>
      </c>
      <c r="C3" t="s">
        <v>116</v>
      </c>
      <c r="D3" t="s">
        <v>119</v>
      </c>
    </row>
    <row r="4" spans="1:7" ht="16" x14ac:dyDescent="0.2">
      <c r="A4" s="14">
        <v>3837</v>
      </c>
      <c r="B4" s="14">
        <v>2022700</v>
      </c>
      <c r="C4">
        <f>(A4*$E$2)+$E$1</f>
        <v>1387969.8299999998</v>
      </c>
      <c r="D4">
        <f>ABS((B4-C4)/B4)</f>
        <v>0.31380341622583685</v>
      </c>
    </row>
    <row r="5" spans="1:7" ht="16" x14ac:dyDescent="0.2">
      <c r="A5" s="42">
        <v>4096</v>
      </c>
      <c r="B5" s="42">
        <v>1999000</v>
      </c>
      <c r="C5">
        <f t="shared" ref="C5:C68" si="0">(A5*$E$2)+$E$1</f>
        <v>1462714.64</v>
      </c>
      <c r="D5">
        <f t="shared" ref="D5:D68" si="1">ABS((B5-C5)/B5)</f>
        <v>0.26827681840920464</v>
      </c>
    </row>
    <row r="6" spans="1:7" ht="16" x14ac:dyDescent="0.2">
      <c r="A6" s="42">
        <v>4424</v>
      </c>
      <c r="B6" s="42">
        <v>1995000</v>
      </c>
      <c r="C6">
        <f t="shared" si="0"/>
        <v>1557372.16</v>
      </c>
      <c r="D6">
        <f t="shared" si="1"/>
        <v>0.21936232581453638</v>
      </c>
    </row>
    <row r="7" spans="1:7" ht="16" x14ac:dyDescent="0.2">
      <c r="A7" s="42">
        <v>3000</v>
      </c>
      <c r="B7" s="42">
        <v>1985000</v>
      </c>
      <c r="C7">
        <f t="shared" si="0"/>
        <v>1146420</v>
      </c>
      <c r="D7">
        <f t="shared" si="1"/>
        <v>0.42245843828715363</v>
      </c>
    </row>
    <row r="8" spans="1:7" ht="16" x14ac:dyDescent="0.2">
      <c r="A8" s="42">
        <v>4600</v>
      </c>
      <c r="B8" s="42">
        <v>1839872</v>
      </c>
      <c r="C8">
        <f t="shared" si="0"/>
        <v>1608164</v>
      </c>
      <c r="D8">
        <f t="shared" si="1"/>
        <v>0.1259370217058578</v>
      </c>
    </row>
    <row r="9" spans="1:7" ht="16" x14ac:dyDescent="0.2">
      <c r="A9" s="42">
        <v>4052</v>
      </c>
      <c r="B9" s="42">
        <v>1772220</v>
      </c>
      <c r="C9">
        <f t="shared" si="0"/>
        <v>1450016.68</v>
      </c>
      <c r="D9">
        <f t="shared" si="1"/>
        <v>0.1818077439595536</v>
      </c>
    </row>
    <row r="10" spans="1:7" ht="16" x14ac:dyDescent="0.2">
      <c r="A10" s="42">
        <v>3427</v>
      </c>
      <c r="B10" s="42">
        <v>1745000</v>
      </c>
      <c r="C10">
        <f t="shared" si="0"/>
        <v>1269647.93</v>
      </c>
      <c r="D10">
        <f t="shared" si="1"/>
        <v>0.27240806303724935</v>
      </c>
    </row>
    <row r="11" spans="1:7" ht="16" x14ac:dyDescent="0.2">
      <c r="A11" s="42">
        <v>2434</v>
      </c>
      <c r="B11" s="42">
        <v>1636700</v>
      </c>
      <c r="C11">
        <f t="shared" si="0"/>
        <v>983078.05999999994</v>
      </c>
      <c r="D11">
        <f t="shared" si="1"/>
        <v>0.39935354066108636</v>
      </c>
    </row>
    <row r="12" spans="1:7" ht="16" x14ac:dyDescent="0.2">
      <c r="A12" s="42">
        <v>3510</v>
      </c>
      <c r="B12" s="42">
        <v>1552400</v>
      </c>
      <c r="C12">
        <f t="shared" si="0"/>
        <v>1293600.8999999999</v>
      </c>
      <c r="D12">
        <f t="shared" si="1"/>
        <v>0.16670903117753164</v>
      </c>
    </row>
    <row r="13" spans="1:7" ht="16" x14ac:dyDescent="0.2">
      <c r="A13" s="42">
        <v>2485</v>
      </c>
      <c r="B13" s="14">
        <v>1499006</v>
      </c>
      <c r="C13">
        <f t="shared" si="0"/>
        <v>997796.14999999991</v>
      </c>
      <c r="D13">
        <f t="shared" si="1"/>
        <v>0.33436147020091989</v>
      </c>
    </row>
    <row r="14" spans="1:7" ht="16" x14ac:dyDescent="0.2">
      <c r="A14" s="25">
        <v>1488</v>
      </c>
      <c r="B14" s="25">
        <v>1444500</v>
      </c>
      <c r="C14">
        <f t="shared" si="0"/>
        <v>710071.91999999993</v>
      </c>
      <c r="D14">
        <f t="shared" si="1"/>
        <v>0.50843065420560751</v>
      </c>
    </row>
    <row r="15" spans="1:7" ht="16" x14ac:dyDescent="0.2">
      <c r="A15" s="42">
        <v>4315</v>
      </c>
      <c r="B15" s="42">
        <v>1425000</v>
      </c>
      <c r="C15">
        <f t="shared" si="0"/>
        <v>1525915.8499999999</v>
      </c>
      <c r="D15">
        <f t="shared" si="1"/>
        <v>7.0818140350877093E-2</v>
      </c>
    </row>
    <row r="16" spans="1:7" ht="16" x14ac:dyDescent="0.2">
      <c r="A16" s="42">
        <v>4317</v>
      </c>
      <c r="B16" s="42">
        <v>1370000</v>
      </c>
      <c r="C16">
        <f t="shared" si="0"/>
        <v>1526493.0299999998</v>
      </c>
      <c r="D16">
        <f t="shared" si="1"/>
        <v>0.11422848905109474</v>
      </c>
    </row>
    <row r="17" spans="1:4" ht="16" x14ac:dyDescent="0.2">
      <c r="A17" s="25">
        <v>2684</v>
      </c>
      <c r="B17" s="25">
        <v>1324100</v>
      </c>
      <c r="C17">
        <f t="shared" si="0"/>
        <v>1055225.56</v>
      </c>
      <c r="D17">
        <f t="shared" si="1"/>
        <v>0.20306203458953248</v>
      </c>
    </row>
    <row r="18" spans="1:4" ht="16" x14ac:dyDescent="0.2">
      <c r="A18" s="42">
        <v>2767</v>
      </c>
      <c r="B18" s="42">
        <v>1318988</v>
      </c>
      <c r="C18">
        <f t="shared" si="0"/>
        <v>1079178.5299999998</v>
      </c>
      <c r="D18">
        <f t="shared" si="1"/>
        <v>0.18181323105289829</v>
      </c>
    </row>
    <row r="19" spans="1:4" ht="16" x14ac:dyDescent="0.2">
      <c r="A19" s="42">
        <v>2654</v>
      </c>
      <c r="B19" s="42">
        <v>1292100</v>
      </c>
      <c r="C19">
        <f t="shared" si="0"/>
        <v>1046567.86</v>
      </c>
      <c r="D19">
        <f t="shared" si="1"/>
        <v>0.19002564816964632</v>
      </c>
    </row>
    <row r="20" spans="1:4" ht="16" x14ac:dyDescent="0.2">
      <c r="A20" s="42">
        <v>2206</v>
      </c>
      <c r="B20" s="42">
        <v>1286915</v>
      </c>
      <c r="C20">
        <f t="shared" si="0"/>
        <v>917279.53999999992</v>
      </c>
      <c r="D20">
        <f t="shared" si="1"/>
        <v>0.28722600948780619</v>
      </c>
    </row>
    <row r="21" spans="1:4" ht="16" x14ac:dyDescent="0.2">
      <c r="A21" s="25">
        <v>2462</v>
      </c>
      <c r="B21" s="25">
        <v>1250300</v>
      </c>
      <c r="C21">
        <f t="shared" si="0"/>
        <v>991158.58</v>
      </c>
      <c r="D21">
        <f t="shared" si="1"/>
        <v>0.20726339278573147</v>
      </c>
    </row>
    <row r="22" spans="1:4" ht="16" x14ac:dyDescent="0.2">
      <c r="A22" s="42">
        <v>3567</v>
      </c>
      <c r="B22" s="42">
        <v>1250001</v>
      </c>
      <c r="C22">
        <f t="shared" si="0"/>
        <v>1310050.5299999998</v>
      </c>
      <c r="D22">
        <f t="shared" si="1"/>
        <v>4.8039585568331385E-2</v>
      </c>
    </row>
    <row r="23" spans="1:4" ht="16" x14ac:dyDescent="0.2">
      <c r="A23" s="42">
        <v>2739</v>
      </c>
      <c r="B23" s="42">
        <v>1250000</v>
      </c>
      <c r="C23">
        <f t="shared" si="0"/>
        <v>1071098.0099999998</v>
      </c>
      <c r="D23">
        <f t="shared" si="1"/>
        <v>0.14312159200000019</v>
      </c>
    </row>
    <row r="24" spans="1:4" ht="16" x14ac:dyDescent="0.2">
      <c r="A24" s="42">
        <v>2170</v>
      </c>
      <c r="B24" s="42">
        <v>1241398</v>
      </c>
      <c r="C24">
        <f t="shared" si="0"/>
        <v>906890.29999999993</v>
      </c>
      <c r="D24">
        <f t="shared" si="1"/>
        <v>0.26946047923389604</v>
      </c>
    </row>
    <row r="25" spans="1:4" ht="16" x14ac:dyDescent="0.2">
      <c r="A25" s="14">
        <v>2736</v>
      </c>
      <c r="B25" s="14">
        <v>1219200</v>
      </c>
      <c r="C25">
        <f t="shared" si="0"/>
        <v>1070232.2399999998</v>
      </c>
      <c r="D25">
        <f t="shared" si="1"/>
        <v>0.12218484251968524</v>
      </c>
    </row>
    <row r="26" spans="1:4" ht="16" x14ac:dyDescent="0.2">
      <c r="A26" s="42">
        <v>3577</v>
      </c>
      <c r="B26" s="42">
        <v>1187000</v>
      </c>
      <c r="C26">
        <f t="shared" si="0"/>
        <v>1312936.43</v>
      </c>
      <c r="D26">
        <f t="shared" si="1"/>
        <v>0.10609640269587189</v>
      </c>
    </row>
    <row r="27" spans="1:4" ht="16" x14ac:dyDescent="0.2">
      <c r="A27" s="42">
        <v>2252</v>
      </c>
      <c r="B27" s="42">
        <v>1176406</v>
      </c>
      <c r="C27">
        <f t="shared" si="0"/>
        <v>930554.67999999993</v>
      </c>
      <c r="D27">
        <f t="shared" si="1"/>
        <v>0.20898509528173101</v>
      </c>
    </row>
    <row r="28" spans="1:4" ht="16" x14ac:dyDescent="0.2">
      <c r="A28" s="25">
        <v>2937</v>
      </c>
      <c r="B28" s="25">
        <v>1139100</v>
      </c>
      <c r="C28">
        <f t="shared" si="0"/>
        <v>1128238.83</v>
      </c>
      <c r="D28">
        <f t="shared" si="1"/>
        <v>9.5348696339214514E-3</v>
      </c>
    </row>
    <row r="29" spans="1:4" ht="16" x14ac:dyDescent="0.2">
      <c r="A29" s="42">
        <v>3100</v>
      </c>
      <c r="B29" s="42">
        <v>1133200</v>
      </c>
      <c r="C29">
        <f t="shared" si="0"/>
        <v>1175279</v>
      </c>
      <c r="D29">
        <f t="shared" si="1"/>
        <v>3.7132897987998591E-2</v>
      </c>
    </row>
    <row r="30" spans="1:4" ht="16" x14ac:dyDescent="0.2">
      <c r="A30" s="42">
        <v>2673</v>
      </c>
      <c r="B30" s="42">
        <v>1125813</v>
      </c>
      <c r="C30">
        <f t="shared" si="0"/>
        <v>1052051.0699999998</v>
      </c>
      <c r="D30">
        <f t="shared" si="1"/>
        <v>6.5518811738716973E-2</v>
      </c>
    </row>
    <row r="31" spans="1:4" ht="16" x14ac:dyDescent="0.2">
      <c r="A31" s="42">
        <v>2513</v>
      </c>
      <c r="B31" s="42">
        <v>1125000</v>
      </c>
      <c r="C31">
        <f t="shared" si="0"/>
        <v>1005876.6699999999</v>
      </c>
      <c r="D31">
        <f t="shared" si="1"/>
        <v>0.10588740444444451</v>
      </c>
    </row>
    <row r="32" spans="1:4" ht="16" x14ac:dyDescent="0.2">
      <c r="A32" s="42">
        <v>2723</v>
      </c>
      <c r="B32" s="42">
        <v>1120000</v>
      </c>
      <c r="C32">
        <f t="shared" si="0"/>
        <v>1066480.5699999998</v>
      </c>
      <c r="D32">
        <f t="shared" si="1"/>
        <v>4.7785205357143007E-2</v>
      </c>
    </row>
    <row r="33" spans="1:4" ht="16" x14ac:dyDescent="0.2">
      <c r="A33" s="25">
        <v>2371</v>
      </c>
      <c r="B33" s="25">
        <v>1118600</v>
      </c>
      <c r="C33">
        <f t="shared" si="0"/>
        <v>964896.8899999999</v>
      </c>
      <c r="D33">
        <f t="shared" si="1"/>
        <v>0.13740667799034517</v>
      </c>
    </row>
    <row r="34" spans="1:4" ht="16" x14ac:dyDescent="0.2">
      <c r="A34" s="42">
        <v>3692</v>
      </c>
      <c r="B34" s="42">
        <v>1114300</v>
      </c>
      <c r="C34">
        <f t="shared" si="0"/>
        <v>1346124.2799999998</v>
      </c>
      <c r="D34">
        <f t="shared" si="1"/>
        <v>0.20804476352867252</v>
      </c>
    </row>
    <row r="35" spans="1:4" ht="16" x14ac:dyDescent="0.2">
      <c r="A35" s="42">
        <v>5009</v>
      </c>
      <c r="B35" s="42">
        <v>1103600</v>
      </c>
      <c r="C35">
        <f t="shared" si="0"/>
        <v>1726197.3099999998</v>
      </c>
      <c r="D35">
        <f t="shared" si="1"/>
        <v>0.5641512413918085</v>
      </c>
    </row>
    <row r="36" spans="1:4" ht="16" x14ac:dyDescent="0.2">
      <c r="A36" s="42">
        <v>3213</v>
      </c>
      <c r="B36" s="42">
        <v>1096700</v>
      </c>
      <c r="C36">
        <f t="shared" si="0"/>
        <v>1207889.67</v>
      </c>
      <c r="D36">
        <f t="shared" si="1"/>
        <v>0.10138567520744043</v>
      </c>
    </row>
    <row r="37" spans="1:4" ht="16" x14ac:dyDescent="0.2">
      <c r="A37" s="42">
        <v>2485</v>
      </c>
      <c r="B37" s="42">
        <v>1081700</v>
      </c>
      <c r="C37">
        <f t="shared" si="0"/>
        <v>997796.14999999991</v>
      </c>
      <c r="D37">
        <f t="shared" si="1"/>
        <v>7.7566654340390215E-2</v>
      </c>
    </row>
    <row r="38" spans="1:4" ht="16" x14ac:dyDescent="0.2">
      <c r="A38" s="42">
        <v>2211</v>
      </c>
      <c r="B38" s="42">
        <v>1073800</v>
      </c>
      <c r="C38">
        <f t="shared" si="0"/>
        <v>918722.49</v>
      </c>
      <c r="D38">
        <f t="shared" si="1"/>
        <v>0.14441936114732726</v>
      </c>
    </row>
    <row r="39" spans="1:4" ht="16" x14ac:dyDescent="0.2">
      <c r="A39" s="42">
        <v>3398</v>
      </c>
      <c r="B39" s="42">
        <v>1071800</v>
      </c>
      <c r="C39">
        <f t="shared" si="0"/>
        <v>1261278.8199999998</v>
      </c>
      <c r="D39">
        <f t="shared" si="1"/>
        <v>0.17678561298749751</v>
      </c>
    </row>
    <row r="40" spans="1:4" ht="16" x14ac:dyDescent="0.2">
      <c r="A40" s="42">
        <v>2434</v>
      </c>
      <c r="B40" s="42">
        <v>1039600</v>
      </c>
      <c r="C40">
        <f t="shared" si="0"/>
        <v>983078.05999999994</v>
      </c>
      <c r="D40">
        <f t="shared" si="1"/>
        <v>5.4368930357829991E-2</v>
      </c>
    </row>
    <row r="41" spans="1:4" ht="16" x14ac:dyDescent="0.2">
      <c r="A41" s="25">
        <v>3432</v>
      </c>
      <c r="B41" s="25">
        <v>1026000</v>
      </c>
      <c r="C41">
        <f t="shared" si="0"/>
        <v>1271090.8799999999</v>
      </c>
      <c r="D41">
        <f t="shared" si="1"/>
        <v>0.2388799999999999</v>
      </c>
    </row>
    <row r="42" spans="1:4" ht="16" x14ac:dyDescent="0.2">
      <c r="A42" s="42">
        <v>1817</v>
      </c>
      <c r="B42" s="42">
        <v>989000</v>
      </c>
      <c r="C42">
        <f t="shared" si="0"/>
        <v>805018.02999999991</v>
      </c>
      <c r="D42">
        <f t="shared" si="1"/>
        <v>0.18602828109201222</v>
      </c>
    </row>
    <row r="43" spans="1:4" ht="16" x14ac:dyDescent="0.2">
      <c r="A43" s="42">
        <v>2913</v>
      </c>
      <c r="B43" s="42">
        <v>984712</v>
      </c>
      <c r="C43">
        <f t="shared" si="0"/>
        <v>1121312.67</v>
      </c>
      <c r="D43">
        <f t="shared" si="1"/>
        <v>0.13872144342711365</v>
      </c>
    </row>
    <row r="44" spans="1:4" ht="16" x14ac:dyDescent="0.2">
      <c r="A44" s="42">
        <v>2014</v>
      </c>
      <c r="B44" s="42">
        <v>960400</v>
      </c>
      <c r="C44">
        <f t="shared" si="0"/>
        <v>861870.25999999989</v>
      </c>
      <c r="D44">
        <f t="shared" si="1"/>
        <v>0.1025923990004166</v>
      </c>
    </row>
    <row r="45" spans="1:4" ht="16" x14ac:dyDescent="0.2">
      <c r="A45" s="25">
        <v>2376</v>
      </c>
      <c r="B45" s="25">
        <v>922700</v>
      </c>
      <c r="C45">
        <f t="shared" si="0"/>
        <v>966339.84</v>
      </c>
      <c r="D45">
        <f t="shared" si="1"/>
        <v>4.7295805787363136E-2</v>
      </c>
    </row>
    <row r="46" spans="1:4" ht="16" x14ac:dyDescent="0.2">
      <c r="A46" s="14">
        <v>2692</v>
      </c>
      <c r="B46" s="14">
        <v>916700</v>
      </c>
      <c r="C46">
        <f t="shared" si="0"/>
        <v>1057534.2799999998</v>
      </c>
      <c r="D46">
        <f t="shared" si="1"/>
        <v>0.15363180975237242</v>
      </c>
    </row>
    <row r="47" spans="1:4" ht="16" x14ac:dyDescent="0.2">
      <c r="A47" s="42">
        <v>2929</v>
      </c>
      <c r="B47" s="42">
        <v>909300</v>
      </c>
      <c r="C47">
        <f t="shared" si="0"/>
        <v>1125930.1099999999</v>
      </c>
      <c r="D47">
        <f t="shared" si="1"/>
        <v>0.23823832618497731</v>
      </c>
    </row>
    <row r="48" spans="1:4" ht="16" x14ac:dyDescent="0.2">
      <c r="A48" s="42">
        <v>2496</v>
      </c>
      <c r="B48" s="42">
        <v>899906</v>
      </c>
      <c r="C48">
        <f t="shared" si="0"/>
        <v>1000970.6399999999</v>
      </c>
      <c r="D48">
        <f t="shared" si="1"/>
        <v>0.11230577415863423</v>
      </c>
    </row>
    <row r="49" spans="1:4" ht="16" x14ac:dyDescent="0.2">
      <c r="A49" s="42">
        <v>2978</v>
      </c>
      <c r="B49" s="42">
        <v>894198</v>
      </c>
      <c r="C49">
        <f t="shared" si="0"/>
        <v>1140071.02</v>
      </c>
      <c r="D49">
        <f t="shared" si="1"/>
        <v>0.27496485118508429</v>
      </c>
    </row>
    <row r="50" spans="1:4" ht="16" x14ac:dyDescent="0.2">
      <c r="A50" s="42">
        <v>2906</v>
      </c>
      <c r="B50" s="42">
        <v>882500</v>
      </c>
      <c r="C50">
        <f t="shared" si="0"/>
        <v>1119292.54</v>
      </c>
      <c r="D50">
        <f t="shared" si="1"/>
        <v>0.26832015864022668</v>
      </c>
    </row>
    <row r="51" spans="1:4" ht="16" x14ac:dyDescent="0.2">
      <c r="A51" s="42">
        <v>2120</v>
      </c>
      <c r="B51" s="42">
        <v>879900</v>
      </c>
      <c r="C51">
        <f t="shared" si="0"/>
        <v>892460.79999999993</v>
      </c>
      <c r="D51">
        <f t="shared" si="1"/>
        <v>1.4275258552108115E-2</v>
      </c>
    </row>
    <row r="52" spans="1:4" ht="16" x14ac:dyDescent="0.2">
      <c r="A52" s="42">
        <v>2747</v>
      </c>
      <c r="B52" s="42">
        <v>869000</v>
      </c>
      <c r="C52">
        <f t="shared" si="0"/>
        <v>1073406.73</v>
      </c>
      <c r="D52">
        <f t="shared" si="1"/>
        <v>0.23522063291139239</v>
      </c>
    </row>
    <row r="53" spans="1:4" ht="16" x14ac:dyDescent="0.2">
      <c r="A53" s="42">
        <v>2733</v>
      </c>
      <c r="B53" s="42">
        <v>865004</v>
      </c>
      <c r="C53">
        <f t="shared" si="0"/>
        <v>1069366.47</v>
      </c>
      <c r="D53">
        <f t="shared" si="1"/>
        <v>0.23625609823769597</v>
      </c>
    </row>
    <row r="54" spans="1:4" ht="16" x14ac:dyDescent="0.2">
      <c r="A54" s="42">
        <v>2180</v>
      </c>
      <c r="B54" s="42">
        <v>849000</v>
      </c>
      <c r="C54">
        <f t="shared" si="0"/>
        <v>909776.2</v>
      </c>
      <c r="D54">
        <f t="shared" si="1"/>
        <v>7.1585630153121263E-2</v>
      </c>
    </row>
    <row r="55" spans="1:4" ht="16" x14ac:dyDescent="0.2">
      <c r="A55" s="42">
        <v>2954</v>
      </c>
      <c r="B55" s="42">
        <v>830300</v>
      </c>
      <c r="C55">
        <f t="shared" si="0"/>
        <v>1133144.8599999999</v>
      </c>
      <c r="D55">
        <f t="shared" si="1"/>
        <v>0.36474149102733938</v>
      </c>
    </row>
    <row r="56" spans="1:4" ht="16" x14ac:dyDescent="0.2">
      <c r="A56" s="42">
        <v>2882</v>
      </c>
      <c r="B56" s="42">
        <v>826100</v>
      </c>
      <c r="C56">
        <f t="shared" si="0"/>
        <v>1112366.3799999999</v>
      </c>
      <c r="D56">
        <f t="shared" si="1"/>
        <v>0.34652751482871308</v>
      </c>
    </row>
    <row r="57" spans="1:4" ht="16" x14ac:dyDescent="0.2">
      <c r="A57" s="42">
        <v>2086</v>
      </c>
      <c r="B57" s="42">
        <v>824418</v>
      </c>
      <c r="C57">
        <f t="shared" si="0"/>
        <v>882648.74</v>
      </c>
      <c r="D57">
        <f t="shared" si="1"/>
        <v>7.0632543200172718E-2</v>
      </c>
    </row>
    <row r="58" spans="1:4" ht="16" x14ac:dyDescent="0.2">
      <c r="A58" s="42">
        <v>2412</v>
      </c>
      <c r="B58" s="42">
        <v>821100</v>
      </c>
      <c r="C58">
        <f t="shared" si="0"/>
        <v>976729.08</v>
      </c>
      <c r="D58">
        <f t="shared" si="1"/>
        <v>0.18953730361709897</v>
      </c>
    </row>
    <row r="59" spans="1:4" ht="16" x14ac:dyDescent="0.2">
      <c r="A59" s="42">
        <v>2774</v>
      </c>
      <c r="B59" s="42">
        <v>815565</v>
      </c>
      <c r="C59">
        <f t="shared" si="0"/>
        <v>1081198.6599999999</v>
      </c>
      <c r="D59">
        <f t="shared" si="1"/>
        <v>0.32570507562242118</v>
      </c>
    </row>
    <row r="60" spans="1:4" ht="16" x14ac:dyDescent="0.2">
      <c r="A60" s="42">
        <v>1683</v>
      </c>
      <c r="B60" s="42">
        <v>799907</v>
      </c>
      <c r="C60">
        <f t="shared" si="0"/>
        <v>766346.97</v>
      </c>
      <c r="D60">
        <f t="shared" si="1"/>
        <v>4.195491475884075E-2</v>
      </c>
    </row>
    <row r="61" spans="1:4" ht="16" x14ac:dyDescent="0.2">
      <c r="A61" s="42">
        <v>1910</v>
      </c>
      <c r="B61" s="42">
        <v>799000</v>
      </c>
      <c r="C61">
        <f t="shared" si="0"/>
        <v>831856.89999999991</v>
      </c>
      <c r="D61">
        <f t="shared" si="1"/>
        <v>4.1122528160200136E-2</v>
      </c>
    </row>
    <row r="62" spans="1:4" ht="16" x14ac:dyDescent="0.2">
      <c r="A62" s="42">
        <v>1840</v>
      </c>
      <c r="B62" s="42">
        <v>794900</v>
      </c>
      <c r="C62">
        <f t="shared" si="0"/>
        <v>811655.6</v>
      </c>
      <c r="D62">
        <f t="shared" si="1"/>
        <v>2.1078877846269942E-2</v>
      </c>
    </row>
    <row r="63" spans="1:4" ht="16" x14ac:dyDescent="0.2">
      <c r="A63" s="42">
        <v>4748</v>
      </c>
      <c r="B63" s="42">
        <v>794900</v>
      </c>
      <c r="C63">
        <f t="shared" si="0"/>
        <v>1650875.3199999998</v>
      </c>
      <c r="D63">
        <f t="shared" si="1"/>
        <v>1.0768339665366711</v>
      </c>
    </row>
    <row r="64" spans="1:4" ht="16" x14ac:dyDescent="0.2">
      <c r="A64" s="42">
        <v>2777</v>
      </c>
      <c r="B64" s="42">
        <v>775000</v>
      </c>
      <c r="C64">
        <f t="shared" si="0"/>
        <v>1082064.43</v>
      </c>
      <c r="D64">
        <f t="shared" si="1"/>
        <v>0.39621216774193541</v>
      </c>
    </row>
    <row r="65" spans="1:4" ht="16" x14ac:dyDescent="0.2">
      <c r="A65" s="42">
        <v>1900</v>
      </c>
      <c r="B65" s="42">
        <v>769400</v>
      </c>
      <c r="C65">
        <f t="shared" si="0"/>
        <v>828971</v>
      </c>
      <c r="D65">
        <f t="shared" si="1"/>
        <v>7.7425266441382895E-2</v>
      </c>
    </row>
    <row r="66" spans="1:4" ht="16" x14ac:dyDescent="0.2">
      <c r="A66" s="42">
        <v>1347</v>
      </c>
      <c r="B66" s="42">
        <v>763100</v>
      </c>
      <c r="C66">
        <f t="shared" si="0"/>
        <v>669380.73</v>
      </c>
      <c r="D66">
        <f t="shared" si="1"/>
        <v>0.12281387760450796</v>
      </c>
    </row>
    <row r="67" spans="1:4" ht="16" x14ac:dyDescent="0.2">
      <c r="A67" s="42">
        <v>1292</v>
      </c>
      <c r="B67" s="42">
        <v>740500</v>
      </c>
      <c r="C67">
        <f t="shared" si="0"/>
        <v>653508.28</v>
      </c>
      <c r="D67">
        <f t="shared" si="1"/>
        <v>0.11747700202565831</v>
      </c>
    </row>
    <row r="68" spans="1:4" ht="16" x14ac:dyDescent="0.2">
      <c r="A68" s="14">
        <v>1400</v>
      </c>
      <c r="B68" s="14">
        <v>732600</v>
      </c>
      <c r="C68">
        <f t="shared" si="0"/>
        <v>684676</v>
      </c>
      <c r="D68">
        <f t="shared" si="1"/>
        <v>6.5416325416325416E-2</v>
      </c>
    </row>
    <row r="69" spans="1:4" ht="16" x14ac:dyDescent="0.2">
      <c r="A69" s="42">
        <v>1976</v>
      </c>
      <c r="B69" s="42">
        <v>729006</v>
      </c>
      <c r="C69">
        <f t="shared" ref="C69:C103" si="2">(A69*$E$2)+$E$1</f>
        <v>850903.84</v>
      </c>
      <c r="D69">
        <f t="shared" ref="D69:D103" si="3">ABS((B69-C69)/B69)</f>
        <v>0.16721102432627435</v>
      </c>
    </row>
    <row r="70" spans="1:4" ht="16" x14ac:dyDescent="0.2">
      <c r="A70" s="42">
        <v>1824</v>
      </c>
      <c r="B70" s="42">
        <v>724500</v>
      </c>
      <c r="C70">
        <f t="shared" si="2"/>
        <v>807038.15999999992</v>
      </c>
      <c r="D70">
        <f t="shared" si="3"/>
        <v>0.11392430641821935</v>
      </c>
    </row>
    <row r="71" spans="1:4" ht="16" x14ac:dyDescent="0.2">
      <c r="A71" s="42">
        <v>1989</v>
      </c>
      <c r="B71" s="42">
        <v>723900</v>
      </c>
      <c r="C71">
        <f t="shared" si="2"/>
        <v>854655.50999999989</v>
      </c>
      <c r="D71">
        <f t="shared" si="3"/>
        <v>0.18062648155822614</v>
      </c>
    </row>
    <row r="72" spans="1:4" ht="16" x14ac:dyDescent="0.2">
      <c r="A72" s="42">
        <v>1288</v>
      </c>
      <c r="B72" s="42">
        <v>715400</v>
      </c>
      <c r="C72">
        <f t="shared" si="2"/>
        <v>652353.91999999993</v>
      </c>
      <c r="D72">
        <f t="shared" si="3"/>
        <v>8.8127033827229626E-2</v>
      </c>
    </row>
    <row r="73" spans="1:4" ht="16" x14ac:dyDescent="0.2">
      <c r="A73" s="42">
        <v>1895</v>
      </c>
      <c r="B73" s="42">
        <v>707700</v>
      </c>
      <c r="C73">
        <f t="shared" si="2"/>
        <v>827528.04999999993</v>
      </c>
      <c r="D73">
        <f t="shared" si="3"/>
        <v>0.16932040412604202</v>
      </c>
    </row>
    <row r="74" spans="1:4" ht="16" x14ac:dyDescent="0.2">
      <c r="A74" s="42">
        <v>1196</v>
      </c>
      <c r="B74" s="42">
        <v>701400</v>
      </c>
      <c r="C74">
        <f t="shared" si="2"/>
        <v>625803.6399999999</v>
      </c>
      <c r="D74">
        <f t="shared" si="3"/>
        <v>0.10777924151696622</v>
      </c>
    </row>
    <row r="75" spans="1:4" ht="16" x14ac:dyDescent="0.2">
      <c r="A75" s="42">
        <v>1737</v>
      </c>
      <c r="B75" s="42">
        <v>688400</v>
      </c>
      <c r="C75">
        <f t="shared" si="2"/>
        <v>781930.83</v>
      </c>
      <c r="D75">
        <f t="shared" si="3"/>
        <v>0.13586698140615916</v>
      </c>
    </row>
    <row r="76" spans="1:4" ht="16" x14ac:dyDescent="0.2">
      <c r="A76" s="42">
        <v>1539</v>
      </c>
      <c r="B76" s="42">
        <v>686800</v>
      </c>
      <c r="C76">
        <f t="shared" si="2"/>
        <v>724790.01</v>
      </c>
      <c r="D76">
        <f t="shared" si="3"/>
        <v>5.5314516598718708E-2</v>
      </c>
    </row>
    <row r="77" spans="1:4" ht="16" x14ac:dyDescent="0.2">
      <c r="A77" s="42">
        <v>1068</v>
      </c>
      <c r="B77" s="42">
        <v>685900</v>
      </c>
      <c r="C77">
        <f t="shared" si="2"/>
        <v>588864.12</v>
      </c>
      <c r="D77">
        <f t="shared" si="3"/>
        <v>0.14147234290712932</v>
      </c>
    </row>
    <row r="78" spans="1:4" ht="16" x14ac:dyDescent="0.2">
      <c r="A78" s="42">
        <v>1972</v>
      </c>
      <c r="B78" s="42">
        <v>685100</v>
      </c>
      <c r="C78">
        <f t="shared" si="2"/>
        <v>849749.48</v>
      </c>
      <c r="D78">
        <f t="shared" si="3"/>
        <v>0.24032911983652019</v>
      </c>
    </row>
    <row r="79" spans="1:4" ht="16" x14ac:dyDescent="0.2">
      <c r="A79" s="42">
        <v>1608</v>
      </c>
      <c r="B79" s="42">
        <v>683300</v>
      </c>
      <c r="C79">
        <f t="shared" si="2"/>
        <v>744702.72</v>
      </c>
      <c r="D79">
        <f t="shared" si="3"/>
        <v>8.986202253768473E-2</v>
      </c>
    </row>
    <row r="80" spans="1:4" ht="16" x14ac:dyDescent="0.2">
      <c r="A80" s="42">
        <v>2094</v>
      </c>
      <c r="B80" s="42">
        <v>669300</v>
      </c>
      <c r="C80">
        <f t="shared" si="2"/>
        <v>884957.46</v>
      </c>
      <c r="D80">
        <f t="shared" si="3"/>
        <v>0.32221344688480497</v>
      </c>
    </row>
    <row r="81" spans="1:4" ht="16" x14ac:dyDescent="0.2">
      <c r="A81" s="42">
        <v>1920</v>
      </c>
      <c r="B81" s="42">
        <v>669006</v>
      </c>
      <c r="C81">
        <f t="shared" si="2"/>
        <v>834742.79999999993</v>
      </c>
      <c r="D81">
        <f t="shared" si="3"/>
        <v>0.2477358947453385</v>
      </c>
    </row>
    <row r="82" spans="1:4" ht="16" x14ac:dyDescent="0.2">
      <c r="A82" s="42">
        <v>1320</v>
      </c>
      <c r="B82" s="42">
        <v>660700</v>
      </c>
      <c r="C82">
        <f t="shared" si="2"/>
        <v>661588.80000000005</v>
      </c>
      <c r="D82">
        <f t="shared" si="3"/>
        <v>1.3452398970789261E-3</v>
      </c>
    </row>
    <row r="83" spans="1:4" ht="16" x14ac:dyDescent="0.2">
      <c r="A83" s="42">
        <v>1880</v>
      </c>
      <c r="B83" s="42">
        <v>647900</v>
      </c>
      <c r="C83">
        <f t="shared" si="2"/>
        <v>823199.2</v>
      </c>
      <c r="D83">
        <f t="shared" si="3"/>
        <v>0.27056521068066053</v>
      </c>
    </row>
    <row r="84" spans="1:4" ht="16" x14ac:dyDescent="0.2">
      <c r="A84" s="42">
        <v>1437</v>
      </c>
      <c r="B84" s="42">
        <v>645900</v>
      </c>
      <c r="C84">
        <f t="shared" si="2"/>
        <v>695353.83</v>
      </c>
      <c r="D84">
        <f t="shared" si="3"/>
        <v>7.6565768694844341E-2</v>
      </c>
    </row>
    <row r="85" spans="1:4" ht="16" x14ac:dyDescent="0.2">
      <c r="A85" s="42">
        <v>1682</v>
      </c>
      <c r="B85" s="42">
        <v>636300</v>
      </c>
      <c r="C85">
        <f t="shared" si="2"/>
        <v>766058.37999999989</v>
      </c>
      <c r="D85">
        <f t="shared" si="3"/>
        <v>0.20392641835612116</v>
      </c>
    </row>
    <row r="86" spans="1:4" ht="16" x14ac:dyDescent="0.2">
      <c r="A86" s="42">
        <v>1088</v>
      </c>
      <c r="B86" s="42">
        <v>634700</v>
      </c>
      <c r="C86">
        <f t="shared" si="2"/>
        <v>594635.91999999993</v>
      </c>
      <c r="D86">
        <f t="shared" si="3"/>
        <v>6.312286119426512E-2</v>
      </c>
    </row>
    <row r="87" spans="1:4" ht="16" x14ac:dyDescent="0.2">
      <c r="A87" s="42">
        <v>1116</v>
      </c>
      <c r="B87" s="42">
        <v>626700</v>
      </c>
      <c r="C87">
        <f t="shared" si="2"/>
        <v>602716.43999999994</v>
      </c>
      <c r="D87">
        <f t="shared" si="3"/>
        <v>3.8269602680708559E-2</v>
      </c>
    </row>
    <row r="88" spans="1:4" ht="16" x14ac:dyDescent="0.2">
      <c r="A88" s="42">
        <v>1287</v>
      </c>
      <c r="B88" s="42">
        <v>621776</v>
      </c>
      <c r="C88">
        <f t="shared" si="2"/>
        <v>652065.32999999996</v>
      </c>
      <c r="D88">
        <f t="shared" si="3"/>
        <v>4.8714215408764507E-2</v>
      </c>
    </row>
    <row r="89" spans="1:4" ht="16" x14ac:dyDescent="0.2">
      <c r="A89" s="42">
        <v>1230</v>
      </c>
      <c r="B89" s="42">
        <v>620400</v>
      </c>
      <c r="C89">
        <f t="shared" si="2"/>
        <v>635615.69999999995</v>
      </c>
      <c r="D89">
        <f t="shared" si="3"/>
        <v>2.4525628626692383E-2</v>
      </c>
    </row>
    <row r="90" spans="1:4" ht="16" x14ac:dyDescent="0.2">
      <c r="A90" s="14">
        <v>2403</v>
      </c>
      <c r="B90" s="14">
        <v>608730</v>
      </c>
      <c r="C90">
        <f t="shared" si="2"/>
        <v>974131.7699999999</v>
      </c>
      <c r="D90">
        <f t="shared" si="3"/>
        <v>0.60026903553299471</v>
      </c>
    </row>
    <row r="91" spans="1:4" ht="16" x14ac:dyDescent="0.2">
      <c r="A91" s="42">
        <v>1189</v>
      </c>
      <c r="B91" s="42">
        <v>604529</v>
      </c>
      <c r="C91">
        <f t="shared" si="2"/>
        <v>623783.51</v>
      </c>
      <c r="D91">
        <f t="shared" si="3"/>
        <v>3.1850432320037599E-2</v>
      </c>
    </row>
    <row r="92" spans="1:4" ht="16" x14ac:dyDescent="0.2">
      <c r="A92" s="42">
        <v>1235</v>
      </c>
      <c r="B92" s="42">
        <v>593400</v>
      </c>
      <c r="C92">
        <f t="shared" si="2"/>
        <v>637058.64999999991</v>
      </c>
      <c r="D92">
        <f t="shared" si="3"/>
        <v>7.3573727671048042E-2</v>
      </c>
    </row>
    <row r="93" spans="1:4" ht="16" x14ac:dyDescent="0.2">
      <c r="A93" s="42">
        <v>1377</v>
      </c>
      <c r="B93" s="42">
        <v>581400</v>
      </c>
      <c r="C93">
        <f t="shared" si="2"/>
        <v>678038.42999999993</v>
      </c>
      <c r="D93">
        <f t="shared" si="3"/>
        <v>0.16621676986584097</v>
      </c>
    </row>
    <row r="94" spans="1:4" ht="16" x14ac:dyDescent="0.2">
      <c r="A94" s="42">
        <v>1050</v>
      </c>
      <c r="B94" s="42">
        <v>578000</v>
      </c>
      <c r="C94">
        <f t="shared" si="2"/>
        <v>583669.5</v>
      </c>
      <c r="D94">
        <f t="shared" si="3"/>
        <v>9.8088235294117639E-3</v>
      </c>
    </row>
    <row r="95" spans="1:4" ht="16" x14ac:dyDescent="0.2">
      <c r="A95" s="42">
        <v>1131</v>
      </c>
      <c r="B95" s="42">
        <v>567187</v>
      </c>
      <c r="C95">
        <f t="shared" si="2"/>
        <v>607045.29</v>
      </c>
      <c r="D95">
        <f t="shared" si="3"/>
        <v>7.027363109521205E-2</v>
      </c>
    </row>
    <row r="96" spans="1:4" ht="16" x14ac:dyDescent="0.2">
      <c r="A96" s="42">
        <v>1898</v>
      </c>
      <c r="B96" s="42">
        <v>549000</v>
      </c>
      <c r="C96">
        <f t="shared" si="2"/>
        <v>828393.82</v>
      </c>
      <c r="D96">
        <f t="shared" si="3"/>
        <v>0.50891406193078315</v>
      </c>
    </row>
    <row r="97" spans="1:4" ht="16" x14ac:dyDescent="0.2">
      <c r="A97" s="42">
        <v>1247</v>
      </c>
      <c r="B97" s="42">
        <v>537300</v>
      </c>
      <c r="C97">
        <f t="shared" si="2"/>
        <v>640521.73</v>
      </c>
      <c r="D97">
        <f t="shared" si="3"/>
        <v>0.1921119114088963</v>
      </c>
    </row>
    <row r="98" spans="1:4" ht="16" x14ac:dyDescent="0.2">
      <c r="A98" s="42">
        <v>1014</v>
      </c>
      <c r="B98" s="42">
        <v>524700</v>
      </c>
      <c r="C98">
        <f t="shared" si="2"/>
        <v>573280.26</v>
      </c>
      <c r="D98">
        <f t="shared" si="3"/>
        <v>9.2586735277301338E-2</v>
      </c>
    </row>
    <row r="99" spans="1:4" ht="16" x14ac:dyDescent="0.2">
      <c r="A99" s="42">
        <v>1175</v>
      </c>
      <c r="B99" s="42">
        <v>522700</v>
      </c>
      <c r="C99">
        <f t="shared" si="2"/>
        <v>619743.25</v>
      </c>
      <c r="D99">
        <f t="shared" si="3"/>
        <v>0.18565764300746126</v>
      </c>
    </row>
    <row r="100" spans="1:4" ht="16" x14ac:dyDescent="0.2">
      <c r="A100" s="14">
        <v>1300</v>
      </c>
      <c r="B100" s="14">
        <v>471500</v>
      </c>
      <c r="C100">
        <f t="shared" si="2"/>
        <v>655817</v>
      </c>
      <c r="D100">
        <f t="shared" si="3"/>
        <v>0.39091622481442206</v>
      </c>
    </row>
    <row r="101" spans="1:4" ht="16" x14ac:dyDescent="0.2">
      <c r="A101" s="42">
        <v>1500</v>
      </c>
      <c r="B101" s="42">
        <v>453853</v>
      </c>
      <c r="C101">
        <f t="shared" si="2"/>
        <v>713535</v>
      </c>
      <c r="D101">
        <f t="shared" si="3"/>
        <v>0.57217204689624168</v>
      </c>
    </row>
    <row r="102" spans="1:4" ht="16" x14ac:dyDescent="0.2">
      <c r="A102" s="42">
        <v>1172</v>
      </c>
      <c r="B102" s="42">
        <v>443052</v>
      </c>
      <c r="C102">
        <f t="shared" si="2"/>
        <v>618877.48</v>
      </c>
      <c r="D102">
        <f t="shared" si="3"/>
        <v>0.39685066312757866</v>
      </c>
    </row>
    <row r="103" spans="1:4" ht="16" x14ac:dyDescent="0.2">
      <c r="A103" s="42">
        <v>1624</v>
      </c>
      <c r="B103" s="42">
        <v>425000</v>
      </c>
      <c r="C103">
        <f t="shared" si="2"/>
        <v>749320.15999999992</v>
      </c>
      <c r="D103">
        <f t="shared" si="3"/>
        <v>0.76310625882352923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DCA9-908F-3747-A8A4-A7E998646336}">
  <dimension ref="A1:I28"/>
  <sheetViews>
    <sheetView zoomScale="113" workbookViewId="0">
      <selection activeCell="A17" sqref="A17:XFD17"/>
    </sheetView>
  </sheetViews>
  <sheetFormatPr baseColWidth="10" defaultRowHeight="15" x14ac:dyDescent="0.2"/>
  <cols>
    <col min="1" max="1" width="15.6640625" bestFit="1" customWidth="1"/>
    <col min="2" max="2" width="11" bestFit="1" customWidth="1"/>
    <col min="3" max="4" width="11.83203125" bestFit="1" customWidth="1"/>
    <col min="5" max="5" width="11" bestFit="1" customWidth="1"/>
    <col min="6" max="6" width="12.1640625" bestFit="1" customWidth="1"/>
    <col min="7" max="7" width="19.33203125" bestFit="1" customWidth="1"/>
    <col min="8" max="9" width="11" bestFit="1" customWidth="1"/>
  </cols>
  <sheetData>
    <row r="1" spans="1:9" x14ac:dyDescent="0.2">
      <c r="A1" t="s">
        <v>122</v>
      </c>
    </row>
    <row r="2" spans="1:9" ht="16" thickBot="1" x14ac:dyDescent="0.25"/>
    <row r="3" spans="1:9" x14ac:dyDescent="0.2">
      <c r="A3" s="45" t="s">
        <v>123</v>
      </c>
      <c r="B3" s="45"/>
    </row>
    <row r="4" spans="1:9" x14ac:dyDescent="0.2">
      <c r="A4" t="s">
        <v>124</v>
      </c>
      <c r="B4">
        <v>0.74749993916456958</v>
      </c>
    </row>
    <row r="5" spans="1:9" x14ac:dyDescent="0.2">
      <c r="A5" t="s">
        <v>125</v>
      </c>
      <c r="B5">
        <v>0.55875615905103526</v>
      </c>
    </row>
    <row r="6" spans="1:9" x14ac:dyDescent="0.2">
      <c r="A6" t="s">
        <v>126</v>
      </c>
      <c r="B6">
        <v>0.54017747101107882</v>
      </c>
    </row>
    <row r="7" spans="1:9" x14ac:dyDescent="0.2">
      <c r="A7" t="s">
        <v>127</v>
      </c>
      <c r="B7">
        <v>256486.96925042087</v>
      </c>
    </row>
    <row r="8" spans="1:9" ht="16" thickBot="1" x14ac:dyDescent="0.25">
      <c r="A8" s="43" t="s">
        <v>128</v>
      </c>
      <c r="B8" s="43">
        <v>100</v>
      </c>
    </row>
    <row r="10" spans="1:9" ht="16" thickBot="1" x14ac:dyDescent="0.25">
      <c r="A10" t="s">
        <v>129</v>
      </c>
    </row>
    <row r="11" spans="1:9" x14ac:dyDescent="0.2">
      <c r="A11" s="44"/>
      <c r="B11" s="44" t="s">
        <v>134</v>
      </c>
      <c r="C11" s="44" t="s">
        <v>135</v>
      </c>
      <c r="D11" s="44" t="s">
        <v>136</v>
      </c>
      <c r="E11" s="44" t="s">
        <v>137</v>
      </c>
      <c r="F11" s="44" t="s">
        <v>138</v>
      </c>
    </row>
    <row r="12" spans="1:9" x14ac:dyDescent="0.2">
      <c r="A12" t="s">
        <v>130</v>
      </c>
      <c r="B12">
        <v>4</v>
      </c>
      <c r="C12">
        <v>7914033490891.417</v>
      </c>
      <c r="D12">
        <v>1978508372722.8542</v>
      </c>
      <c r="E12">
        <v>30.075113907362113</v>
      </c>
      <c r="F12" s="50">
        <v>3.6493421530435898E-16</v>
      </c>
      <c r="G12" s="48">
        <f>F12</f>
        <v>3.6493421530435898E-16</v>
      </c>
    </row>
    <row r="13" spans="1:9" x14ac:dyDescent="0.2">
      <c r="A13" t="s">
        <v>131</v>
      </c>
      <c r="B13">
        <v>95</v>
      </c>
      <c r="C13">
        <v>6249628712550.3018</v>
      </c>
      <c r="D13">
        <v>65785565395.266335</v>
      </c>
    </row>
    <row r="14" spans="1:9" ht="16" thickBot="1" x14ac:dyDescent="0.25">
      <c r="A14" s="43" t="s">
        <v>132</v>
      </c>
      <c r="B14" s="43">
        <v>99</v>
      </c>
      <c r="C14" s="43">
        <v>14163662203441.719</v>
      </c>
      <c r="D14" s="43"/>
      <c r="E14" s="43"/>
      <c r="F14" s="43"/>
    </row>
    <row r="15" spans="1:9" ht="16" thickBot="1" x14ac:dyDescent="0.25"/>
    <row r="16" spans="1:9" x14ac:dyDescent="0.2">
      <c r="A16" s="44"/>
      <c r="B16" s="44" t="s">
        <v>139</v>
      </c>
      <c r="C16" s="44" t="s">
        <v>127</v>
      </c>
      <c r="D16" s="44" t="s">
        <v>140</v>
      </c>
      <c r="E16" s="44" t="s">
        <v>141</v>
      </c>
      <c r="F16" s="44" t="s">
        <v>142</v>
      </c>
      <c r="G16" s="44" t="s">
        <v>143</v>
      </c>
      <c r="H16" s="44" t="s">
        <v>144</v>
      </c>
      <c r="I16" s="44" t="s">
        <v>145</v>
      </c>
    </row>
    <row r="17" spans="1:9" x14ac:dyDescent="0.2">
      <c r="A17" t="s">
        <v>133</v>
      </c>
      <c r="B17">
        <v>22359.560434823114</v>
      </c>
      <c r="C17">
        <v>117288.39865463202</v>
      </c>
      <c r="D17">
        <v>0.19063744318535017</v>
      </c>
      <c r="E17">
        <v>0.84921645386824118</v>
      </c>
      <c r="F17">
        <v>-210487.35069383791</v>
      </c>
      <c r="G17">
        <v>255206.47156348417</v>
      </c>
      <c r="H17">
        <v>-210487.35069383791</v>
      </c>
      <c r="I17">
        <v>255206.47156348417</v>
      </c>
    </row>
    <row r="18" spans="1:9" x14ac:dyDescent="0.2">
      <c r="A18" t="s">
        <v>2</v>
      </c>
      <c r="B18">
        <v>252.26122448994931</v>
      </c>
      <c r="C18">
        <v>38.776045766160252</v>
      </c>
      <c r="D18">
        <v>6.5055943561449219</v>
      </c>
      <c r="E18">
        <v>3.6064915365123839E-9</v>
      </c>
      <c r="F18">
        <v>175.2810407207046</v>
      </c>
      <c r="G18">
        <v>329.24140825919403</v>
      </c>
      <c r="H18">
        <v>175.2810407207046</v>
      </c>
      <c r="I18">
        <v>329.24140825919403</v>
      </c>
    </row>
    <row r="19" spans="1:9" x14ac:dyDescent="0.2">
      <c r="A19" t="s">
        <v>3</v>
      </c>
      <c r="B19">
        <v>47436.008302262628</v>
      </c>
      <c r="C19">
        <v>36475.74715005589</v>
      </c>
      <c r="D19">
        <v>1.3004807854138758</v>
      </c>
      <c r="E19">
        <v>0.19658224394564253</v>
      </c>
      <c r="F19">
        <v>-24977.505330998618</v>
      </c>
      <c r="G19">
        <v>119849.52193552387</v>
      </c>
      <c r="H19">
        <v>-24977.505330998618</v>
      </c>
      <c r="I19">
        <v>119849.52193552387</v>
      </c>
    </row>
    <row r="20" spans="1:9" x14ac:dyDescent="0.2">
      <c r="A20" t="s">
        <v>4</v>
      </c>
      <c r="B20">
        <v>42649.235320412903</v>
      </c>
      <c r="C20">
        <v>40620.257697702051</v>
      </c>
      <c r="D20">
        <v>1.0499498953898965</v>
      </c>
      <c r="E20">
        <v>0.29640479431876199</v>
      </c>
      <c r="F20">
        <v>-37992.172036602002</v>
      </c>
      <c r="G20">
        <v>123290.64267742781</v>
      </c>
      <c r="H20">
        <v>-37992.172036602002</v>
      </c>
      <c r="I20">
        <v>123290.64267742781</v>
      </c>
    </row>
    <row r="21" spans="1:9" ht="16" thickBot="1" x14ac:dyDescent="0.25">
      <c r="A21" s="43" t="s">
        <v>5</v>
      </c>
      <c r="B21" s="43">
        <v>1298.1134092180271</v>
      </c>
      <c r="C21" s="43">
        <v>777.7055253635391</v>
      </c>
      <c r="D21" s="43">
        <v>1.6691580127468206</v>
      </c>
      <c r="E21" s="43">
        <v>9.8378447609502886E-2</v>
      </c>
      <c r="F21" s="43">
        <v>-245.82726544170896</v>
      </c>
      <c r="G21" s="43">
        <v>2842.0540838777633</v>
      </c>
      <c r="H21" s="43">
        <v>-245.82726544170896</v>
      </c>
      <c r="I21" s="43">
        <v>2842.0540838777633</v>
      </c>
    </row>
    <row r="22" spans="1:9" ht="16" thickBot="1" x14ac:dyDescent="0.25"/>
    <row r="23" spans="1:9" x14ac:dyDescent="0.2">
      <c r="C23">
        <f>B17</f>
        <v>22359.560434823114</v>
      </c>
      <c r="E23" s="44"/>
      <c r="F23" s="44" t="s">
        <v>141</v>
      </c>
    </row>
    <row r="24" spans="1:9" x14ac:dyDescent="0.2">
      <c r="A24">
        <v>1441</v>
      </c>
      <c r="B24">
        <v>252</v>
      </c>
      <c r="C24">
        <f>B24*A24</f>
        <v>363132</v>
      </c>
      <c r="E24" t="s">
        <v>133</v>
      </c>
      <c r="F24" s="46">
        <v>0.84921645386824118</v>
      </c>
    </row>
    <row r="25" spans="1:9" x14ac:dyDescent="0.2">
      <c r="A25">
        <v>3</v>
      </c>
      <c r="B25">
        <v>47436</v>
      </c>
      <c r="C25">
        <f t="shared" ref="C25:C27" si="0">B25*A25</f>
        <v>142308</v>
      </c>
      <c r="E25" t="s">
        <v>2</v>
      </c>
      <c r="F25" s="47">
        <v>3.6064915365123839E-9</v>
      </c>
    </row>
    <row r="26" spans="1:9" x14ac:dyDescent="0.2">
      <c r="A26">
        <v>1.5</v>
      </c>
      <c r="B26">
        <v>42649</v>
      </c>
      <c r="C26">
        <f t="shared" si="0"/>
        <v>63973.5</v>
      </c>
      <c r="E26" t="s">
        <v>3</v>
      </c>
      <c r="F26" s="46">
        <v>0.19658224394564253</v>
      </c>
    </row>
    <row r="27" spans="1:9" x14ac:dyDescent="0.2">
      <c r="A27">
        <f>2022-1979</f>
        <v>43</v>
      </c>
      <c r="B27">
        <v>1298</v>
      </c>
      <c r="C27">
        <f t="shared" si="0"/>
        <v>55814</v>
      </c>
      <c r="E27" t="s">
        <v>4</v>
      </c>
      <c r="F27" s="46">
        <v>0.29640479431876199</v>
      </c>
    </row>
    <row r="28" spans="1:9" ht="16" thickBot="1" x14ac:dyDescent="0.25">
      <c r="C28">
        <f>SUM(C23:C27)</f>
        <v>647587.06043482316</v>
      </c>
      <c r="E28" s="43" t="s">
        <v>5</v>
      </c>
      <c r="F28" s="49">
        <v>9.8378447609502886E-2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4F71-FF57-124B-96D0-510124CE0672}">
  <dimension ref="A1:E101"/>
  <sheetViews>
    <sheetView workbookViewId="0">
      <selection sqref="A1:E1048576"/>
    </sheetView>
  </sheetViews>
  <sheetFormatPr baseColWidth="10" defaultRowHeight="16" x14ac:dyDescent="0.2"/>
  <cols>
    <col min="1" max="1" width="8.5" style="12" bestFit="1" customWidth="1"/>
    <col min="2" max="2" width="6.33203125" style="12" bestFit="1" customWidth="1"/>
    <col min="3" max="3" width="4.5" style="12" bestFit="1" customWidth="1"/>
    <col min="4" max="4" width="5.33203125" style="12" bestFit="1" customWidth="1"/>
    <col min="5" max="5" width="4.5" style="12" bestFit="1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s="14">
        <v>2022700</v>
      </c>
      <c r="B2" s="14">
        <v>3837</v>
      </c>
      <c r="C2" s="12">
        <v>4</v>
      </c>
      <c r="D2" s="12">
        <v>4</v>
      </c>
      <c r="E2" s="14">
        <v>124</v>
      </c>
    </row>
    <row r="3" spans="1:5" x14ac:dyDescent="0.2">
      <c r="A3" s="3">
        <v>1999000</v>
      </c>
      <c r="B3" s="3">
        <v>4096</v>
      </c>
      <c r="C3" s="3">
        <v>4</v>
      </c>
      <c r="D3" s="3">
        <v>4</v>
      </c>
      <c r="E3" s="3">
        <v>50</v>
      </c>
    </row>
    <row r="4" spans="1:5" x14ac:dyDescent="0.2">
      <c r="A4" s="4">
        <v>1995000</v>
      </c>
      <c r="B4" s="3">
        <v>4424</v>
      </c>
      <c r="C4" s="3">
        <v>6</v>
      </c>
      <c r="D4" s="3">
        <v>4</v>
      </c>
      <c r="E4" s="3">
        <v>15</v>
      </c>
    </row>
    <row r="5" spans="1:5" x14ac:dyDescent="0.2">
      <c r="A5" s="3">
        <v>1985000</v>
      </c>
      <c r="B5" s="3">
        <v>3000</v>
      </c>
      <c r="C5" s="3">
        <v>4</v>
      </c>
      <c r="D5" s="3">
        <v>3</v>
      </c>
      <c r="E5" s="3">
        <v>38</v>
      </c>
    </row>
    <row r="6" spans="1:5" x14ac:dyDescent="0.2">
      <c r="A6" s="10">
        <v>1839872</v>
      </c>
      <c r="B6" s="11">
        <v>4600</v>
      </c>
      <c r="C6" s="12">
        <v>4</v>
      </c>
      <c r="D6" s="12">
        <v>4</v>
      </c>
      <c r="E6" s="12">
        <v>2</v>
      </c>
    </row>
    <row r="7" spans="1:5" x14ac:dyDescent="0.2">
      <c r="A7" s="10">
        <v>1772220</v>
      </c>
      <c r="B7" s="11">
        <v>4052</v>
      </c>
      <c r="C7" s="12">
        <v>2</v>
      </c>
      <c r="D7" s="12">
        <v>1</v>
      </c>
      <c r="E7" s="12">
        <v>28</v>
      </c>
    </row>
    <row r="8" spans="1:5" x14ac:dyDescent="0.2">
      <c r="A8" s="4">
        <v>1745000</v>
      </c>
      <c r="B8" s="3">
        <v>3427</v>
      </c>
      <c r="C8" s="3">
        <v>5</v>
      </c>
      <c r="D8" s="3">
        <v>3</v>
      </c>
      <c r="E8" s="3">
        <v>26</v>
      </c>
    </row>
    <row r="9" spans="1:5" x14ac:dyDescent="0.2">
      <c r="A9" s="10">
        <v>1636700</v>
      </c>
      <c r="B9" s="12">
        <v>2434</v>
      </c>
      <c r="C9" s="12">
        <v>4</v>
      </c>
      <c r="D9" s="12">
        <v>2</v>
      </c>
      <c r="E9" s="12">
        <v>69</v>
      </c>
    </row>
    <row r="10" spans="1:5" x14ac:dyDescent="0.2">
      <c r="A10" s="3">
        <v>1552400</v>
      </c>
      <c r="B10" s="3">
        <v>3510</v>
      </c>
      <c r="C10" s="3">
        <v>4</v>
      </c>
      <c r="D10" s="3">
        <v>4</v>
      </c>
      <c r="E10" s="3">
        <v>17</v>
      </c>
    </row>
    <row r="11" spans="1:5" x14ac:dyDescent="0.2">
      <c r="A11" s="15">
        <v>1499006</v>
      </c>
      <c r="B11" s="12">
        <v>2485</v>
      </c>
      <c r="C11" s="12">
        <v>4</v>
      </c>
      <c r="D11" s="12">
        <v>3</v>
      </c>
      <c r="E11" s="12">
        <v>17</v>
      </c>
    </row>
    <row r="12" spans="1:5" x14ac:dyDescent="0.2">
      <c r="A12" s="6">
        <v>1444500</v>
      </c>
      <c r="B12" s="6">
        <v>1488</v>
      </c>
      <c r="C12" s="7">
        <v>5</v>
      </c>
      <c r="D12" s="7">
        <v>2</v>
      </c>
      <c r="E12" s="6">
        <v>124</v>
      </c>
    </row>
    <row r="13" spans="1:5" x14ac:dyDescent="0.2">
      <c r="A13" s="3">
        <v>1425000</v>
      </c>
      <c r="B13" s="3">
        <v>4315</v>
      </c>
      <c r="C13" s="3">
        <v>4</v>
      </c>
      <c r="D13" s="3">
        <v>3</v>
      </c>
      <c r="E13" s="3">
        <v>26</v>
      </c>
    </row>
    <row r="14" spans="1:5" x14ac:dyDescent="0.2">
      <c r="A14" s="17">
        <v>1370000</v>
      </c>
      <c r="B14" s="18">
        <v>4317</v>
      </c>
      <c r="C14" s="18">
        <v>3</v>
      </c>
      <c r="D14" s="18">
        <v>4</v>
      </c>
      <c r="E14" s="18">
        <v>30</v>
      </c>
    </row>
    <row r="15" spans="1:5" x14ac:dyDescent="0.2">
      <c r="A15" s="6">
        <v>1324100</v>
      </c>
      <c r="B15" s="6">
        <v>2684</v>
      </c>
      <c r="C15" s="7">
        <v>5</v>
      </c>
      <c r="D15" s="7">
        <v>2</v>
      </c>
      <c r="E15" s="6">
        <v>124</v>
      </c>
    </row>
    <row r="16" spans="1:5" x14ac:dyDescent="0.2">
      <c r="A16" s="12">
        <v>1318988</v>
      </c>
      <c r="B16" s="12">
        <v>2767</v>
      </c>
      <c r="C16" s="12">
        <v>5</v>
      </c>
      <c r="D16" s="12">
        <v>3</v>
      </c>
      <c r="E16" s="12">
        <v>39</v>
      </c>
    </row>
    <row r="17" spans="1:5" x14ac:dyDescent="0.2">
      <c r="A17" s="3">
        <v>1292100</v>
      </c>
      <c r="B17" s="3">
        <v>2654</v>
      </c>
      <c r="C17" s="3">
        <v>3</v>
      </c>
      <c r="D17" s="3">
        <v>2.5</v>
      </c>
      <c r="E17" s="3">
        <v>11</v>
      </c>
    </row>
    <row r="18" spans="1:5" x14ac:dyDescent="0.2">
      <c r="A18" s="10">
        <v>1286915</v>
      </c>
      <c r="B18" s="11">
        <v>2206</v>
      </c>
      <c r="C18" s="12">
        <v>4</v>
      </c>
      <c r="D18" s="12">
        <v>4</v>
      </c>
      <c r="E18" s="12">
        <v>134</v>
      </c>
    </row>
    <row r="19" spans="1:5" x14ac:dyDescent="0.2">
      <c r="A19" s="6">
        <v>1250300</v>
      </c>
      <c r="B19" s="6">
        <v>2462</v>
      </c>
      <c r="C19" s="7">
        <v>5</v>
      </c>
      <c r="D19" s="7">
        <v>2</v>
      </c>
      <c r="E19" s="6">
        <v>111</v>
      </c>
    </row>
    <row r="20" spans="1:5" x14ac:dyDescent="0.2">
      <c r="A20" s="8">
        <v>1250001</v>
      </c>
      <c r="B20" s="4">
        <v>3567</v>
      </c>
      <c r="C20" s="3">
        <v>5</v>
      </c>
      <c r="D20" s="3">
        <v>4</v>
      </c>
      <c r="E20" s="3">
        <v>67</v>
      </c>
    </row>
    <row r="21" spans="1:5" x14ac:dyDescent="0.2">
      <c r="A21" s="3">
        <v>1250000</v>
      </c>
      <c r="B21" s="3">
        <v>2739</v>
      </c>
      <c r="C21" s="3">
        <v>3</v>
      </c>
      <c r="D21" s="3">
        <v>2</v>
      </c>
      <c r="E21" s="3">
        <v>14</v>
      </c>
    </row>
    <row r="22" spans="1:5" x14ac:dyDescent="0.2">
      <c r="A22" s="12">
        <v>1241398</v>
      </c>
      <c r="B22" s="12">
        <v>2170</v>
      </c>
      <c r="C22" s="12">
        <v>3</v>
      </c>
      <c r="D22" s="12">
        <v>3</v>
      </c>
      <c r="E22" s="12">
        <v>22</v>
      </c>
    </row>
    <row r="23" spans="1:5" x14ac:dyDescent="0.2">
      <c r="A23" s="14">
        <v>1219200</v>
      </c>
      <c r="B23" s="14">
        <v>2736</v>
      </c>
      <c r="C23" s="12">
        <v>4</v>
      </c>
      <c r="D23" s="12">
        <v>4</v>
      </c>
      <c r="E23" s="12">
        <v>39</v>
      </c>
    </row>
    <row r="24" spans="1:5" x14ac:dyDescent="0.2">
      <c r="A24" s="3">
        <v>1187000</v>
      </c>
      <c r="B24" s="3">
        <v>3577</v>
      </c>
      <c r="C24" s="3">
        <v>6</v>
      </c>
      <c r="D24" s="3">
        <v>3.75</v>
      </c>
      <c r="E24" s="3">
        <v>19</v>
      </c>
    </row>
    <row r="25" spans="1:5" x14ac:dyDescent="0.2">
      <c r="A25" s="12">
        <v>1176406</v>
      </c>
      <c r="B25" s="12">
        <v>2252</v>
      </c>
      <c r="C25" s="12">
        <v>3</v>
      </c>
      <c r="D25" s="12">
        <v>3</v>
      </c>
      <c r="E25" s="12">
        <v>136</v>
      </c>
    </row>
    <row r="26" spans="1:5" x14ac:dyDescent="0.2">
      <c r="A26" s="6">
        <v>1139100</v>
      </c>
      <c r="B26" s="6">
        <v>2937</v>
      </c>
      <c r="C26" s="7">
        <v>4</v>
      </c>
      <c r="D26" s="7">
        <v>3.5</v>
      </c>
      <c r="E26" s="6">
        <v>29</v>
      </c>
    </row>
    <row r="27" spans="1:5" x14ac:dyDescent="0.2">
      <c r="A27" s="3">
        <v>1133200</v>
      </c>
      <c r="B27" s="3">
        <v>3100</v>
      </c>
      <c r="C27" s="3">
        <v>4</v>
      </c>
      <c r="D27" s="3">
        <v>3.5</v>
      </c>
      <c r="E27" s="3">
        <v>20</v>
      </c>
    </row>
    <row r="28" spans="1:5" x14ac:dyDescent="0.2">
      <c r="A28" s="12">
        <v>1125813</v>
      </c>
      <c r="B28" s="12">
        <v>2673</v>
      </c>
      <c r="C28" s="12">
        <v>4</v>
      </c>
      <c r="D28" s="12">
        <v>3</v>
      </c>
      <c r="E28" s="12">
        <v>39</v>
      </c>
    </row>
    <row r="29" spans="1:5" x14ac:dyDescent="0.2">
      <c r="A29" s="3">
        <v>1125000</v>
      </c>
      <c r="B29" s="3">
        <v>2513</v>
      </c>
      <c r="C29" s="3">
        <v>3</v>
      </c>
      <c r="D29" s="3">
        <v>3</v>
      </c>
      <c r="E29" s="3">
        <v>28</v>
      </c>
    </row>
    <row r="30" spans="1:5" x14ac:dyDescent="0.2">
      <c r="A30" s="12">
        <v>1120000</v>
      </c>
      <c r="B30" s="12">
        <v>2723</v>
      </c>
      <c r="C30" s="12">
        <v>4</v>
      </c>
      <c r="D30" s="12">
        <v>3</v>
      </c>
      <c r="E30" s="12">
        <v>96</v>
      </c>
    </row>
    <row r="31" spans="1:5" x14ac:dyDescent="0.2">
      <c r="A31" s="6">
        <v>1118600</v>
      </c>
      <c r="B31" s="6">
        <v>2371</v>
      </c>
      <c r="C31" s="7">
        <v>4</v>
      </c>
      <c r="D31" s="7">
        <v>3</v>
      </c>
      <c r="E31" s="6">
        <v>50</v>
      </c>
    </row>
    <row r="32" spans="1:5" x14ac:dyDescent="0.2">
      <c r="A32" s="3">
        <v>1114300</v>
      </c>
      <c r="B32" s="3">
        <v>3692</v>
      </c>
      <c r="C32" s="3">
        <v>4</v>
      </c>
      <c r="D32" s="3">
        <v>4</v>
      </c>
      <c r="E32" s="3">
        <v>19</v>
      </c>
    </row>
    <row r="33" spans="1:5" x14ac:dyDescent="0.2">
      <c r="A33" s="12">
        <v>1103600</v>
      </c>
      <c r="B33" s="12">
        <v>5009</v>
      </c>
      <c r="C33" s="12">
        <v>4</v>
      </c>
      <c r="D33" s="12">
        <v>4</v>
      </c>
      <c r="E33" s="12">
        <v>82</v>
      </c>
    </row>
    <row r="34" spans="1:5" x14ac:dyDescent="0.2">
      <c r="A34" s="3">
        <v>1096700</v>
      </c>
      <c r="B34" s="3">
        <v>3213</v>
      </c>
      <c r="C34" s="3">
        <v>4</v>
      </c>
      <c r="D34" s="3">
        <v>3.5</v>
      </c>
      <c r="E34" s="3">
        <v>20</v>
      </c>
    </row>
    <row r="35" spans="1:5" x14ac:dyDescent="0.2">
      <c r="A35" s="17">
        <v>1081700</v>
      </c>
      <c r="B35" s="18">
        <v>2485</v>
      </c>
      <c r="C35" s="18">
        <v>3</v>
      </c>
      <c r="D35" s="18">
        <v>2.5</v>
      </c>
      <c r="E35" s="18">
        <v>7</v>
      </c>
    </row>
    <row r="36" spans="1:5" x14ac:dyDescent="0.2">
      <c r="A36" s="10">
        <v>1073800</v>
      </c>
      <c r="B36" s="11">
        <v>2211</v>
      </c>
      <c r="C36" s="12">
        <v>3</v>
      </c>
      <c r="D36" s="12">
        <v>2.5</v>
      </c>
      <c r="E36" s="12">
        <v>134</v>
      </c>
    </row>
    <row r="37" spans="1:5" x14ac:dyDescent="0.2">
      <c r="A37" s="8">
        <v>1071800</v>
      </c>
      <c r="B37" s="4">
        <v>3398</v>
      </c>
      <c r="C37" s="3">
        <v>4</v>
      </c>
      <c r="D37" s="3">
        <v>4</v>
      </c>
      <c r="E37" s="3">
        <v>17</v>
      </c>
    </row>
    <row r="38" spans="1:5" x14ac:dyDescent="0.2">
      <c r="A38" s="17">
        <v>1039600</v>
      </c>
      <c r="B38" s="18">
        <v>2434</v>
      </c>
      <c r="C38" s="18">
        <v>4</v>
      </c>
      <c r="D38" s="18">
        <v>3</v>
      </c>
      <c r="E38" s="18">
        <v>21</v>
      </c>
    </row>
    <row r="39" spans="1:5" x14ac:dyDescent="0.2">
      <c r="A39" s="6">
        <v>1026000</v>
      </c>
      <c r="B39" s="6">
        <v>3432</v>
      </c>
      <c r="C39" s="7">
        <v>4</v>
      </c>
      <c r="D39" s="7">
        <v>4</v>
      </c>
      <c r="E39" s="6">
        <v>45</v>
      </c>
    </row>
    <row r="40" spans="1:5" x14ac:dyDescent="0.2">
      <c r="A40" s="8">
        <v>989000</v>
      </c>
      <c r="B40" s="3">
        <v>1817</v>
      </c>
      <c r="C40" s="3">
        <v>2</v>
      </c>
      <c r="D40" s="3">
        <v>2</v>
      </c>
      <c r="E40" s="3">
        <v>137</v>
      </c>
    </row>
    <row r="41" spans="1:5" x14ac:dyDescent="0.2">
      <c r="A41" s="10">
        <v>984712</v>
      </c>
      <c r="B41" s="11">
        <v>2913</v>
      </c>
      <c r="C41" s="12">
        <v>4</v>
      </c>
      <c r="D41" s="12">
        <v>2</v>
      </c>
      <c r="E41" s="12">
        <v>69</v>
      </c>
    </row>
    <row r="42" spans="1:5" x14ac:dyDescent="0.2">
      <c r="A42" s="17">
        <v>960400</v>
      </c>
      <c r="B42" s="18">
        <v>2014</v>
      </c>
      <c r="C42" s="18">
        <v>3</v>
      </c>
      <c r="D42" s="18">
        <v>2.5</v>
      </c>
      <c r="E42" s="18">
        <v>15</v>
      </c>
    </row>
    <row r="43" spans="1:5" x14ac:dyDescent="0.2">
      <c r="A43" s="6">
        <v>922700</v>
      </c>
      <c r="B43" s="6">
        <v>2376</v>
      </c>
      <c r="C43" s="6">
        <v>5</v>
      </c>
      <c r="D43" s="6">
        <v>3</v>
      </c>
      <c r="E43" s="6">
        <v>49</v>
      </c>
    </row>
    <row r="44" spans="1:5" x14ac:dyDescent="0.2">
      <c r="A44" s="14">
        <v>916700</v>
      </c>
      <c r="B44" s="14">
        <v>2692</v>
      </c>
      <c r="C44" s="12">
        <v>4</v>
      </c>
      <c r="D44" s="12">
        <v>2.5</v>
      </c>
      <c r="E44" s="12">
        <v>47</v>
      </c>
    </row>
    <row r="45" spans="1:5" x14ac:dyDescent="0.2">
      <c r="A45" s="3">
        <v>909300</v>
      </c>
      <c r="B45" s="3">
        <v>2929</v>
      </c>
      <c r="C45" s="3">
        <v>4</v>
      </c>
      <c r="D45" s="3">
        <v>3.5</v>
      </c>
      <c r="E45" s="3">
        <v>18</v>
      </c>
    </row>
    <row r="46" spans="1:5" x14ac:dyDescent="0.2">
      <c r="A46" s="12">
        <v>899906</v>
      </c>
      <c r="B46" s="12">
        <v>2496</v>
      </c>
      <c r="C46" s="12">
        <v>3</v>
      </c>
      <c r="D46" s="12">
        <v>2</v>
      </c>
      <c r="E46" s="12">
        <v>38</v>
      </c>
    </row>
    <row r="47" spans="1:5" x14ac:dyDescent="0.2">
      <c r="A47" s="12">
        <v>894198</v>
      </c>
      <c r="B47" s="12">
        <v>2978</v>
      </c>
      <c r="C47" s="12">
        <v>4</v>
      </c>
      <c r="D47" s="12">
        <v>4</v>
      </c>
      <c r="E47" s="12">
        <v>57</v>
      </c>
    </row>
    <row r="48" spans="1:5" x14ac:dyDescent="0.2">
      <c r="A48" s="3">
        <v>882500</v>
      </c>
      <c r="B48" s="3">
        <v>2906</v>
      </c>
      <c r="C48" s="3">
        <v>4</v>
      </c>
      <c r="D48" s="3">
        <v>3.5</v>
      </c>
      <c r="E48" s="3">
        <v>19</v>
      </c>
    </row>
    <row r="49" spans="1:5" x14ac:dyDescent="0.2">
      <c r="A49" s="8">
        <v>879900</v>
      </c>
      <c r="B49" s="3">
        <v>2120</v>
      </c>
      <c r="C49" s="3">
        <v>4</v>
      </c>
      <c r="D49" s="3">
        <v>2</v>
      </c>
      <c r="E49" s="3">
        <v>50</v>
      </c>
    </row>
    <row r="50" spans="1:5" x14ac:dyDescent="0.2">
      <c r="A50" s="8">
        <v>869000</v>
      </c>
      <c r="B50" s="3">
        <v>2747</v>
      </c>
      <c r="C50" s="3">
        <v>3</v>
      </c>
      <c r="D50" s="3">
        <v>3</v>
      </c>
      <c r="E50" s="3">
        <v>17</v>
      </c>
    </row>
    <row r="51" spans="1:5" x14ac:dyDescent="0.2">
      <c r="A51" s="12">
        <v>865004</v>
      </c>
      <c r="B51" s="12">
        <v>2733</v>
      </c>
      <c r="C51" s="12">
        <v>5</v>
      </c>
      <c r="D51" s="12">
        <v>4</v>
      </c>
      <c r="E51" s="12">
        <v>15</v>
      </c>
    </row>
    <row r="52" spans="1:5" x14ac:dyDescent="0.2">
      <c r="A52" s="3">
        <v>849000</v>
      </c>
      <c r="B52" s="3">
        <v>2180</v>
      </c>
      <c r="C52" s="3">
        <v>4</v>
      </c>
      <c r="D52" s="3">
        <v>3</v>
      </c>
      <c r="E52" s="3">
        <v>23</v>
      </c>
    </row>
    <row r="53" spans="1:5" x14ac:dyDescent="0.2">
      <c r="A53" s="10">
        <v>830300</v>
      </c>
      <c r="B53" s="12">
        <v>2954</v>
      </c>
      <c r="C53" s="12">
        <v>5</v>
      </c>
      <c r="D53" s="12">
        <v>2</v>
      </c>
      <c r="E53" s="12">
        <v>72</v>
      </c>
    </row>
    <row r="54" spans="1:5" x14ac:dyDescent="0.2">
      <c r="A54" s="12">
        <v>826100</v>
      </c>
      <c r="B54" s="12">
        <v>2882</v>
      </c>
      <c r="C54" s="12">
        <v>4</v>
      </c>
      <c r="D54" s="12">
        <v>2</v>
      </c>
      <c r="E54" s="12">
        <v>73</v>
      </c>
    </row>
    <row r="55" spans="1:5" x14ac:dyDescent="0.2">
      <c r="A55" s="12">
        <v>824418</v>
      </c>
      <c r="B55" s="12">
        <v>2086</v>
      </c>
      <c r="C55" s="12">
        <v>4</v>
      </c>
      <c r="D55" s="12">
        <v>3</v>
      </c>
      <c r="E55" s="12">
        <v>10</v>
      </c>
    </row>
    <row r="56" spans="1:5" x14ac:dyDescent="0.2">
      <c r="A56" s="12">
        <v>821100</v>
      </c>
      <c r="B56" s="12">
        <v>2412</v>
      </c>
      <c r="C56" s="12">
        <v>3</v>
      </c>
      <c r="D56" s="12">
        <v>2</v>
      </c>
      <c r="E56" s="12">
        <v>62</v>
      </c>
    </row>
    <row r="57" spans="1:5" x14ac:dyDescent="0.2">
      <c r="A57" s="12">
        <v>815565</v>
      </c>
      <c r="B57" s="12">
        <v>2774</v>
      </c>
      <c r="C57" s="12">
        <v>3</v>
      </c>
      <c r="D57" s="12">
        <v>2</v>
      </c>
      <c r="E57" s="12">
        <v>40</v>
      </c>
    </row>
    <row r="58" spans="1:5" x14ac:dyDescent="0.2">
      <c r="A58" s="3">
        <v>799907</v>
      </c>
      <c r="B58" s="3">
        <v>1683</v>
      </c>
      <c r="C58" s="3">
        <v>3</v>
      </c>
      <c r="D58" s="3">
        <v>2</v>
      </c>
      <c r="E58" s="3">
        <v>69</v>
      </c>
    </row>
    <row r="59" spans="1:5" x14ac:dyDescent="0.2">
      <c r="A59" s="10">
        <v>799000</v>
      </c>
      <c r="B59" s="11">
        <v>1910</v>
      </c>
      <c r="C59" s="12">
        <v>4</v>
      </c>
      <c r="D59" s="12">
        <v>2</v>
      </c>
      <c r="E59" s="12">
        <v>134</v>
      </c>
    </row>
    <row r="60" spans="1:5" x14ac:dyDescent="0.2">
      <c r="A60" s="12">
        <v>794900</v>
      </c>
      <c r="B60" s="12">
        <v>1840</v>
      </c>
      <c r="C60" s="12">
        <v>3</v>
      </c>
      <c r="D60" s="12">
        <v>3</v>
      </c>
      <c r="E60" s="12">
        <v>4</v>
      </c>
    </row>
    <row r="61" spans="1:5" x14ac:dyDescent="0.2">
      <c r="A61" s="12">
        <v>794900</v>
      </c>
      <c r="B61" s="12">
        <v>4748</v>
      </c>
      <c r="C61" s="12">
        <v>3</v>
      </c>
      <c r="D61" s="12">
        <v>3</v>
      </c>
      <c r="E61" s="12">
        <v>4</v>
      </c>
    </row>
    <row r="62" spans="1:5" x14ac:dyDescent="0.2">
      <c r="A62" s="10">
        <v>775000</v>
      </c>
      <c r="B62" s="12">
        <v>2777</v>
      </c>
      <c r="C62" s="12">
        <v>4</v>
      </c>
      <c r="D62" s="12">
        <v>2</v>
      </c>
      <c r="E62" s="12">
        <v>84</v>
      </c>
    </row>
    <row r="63" spans="1:5" x14ac:dyDescent="0.2">
      <c r="A63" s="17">
        <v>769400</v>
      </c>
      <c r="B63" s="18">
        <v>1900</v>
      </c>
      <c r="C63" s="18">
        <v>5</v>
      </c>
      <c r="D63" s="18">
        <v>2</v>
      </c>
      <c r="E63" s="18">
        <v>111</v>
      </c>
    </row>
    <row r="64" spans="1:5" x14ac:dyDescent="0.2">
      <c r="A64" s="10">
        <v>763100</v>
      </c>
      <c r="B64" s="12">
        <v>1347</v>
      </c>
      <c r="C64" s="12">
        <v>3</v>
      </c>
      <c r="D64" s="12">
        <v>2</v>
      </c>
      <c r="E64" s="12">
        <v>59</v>
      </c>
    </row>
    <row r="65" spans="1:5" x14ac:dyDescent="0.2">
      <c r="A65" s="10">
        <v>740500</v>
      </c>
      <c r="B65" s="12">
        <v>1292</v>
      </c>
      <c r="C65" s="12">
        <v>2</v>
      </c>
      <c r="D65" s="12">
        <v>2</v>
      </c>
      <c r="E65" s="12">
        <v>73</v>
      </c>
    </row>
    <row r="66" spans="1:5" x14ac:dyDescent="0.2">
      <c r="A66" s="14">
        <v>732600</v>
      </c>
      <c r="B66" s="14">
        <v>1400</v>
      </c>
      <c r="C66" s="12">
        <v>3</v>
      </c>
      <c r="D66" s="12">
        <v>2</v>
      </c>
      <c r="E66" s="14">
        <v>114</v>
      </c>
    </row>
    <row r="67" spans="1:5" x14ac:dyDescent="0.2">
      <c r="A67" s="12">
        <v>729006</v>
      </c>
      <c r="B67" s="12">
        <v>1976</v>
      </c>
      <c r="C67" s="12">
        <v>3</v>
      </c>
      <c r="D67" s="12">
        <v>3</v>
      </c>
      <c r="E67" s="12">
        <v>16</v>
      </c>
    </row>
    <row r="68" spans="1:5" x14ac:dyDescent="0.2">
      <c r="A68" s="17">
        <v>724500</v>
      </c>
      <c r="B68" s="18">
        <v>1824</v>
      </c>
      <c r="C68" s="18">
        <v>3</v>
      </c>
      <c r="D68" s="18">
        <v>2.5</v>
      </c>
      <c r="E68" s="18">
        <v>10</v>
      </c>
    </row>
    <row r="69" spans="1:5" x14ac:dyDescent="0.2">
      <c r="A69" s="3">
        <v>723900</v>
      </c>
      <c r="B69" s="3">
        <v>1989</v>
      </c>
      <c r="C69" s="3">
        <v>3</v>
      </c>
      <c r="D69" s="3">
        <v>3</v>
      </c>
      <c r="E69" s="3">
        <v>19</v>
      </c>
    </row>
    <row r="70" spans="1:5" x14ac:dyDescent="0.2">
      <c r="A70" s="12">
        <v>715400</v>
      </c>
      <c r="B70" s="12">
        <v>1288</v>
      </c>
      <c r="C70" s="12">
        <v>3</v>
      </c>
      <c r="D70" s="12">
        <v>2</v>
      </c>
      <c r="E70" s="12">
        <v>68</v>
      </c>
    </row>
    <row r="71" spans="1:5" x14ac:dyDescent="0.2">
      <c r="A71" s="17">
        <v>707700</v>
      </c>
      <c r="B71" s="18">
        <v>1895</v>
      </c>
      <c r="C71" s="18">
        <v>3</v>
      </c>
      <c r="D71" s="18">
        <v>3</v>
      </c>
      <c r="E71" s="18">
        <v>18</v>
      </c>
    </row>
    <row r="72" spans="1:5" x14ac:dyDescent="0.2">
      <c r="A72" s="10">
        <v>701400</v>
      </c>
      <c r="B72" s="11">
        <v>1196</v>
      </c>
      <c r="C72" s="12">
        <v>4</v>
      </c>
      <c r="D72" s="12">
        <v>2</v>
      </c>
      <c r="E72" s="12">
        <v>64</v>
      </c>
    </row>
    <row r="73" spans="1:5" x14ac:dyDescent="0.2">
      <c r="A73" s="10">
        <v>688400</v>
      </c>
      <c r="B73" s="11">
        <v>1737</v>
      </c>
      <c r="C73" s="12">
        <v>3</v>
      </c>
      <c r="D73" s="12">
        <v>3</v>
      </c>
      <c r="E73" s="12">
        <v>64</v>
      </c>
    </row>
    <row r="74" spans="1:5" x14ac:dyDescent="0.2">
      <c r="A74" s="17">
        <v>686800</v>
      </c>
      <c r="B74" s="18">
        <v>1539</v>
      </c>
      <c r="C74" s="18">
        <v>3</v>
      </c>
      <c r="D74" s="18">
        <v>1.5</v>
      </c>
      <c r="E74" s="18">
        <v>69</v>
      </c>
    </row>
    <row r="75" spans="1:5" x14ac:dyDescent="0.2">
      <c r="A75" s="17">
        <v>685900</v>
      </c>
      <c r="B75" s="18">
        <v>1068</v>
      </c>
      <c r="C75" s="18">
        <v>3</v>
      </c>
      <c r="D75" s="18">
        <v>2</v>
      </c>
      <c r="E75" s="18">
        <v>124</v>
      </c>
    </row>
    <row r="76" spans="1:5" x14ac:dyDescent="0.2">
      <c r="A76" s="8">
        <v>685100</v>
      </c>
      <c r="B76" s="4">
        <v>1972</v>
      </c>
      <c r="C76" s="3">
        <v>3</v>
      </c>
      <c r="D76" s="3">
        <v>2</v>
      </c>
      <c r="E76" s="3">
        <v>26</v>
      </c>
    </row>
    <row r="77" spans="1:5" x14ac:dyDescent="0.2">
      <c r="A77" s="17">
        <v>683300</v>
      </c>
      <c r="B77" s="18">
        <v>1608</v>
      </c>
      <c r="C77" s="18">
        <v>3</v>
      </c>
      <c r="D77" s="18">
        <v>2</v>
      </c>
      <c r="E77" s="18">
        <v>70</v>
      </c>
    </row>
    <row r="78" spans="1:5" x14ac:dyDescent="0.2">
      <c r="A78" s="8">
        <v>669300</v>
      </c>
      <c r="B78" s="4">
        <v>2094</v>
      </c>
      <c r="C78" s="3">
        <v>3</v>
      </c>
      <c r="D78" s="3">
        <v>2</v>
      </c>
      <c r="E78" s="3">
        <v>50</v>
      </c>
    </row>
    <row r="79" spans="1:5" x14ac:dyDescent="0.2">
      <c r="A79" s="12">
        <v>669006</v>
      </c>
      <c r="B79" s="12">
        <v>1920</v>
      </c>
      <c r="C79" s="12">
        <v>3</v>
      </c>
      <c r="D79" s="12">
        <v>2</v>
      </c>
      <c r="E79" s="12">
        <v>29</v>
      </c>
    </row>
    <row r="80" spans="1:5" x14ac:dyDescent="0.2">
      <c r="A80" s="10">
        <v>660700</v>
      </c>
      <c r="B80" s="11">
        <v>1320</v>
      </c>
      <c r="C80" s="12">
        <v>3</v>
      </c>
      <c r="D80" s="12">
        <v>1</v>
      </c>
      <c r="E80" s="12">
        <v>73</v>
      </c>
    </row>
    <row r="81" spans="1:5" x14ac:dyDescent="0.2">
      <c r="A81" s="3">
        <v>647900</v>
      </c>
      <c r="B81" s="3">
        <v>1880</v>
      </c>
      <c r="C81" s="3">
        <v>3</v>
      </c>
      <c r="D81" s="3">
        <v>2</v>
      </c>
      <c r="E81" s="3">
        <v>18</v>
      </c>
    </row>
    <row r="82" spans="1:5" x14ac:dyDescent="0.2">
      <c r="A82" s="12">
        <v>645900</v>
      </c>
      <c r="B82" s="12">
        <v>1437</v>
      </c>
      <c r="C82" s="12">
        <v>3</v>
      </c>
      <c r="D82" s="12">
        <v>3</v>
      </c>
      <c r="E82" s="12">
        <v>11</v>
      </c>
    </row>
    <row r="83" spans="1:5" x14ac:dyDescent="0.2">
      <c r="A83" s="10">
        <v>636300</v>
      </c>
      <c r="B83" s="11">
        <v>1682</v>
      </c>
      <c r="C83" s="12">
        <v>3</v>
      </c>
      <c r="D83" s="12">
        <v>1.5</v>
      </c>
      <c r="E83" s="12">
        <v>60</v>
      </c>
    </row>
    <row r="84" spans="1:5" x14ac:dyDescent="0.2">
      <c r="A84" s="10">
        <v>634700</v>
      </c>
      <c r="B84" s="12">
        <v>1088</v>
      </c>
      <c r="C84" s="12">
        <v>2</v>
      </c>
      <c r="D84" s="12">
        <v>2</v>
      </c>
      <c r="E84" s="12">
        <v>28</v>
      </c>
    </row>
    <row r="85" spans="1:5" x14ac:dyDescent="0.2">
      <c r="A85" s="12">
        <v>626700</v>
      </c>
      <c r="B85" s="12">
        <v>1116</v>
      </c>
      <c r="C85" s="12">
        <v>3</v>
      </c>
      <c r="D85" s="12">
        <v>2</v>
      </c>
      <c r="E85" s="12">
        <v>65</v>
      </c>
    </row>
    <row r="86" spans="1:5" x14ac:dyDescent="0.2">
      <c r="A86" s="3">
        <v>621776</v>
      </c>
      <c r="B86" s="3">
        <v>1287</v>
      </c>
      <c r="C86" s="3">
        <v>2</v>
      </c>
      <c r="D86" s="3">
        <v>3</v>
      </c>
      <c r="E86" s="3">
        <v>28</v>
      </c>
    </row>
    <row r="87" spans="1:5" x14ac:dyDescent="0.2">
      <c r="A87" s="10">
        <v>620400</v>
      </c>
      <c r="B87" s="12">
        <v>1230</v>
      </c>
      <c r="C87" s="12">
        <v>3</v>
      </c>
      <c r="D87" s="12">
        <v>1</v>
      </c>
      <c r="E87" s="12">
        <v>68</v>
      </c>
    </row>
    <row r="88" spans="1:5" x14ac:dyDescent="0.2">
      <c r="A88" s="14">
        <v>608730</v>
      </c>
      <c r="B88" s="14">
        <v>2403</v>
      </c>
      <c r="C88" s="12">
        <v>5</v>
      </c>
      <c r="D88" s="12">
        <v>2</v>
      </c>
      <c r="E88" s="12">
        <v>124</v>
      </c>
    </row>
    <row r="89" spans="1:5" x14ac:dyDescent="0.2">
      <c r="A89" s="12">
        <v>604529</v>
      </c>
      <c r="B89" s="12">
        <v>1189</v>
      </c>
      <c r="C89" s="12">
        <v>3</v>
      </c>
      <c r="D89" s="12">
        <v>1</v>
      </c>
      <c r="E89" s="12">
        <v>67</v>
      </c>
    </row>
    <row r="90" spans="1:5" x14ac:dyDescent="0.2">
      <c r="A90" s="10">
        <v>593400</v>
      </c>
      <c r="B90" s="11">
        <v>1235</v>
      </c>
      <c r="C90" s="12">
        <v>3</v>
      </c>
      <c r="D90" s="12">
        <v>1.5</v>
      </c>
      <c r="E90" s="12">
        <v>49</v>
      </c>
    </row>
    <row r="91" spans="1:5" x14ac:dyDescent="0.2">
      <c r="A91" s="12">
        <v>581400</v>
      </c>
      <c r="B91" s="12">
        <v>1377</v>
      </c>
      <c r="C91" s="12">
        <v>3</v>
      </c>
      <c r="D91" s="12">
        <v>1</v>
      </c>
      <c r="E91" s="12">
        <v>70</v>
      </c>
    </row>
    <row r="92" spans="1:5" x14ac:dyDescent="0.2">
      <c r="A92" s="10">
        <v>578000</v>
      </c>
      <c r="B92" s="11">
        <v>1050</v>
      </c>
      <c r="C92" s="12">
        <v>3</v>
      </c>
      <c r="D92" s="12">
        <v>1</v>
      </c>
      <c r="E92" s="12">
        <v>71</v>
      </c>
    </row>
    <row r="93" spans="1:5" x14ac:dyDescent="0.2">
      <c r="A93" s="10">
        <v>567187</v>
      </c>
      <c r="B93" s="12">
        <v>1131</v>
      </c>
      <c r="C93" s="12">
        <v>3</v>
      </c>
      <c r="D93" s="12">
        <v>1</v>
      </c>
      <c r="E93" s="12">
        <v>65</v>
      </c>
    </row>
    <row r="94" spans="1:5" x14ac:dyDescent="0.2">
      <c r="A94" s="8">
        <v>549000</v>
      </c>
      <c r="B94" s="3">
        <v>1898</v>
      </c>
      <c r="C94" s="3">
        <v>3</v>
      </c>
      <c r="D94" s="3">
        <v>3</v>
      </c>
      <c r="E94" s="3">
        <v>22</v>
      </c>
    </row>
    <row r="95" spans="1:5" x14ac:dyDescent="0.2">
      <c r="A95" s="10">
        <v>537300</v>
      </c>
      <c r="B95" s="11">
        <v>1247</v>
      </c>
      <c r="C95" s="12">
        <v>3</v>
      </c>
      <c r="D95" s="12">
        <v>1</v>
      </c>
      <c r="E95" s="12">
        <v>82</v>
      </c>
    </row>
    <row r="96" spans="1:5" x14ac:dyDescent="0.2">
      <c r="A96" s="12">
        <v>524700</v>
      </c>
      <c r="B96" s="12">
        <v>1014</v>
      </c>
      <c r="C96" s="12">
        <v>3</v>
      </c>
      <c r="D96" s="12">
        <v>1</v>
      </c>
      <c r="E96" s="12">
        <v>66</v>
      </c>
    </row>
    <row r="97" spans="1:5" x14ac:dyDescent="0.2">
      <c r="A97" s="10">
        <v>522700</v>
      </c>
      <c r="B97" s="11">
        <v>1175</v>
      </c>
      <c r="C97" s="12">
        <v>3</v>
      </c>
      <c r="D97" s="12">
        <v>1</v>
      </c>
      <c r="E97" s="12">
        <v>124</v>
      </c>
    </row>
    <row r="98" spans="1:5" x14ac:dyDescent="0.2">
      <c r="A98" s="14">
        <v>471500</v>
      </c>
      <c r="B98" s="14">
        <v>1300</v>
      </c>
      <c r="C98" s="12">
        <v>1</v>
      </c>
      <c r="D98" s="12">
        <v>1</v>
      </c>
      <c r="E98" s="12">
        <v>11</v>
      </c>
    </row>
    <row r="99" spans="1:5" x14ac:dyDescent="0.2">
      <c r="A99" s="12">
        <v>453853</v>
      </c>
      <c r="B99" s="12">
        <v>1500</v>
      </c>
      <c r="C99" s="12">
        <v>2</v>
      </c>
      <c r="D99" s="12">
        <v>1</v>
      </c>
      <c r="E99" s="12">
        <v>62</v>
      </c>
    </row>
    <row r="100" spans="1:5" x14ac:dyDescent="0.2">
      <c r="A100" s="12">
        <v>443052</v>
      </c>
      <c r="B100" s="12">
        <v>1172</v>
      </c>
      <c r="C100" s="12">
        <v>3</v>
      </c>
      <c r="D100" s="12">
        <v>3</v>
      </c>
      <c r="E100" s="12">
        <v>27</v>
      </c>
    </row>
    <row r="101" spans="1:5" x14ac:dyDescent="0.2">
      <c r="A101" s="10">
        <v>425000</v>
      </c>
      <c r="B101" s="12">
        <v>1624</v>
      </c>
      <c r="C101" s="12">
        <v>3</v>
      </c>
      <c r="D101" s="12">
        <v>2</v>
      </c>
      <c r="E101" s="12">
        <v>44</v>
      </c>
    </row>
  </sheetData>
  <conditionalFormatting sqref="A1:A1048576">
    <cfRule type="cellIs" dxfId="5" priority="1" operator="greaterThan">
      <formula>$L$3</formula>
    </cfRule>
    <cfRule type="cellIs" dxfId="4" priority="3" operator="greaterThan">
      <formula>$L$3</formula>
    </cfRule>
  </conditionalFormatting>
  <conditionalFormatting sqref="B1:B1048576">
    <cfRule type="cellIs" dxfId="3" priority="2" operator="greaterThan">
      <formula>$H$3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5B5A-E21C-1545-954D-89233A55BBDC}">
  <dimension ref="A1:I28"/>
  <sheetViews>
    <sheetView workbookViewId="0">
      <selection activeCell="B28" sqref="A24:B28"/>
    </sheetView>
  </sheetViews>
  <sheetFormatPr baseColWidth="10" defaultRowHeight="15" x14ac:dyDescent="0.2"/>
  <sheetData>
    <row r="1" spans="1:9" x14ac:dyDescent="0.2">
      <c r="A1" t="s">
        <v>122</v>
      </c>
    </row>
    <row r="2" spans="1:9" ht="16" thickBot="1" x14ac:dyDescent="0.25"/>
    <row r="3" spans="1:9" x14ac:dyDescent="0.2">
      <c r="A3" s="54" t="s">
        <v>123</v>
      </c>
      <c r="B3" s="54"/>
    </row>
    <row r="4" spans="1:9" x14ac:dyDescent="0.2">
      <c r="A4" s="51" t="s">
        <v>124</v>
      </c>
      <c r="B4" s="51">
        <v>0.97014581510371622</v>
      </c>
    </row>
    <row r="5" spans="1:9" x14ac:dyDescent="0.2">
      <c r="A5" s="51" t="s">
        <v>125</v>
      </c>
      <c r="B5" s="51">
        <v>0.94118290256325388</v>
      </c>
    </row>
    <row r="6" spans="1:9" x14ac:dyDescent="0.2">
      <c r="A6" s="51" t="s">
        <v>126</v>
      </c>
      <c r="B6" s="51">
        <v>0.92892820160168899</v>
      </c>
    </row>
    <row r="7" spans="1:9" x14ac:dyDescent="0.2">
      <c r="A7" s="51" t="s">
        <v>127</v>
      </c>
      <c r="B7" s="51">
        <v>255196.40176173023</v>
      </c>
    </row>
    <row r="8" spans="1:9" ht="16" thickBot="1" x14ac:dyDescent="0.25">
      <c r="A8" s="52" t="s">
        <v>128</v>
      </c>
      <c r="B8" s="52">
        <v>100</v>
      </c>
    </row>
    <row r="10" spans="1:9" ht="16" thickBot="1" x14ac:dyDescent="0.25">
      <c r="A10" t="s">
        <v>129</v>
      </c>
    </row>
    <row r="11" spans="1:9" x14ac:dyDescent="0.2">
      <c r="A11" s="53"/>
      <c r="B11" s="53" t="s">
        <v>134</v>
      </c>
      <c r="C11" s="53" t="s">
        <v>135</v>
      </c>
      <c r="D11" s="53" t="s">
        <v>136</v>
      </c>
      <c r="E11" s="53" t="s">
        <v>137</v>
      </c>
      <c r="F11" s="53" t="s">
        <v>138</v>
      </c>
    </row>
    <row r="12" spans="1:9" x14ac:dyDescent="0.2">
      <c r="A12" s="51" t="s">
        <v>130</v>
      </c>
      <c r="B12" s="51">
        <v>4</v>
      </c>
      <c r="C12" s="51">
        <v>100043935312943.09</v>
      </c>
      <c r="D12" s="51">
        <v>25010983828235.773</v>
      </c>
      <c r="E12" s="51">
        <v>384.04461705731791</v>
      </c>
      <c r="F12" s="51">
        <v>1.0192630750583589E-57</v>
      </c>
    </row>
    <row r="13" spans="1:9" x14ac:dyDescent="0.2">
      <c r="A13" s="51" t="s">
        <v>131</v>
      </c>
      <c r="B13" s="51">
        <v>96</v>
      </c>
      <c r="C13" s="51">
        <v>6252019533324.9043</v>
      </c>
      <c r="D13" s="51">
        <v>65125203472.134422</v>
      </c>
      <c r="E13" s="51"/>
      <c r="F13" s="51"/>
    </row>
    <row r="14" spans="1:9" ht="16" thickBot="1" x14ac:dyDescent="0.25">
      <c r="A14" s="52" t="s">
        <v>132</v>
      </c>
      <c r="B14" s="52">
        <v>100</v>
      </c>
      <c r="C14" s="52">
        <v>106295954846268</v>
      </c>
      <c r="D14" s="52"/>
      <c r="E14" s="52"/>
      <c r="F14" s="52"/>
    </row>
    <row r="15" spans="1:9" ht="16" thickBot="1" x14ac:dyDescent="0.25"/>
    <row r="16" spans="1:9" x14ac:dyDescent="0.2">
      <c r="A16" s="53"/>
      <c r="B16" s="53" t="s">
        <v>139</v>
      </c>
      <c r="C16" s="53" t="s">
        <v>127</v>
      </c>
      <c r="D16" s="53" t="s">
        <v>140</v>
      </c>
      <c r="E16" s="53" t="s">
        <v>141</v>
      </c>
      <c r="F16" s="53" t="s">
        <v>142</v>
      </c>
      <c r="G16" s="53" t="s">
        <v>143</v>
      </c>
      <c r="H16" s="53" t="s">
        <v>144</v>
      </c>
      <c r="I16" s="53" t="s">
        <v>145</v>
      </c>
    </row>
    <row r="17" spans="1:9" x14ac:dyDescent="0.2">
      <c r="A17" s="51" t="s">
        <v>133</v>
      </c>
      <c r="B17" s="51">
        <v>0</v>
      </c>
      <c r="C17" s="51" t="e">
        <v>#N/A</v>
      </c>
      <c r="D17" s="51" t="e">
        <v>#N/A</v>
      </c>
      <c r="E17" s="51" t="e">
        <v>#N/A</v>
      </c>
      <c r="F17" s="51" t="e">
        <v>#N/A</v>
      </c>
      <c r="G17" s="51" t="e">
        <v>#N/A</v>
      </c>
      <c r="H17" s="51" t="e">
        <v>#N/A</v>
      </c>
      <c r="I17" s="51" t="e">
        <v>#N/A</v>
      </c>
    </row>
    <row r="18" spans="1:9" x14ac:dyDescent="0.2">
      <c r="A18" s="51" t="s">
        <v>2</v>
      </c>
      <c r="B18" s="51">
        <v>252.68634249155534</v>
      </c>
      <c r="C18" s="51">
        <v>38.51708354301239</v>
      </c>
      <c r="D18" s="51">
        <v>6.5603706004733748</v>
      </c>
      <c r="E18" s="51">
        <v>2.7131046896583741E-9</v>
      </c>
      <c r="F18" s="51">
        <v>176.23053593307594</v>
      </c>
      <c r="G18" s="51">
        <v>329.14214905003473</v>
      </c>
      <c r="H18" s="51">
        <v>176.23053593307594</v>
      </c>
      <c r="I18" s="51">
        <v>329.14214905003473</v>
      </c>
    </row>
    <row r="19" spans="1:9" x14ac:dyDescent="0.2">
      <c r="A19" s="51" t="s">
        <v>3</v>
      </c>
      <c r="B19" s="51">
        <v>50871.3439368092</v>
      </c>
      <c r="C19" s="51">
        <v>31553.995982989705</v>
      </c>
      <c r="D19" s="51">
        <v>1.6121997342027043</v>
      </c>
      <c r="E19" s="51">
        <v>0.11020135339598784</v>
      </c>
      <c r="F19" s="51">
        <v>-11762.843055267964</v>
      </c>
      <c r="G19" s="51">
        <v>113505.53092888636</v>
      </c>
      <c r="H19" s="51">
        <v>-11762.843055267964</v>
      </c>
      <c r="I19" s="51">
        <v>113505.53092888636</v>
      </c>
    </row>
    <row r="20" spans="1:9" x14ac:dyDescent="0.2">
      <c r="A20" s="51" t="s">
        <v>4</v>
      </c>
      <c r="B20" s="51">
        <v>44752.981720050288</v>
      </c>
      <c r="C20" s="51">
        <v>38895.840613635963</v>
      </c>
      <c r="D20" s="51">
        <v>1.1505852814596569</v>
      </c>
      <c r="E20" s="51">
        <v>0.25276082249661946</v>
      </c>
      <c r="F20" s="51">
        <v>-32454.651681495088</v>
      </c>
      <c r="G20" s="51">
        <v>121960.61512159566</v>
      </c>
      <c r="H20" s="51">
        <v>-32454.651681495088</v>
      </c>
      <c r="I20" s="51">
        <v>121960.61512159566</v>
      </c>
    </row>
    <row r="21" spans="1:9" ht="16" thickBot="1" x14ac:dyDescent="0.25">
      <c r="A21" s="52" t="s">
        <v>5</v>
      </c>
      <c r="B21" s="52">
        <v>1351.8864363840542</v>
      </c>
      <c r="C21" s="52">
        <v>721.1033129781888</v>
      </c>
      <c r="D21" s="52">
        <v>1.8747472269967849</v>
      </c>
      <c r="E21" s="52">
        <v>6.3867634777977383E-2</v>
      </c>
      <c r="F21" s="52">
        <v>-79.492326864518191</v>
      </c>
      <c r="G21" s="52">
        <v>2783.2651996326267</v>
      </c>
      <c r="H21" s="52">
        <v>-79.492326864518191</v>
      </c>
      <c r="I21" s="52">
        <v>2783.2651996326267</v>
      </c>
    </row>
    <row r="23" spans="1:9" ht="16" thickBot="1" x14ac:dyDescent="0.25"/>
    <row r="24" spans="1:9" x14ac:dyDescent="0.2">
      <c r="A24" s="53"/>
      <c r="B24" s="53" t="s">
        <v>141</v>
      </c>
    </row>
    <row r="25" spans="1:9" x14ac:dyDescent="0.2">
      <c r="A25" s="51" t="s">
        <v>2</v>
      </c>
      <c r="B25" s="55">
        <v>2.7131046896583741E-9</v>
      </c>
    </row>
    <row r="26" spans="1:9" x14ac:dyDescent="0.2">
      <c r="A26" s="51" t="s">
        <v>3</v>
      </c>
      <c r="B26" s="55">
        <v>0.11020135339598784</v>
      </c>
    </row>
    <row r="27" spans="1:9" x14ac:dyDescent="0.2">
      <c r="A27" s="51" t="s">
        <v>4</v>
      </c>
      <c r="B27" s="55">
        <v>0.25276082249661946</v>
      </c>
    </row>
    <row r="28" spans="1:9" ht="16" thickBot="1" x14ac:dyDescent="0.25">
      <c r="A28" s="52" t="s">
        <v>5</v>
      </c>
      <c r="B28" s="56">
        <v>6.3867634777977383E-2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3FAF-8741-7B4B-A2AC-0D11C7C6CAED}">
  <dimension ref="A1:I27"/>
  <sheetViews>
    <sheetView workbookViewId="0">
      <selection activeCell="F11" sqref="F11:F12"/>
    </sheetView>
  </sheetViews>
  <sheetFormatPr baseColWidth="10" defaultRowHeight="15" x14ac:dyDescent="0.2"/>
  <sheetData>
    <row r="1" spans="1:9" x14ac:dyDescent="0.2">
      <c r="A1" t="s">
        <v>122</v>
      </c>
    </row>
    <row r="2" spans="1:9" ht="16" thickBot="1" x14ac:dyDescent="0.25"/>
    <row r="3" spans="1:9" x14ac:dyDescent="0.2">
      <c r="A3" s="54" t="s">
        <v>123</v>
      </c>
      <c r="B3" s="54"/>
    </row>
    <row r="4" spans="1:9" x14ac:dyDescent="0.2">
      <c r="A4" s="51" t="s">
        <v>124</v>
      </c>
      <c r="B4" s="51">
        <v>0.96972769931222158</v>
      </c>
    </row>
    <row r="5" spans="1:9" x14ac:dyDescent="0.2">
      <c r="A5" s="51" t="s">
        <v>125</v>
      </c>
      <c r="B5" s="51">
        <v>0.94037181081337451</v>
      </c>
    </row>
    <row r="6" spans="1:9" x14ac:dyDescent="0.2">
      <c r="A6" s="51" t="s">
        <v>126</v>
      </c>
      <c r="B6" s="51">
        <v>0.92883308526313479</v>
      </c>
    </row>
    <row r="7" spans="1:9" x14ac:dyDescent="0.2">
      <c r="A7" s="51" t="s">
        <v>127</v>
      </c>
      <c r="B7" s="51">
        <v>255622.04915436977</v>
      </c>
    </row>
    <row r="8" spans="1:9" ht="16" thickBot="1" x14ac:dyDescent="0.25">
      <c r="A8" s="52" t="s">
        <v>128</v>
      </c>
      <c r="B8" s="52">
        <v>100</v>
      </c>
    </row>
    <row r="10" spans="1:9" ht="16" thickBot="1" x14ac:dyDescent="0.25">
      <c r="A10" t="s">
        <v>129</v>
      </c>
    </row>
    <row r="11" spans="1:9" x14ac:dyDescent="0.2">
      <c r="A11" s="53"/>
      <c r="B11" s="53" t="s">
        <v>134</v>
      </c>
      <c r="C11" s="53" t="s">
        <v>135</v>
      </c>
      <c r="D11" s="53" t="s">
        <v>136</v>
      </c>
      <c r="E11" s="53" t="s">
        <v>137</v>
      </c>
      <c r="F11" s="53" t="s">
        <v>138</v>
      </c>
    </row>
    <row r="12" spans="1:9" x14ac:dyDescent="0.2">
      <c r="A12" s="51" t="s">
        <v>130</v>
      </c>
      <c r="B12" s="51">
        <v>3</v>
      </c>
      <c r="C12" s="51">
        <v>99957719540921.734</v>
      </c>
      <c r="D12" s="51">
        <v>33319239846973.91</v>
      </c>
      <c r="E12" s="51">
        <v>509.91579035103416</v>
      </c>
      <c r="F12" s="51">
        <v>7.9795551640643011E-59</v>
      </c>
    </row>
    <row r="13" spans="1:9" x14ac:dyDescent="0.2">
      <c r="A13" s="51" t="s">
        <v>131</v>
      </c>
      <c r="B13" s="51">
        <v>97</v>
      </c>
      <c r="C13" s="51">
        <v>6338235305346.2656</v>
      </c>
      <c r="D13" s="51">
        <v>65342632013.879028</v>
      </c>
      <c r="E13" s="51"/>
      <c r="F13" s="51"/>
    </row>
    <row r="14" spans="1:9" ht="16" thickBot="1" x14ac:dyDescent="0.25">
      <c r="A14" s="52" t="s">
        <v>132</v>
      </c>
      <c r="B14" s="52">
        <v>100</v>
      </c>
      <c r="C14" s="52">
        <v>106295954846268</v>
      </c>
      <c r="D14" s="52"/>
      <c r="E14" s="52"/>
      <c r="F14" s="52"/>
    </row>
    <row r="15" spans="1:9" ht="16" thickBot="1" x14ac:dyDescent="0.25"/>
    <row r="16" spans="1:9" x14ac:dyDescent="0.2">
      <c r="A16" s="53"/>
      <c r="B16" s="53" t="s">
        <v>139</v>
      </c>
      <c r="C16" s="53" t="s">
        <v>127</v>
      </c>
      <c r="D16" s="53" t="s">
        <v>140</v>
      </c>
      <c r="E16" s="53" t="s">
        <v>141</v>
      </c>
      <c r="F16" s="53" t="s">
        <v>142</v>
      </c>
      <c r="G16" s="53" t="s">
        <v>143</v>
      </c>
      <c r="H16" s="53" t="s">
        <v>144</v>
      </c>
      <c r="I16" s="53" t="s">
        <v>145</v>
      </c>
    </row>
    <row r="17" spans="1:9" x14ac:dyDescent="0.2">
      <c r="A17" s="51" t="s">
        <v>133</v>
      </c>
      <c r="B17" s="51">
        <v>0</v>
      </c>
      <c r="C17" s="51" t="e">
        <v>#N/A</v>
      </c>
      <c r="D17" s="51" t="e">
        <v>#N/A</v>
      </c>
      <c r="E17" s="51" t="e">
        <v>#N/A</v>
      </c>
      <c r="F17" s="51" t="e">
        <v>#N/A</v>
      </c>
      <c r="G17" s="51" t="e">
        <v>#N/A</v>
      </c>
      <c r="H17" s="51" t="e">
        <v>#N/A</v>
      </c>
      <c r="I17" s="51" t="e">
        <v>#N/A</v>
      </c>
    </row>
    <row r="18" spans="1:9" x14ac:dyDescent="0.2">
      <c r="A18" s="51" t="s">
        <v>2</v>
      </c>
      <c r="B18" s="51">
        <v>276.5950361635222</v>
      </c>
      <c r="C18" s="51">
        <v>32.485161605760901</v>
      </c>
      <c r="D18" s="51">
        <v>8.5145039301411689</v>
      </c>
      <c r="E18" s="51">
        <v>2.139282054008936E-13</v>
      </c>
      <c r="F18" s="51">
        <v>212.12098272315728</v>
      </c>
      <c r="G18" s="51">
        <v>341.06908960388711</v>
      </c>
      <c r="H18" s="51">
        <v>212.12098272315728</v>
      </c>
      <c r="I18" s="51">
        <v>341.06908960388711</v>
      </c>
    </row>
    <row r="19" spans="1:9" x14ac:dyDescent="0.2">
      <c r="A19" s="51" t="s">
        <v>3</v>
      </c>
      <c r="B19" s="51">
        <v>69392.880701080983</v>
      </c>
      <c r="C19" s="51">
        <v>27184.267725374459</v>
      </c>
      <c r="D19" s="51">
        <v>2.5526853032096932</v>
      </c>
      <c r="E19" s="51">
        <v>1.2249342948769119E-2</v>
      </c>
      <c r="F19" s="51">
        <v>15439.634251718679</v>
      </c>
      <c r="G19" s="51">
        <v>123346.1271504433</v>
      </c>
      <c r="H19" s="51">
        <v>15439.634251718679</v>
      </c>
      <c r="I19" s="51">
        <v>123346.1271504433</v>
      </c>
    </row>
    <row r="20" spans="1:9" ht="16" thickBot="1" x14ac:dyDescent="0.25">
      <c r="A20" s="52" t="s">
        <v>5</v>
      </c>
      <c r="B20" s="52">
        <v>1170.5255166725142</v>
      </c>
      <c r="C20" s="52">
        <v>704.83861373637819</v>
      </c>
      <c r="D20" s="52">
        <v>1.660700043755422</v>
      </c>
      <c r="E20" s="52">
        <v>0.10000293466802879</v>
      </c>
      <c r="F20" s="52">
        <v>-228.38402240802998</v>
      </c>
      <c r="G20" s="52">
        <v>2569.4350557530584</v>
      </c>
      <c r="H20" s="52">
        <v>-228.38402240802998</v>
      </c>
      <c r="I20" s="52">
        <v>2569.4350557530584</v>
      </c>
    </row>
    <row r="23" spans="1:9" ht="16" thickBot="1" x14ac:dyDescent="0.25"/>
    <row r="24" spans="1:9" x14ac:dyDescent="0.2">
      <c r="A24" s="53"/>
      <c r="B24" s="53" t="s">
        <v>141</v>
      </c>
    </row>
    <row r="25" spans="1:9" x14ac:dyDescent="0.2">
      <c r="A25" s="51" t="s">
        <v>2</v>
      </c>
      <c r="B25" s="55">
        <v>2.139282054008936E-13</v>
      </c>
    </row>
    <row r="26" spans="1:9" x14ac:dyDescent="0.2">
      <c r="A26" s="51" t="s">
        <v>3</v>
      </c>
      <c r="B26" s="55">
        <v>1.2249342948769119E-2</v>
      </c>
    </row>
    <row r="27" spans="1:9" ht="16" thickBot="1" x14ac:dyDescent="0.25">
      <c r="A27" s="52" t="s">
        <v>5</v>
      </c>
      <c r="B27" s="56">
        <v>0.10000293466802879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Sheet6</vt:lpstr>
      <vt:lpstr>Sheet1</vt:lpstr>
      <vt:lpstr>Sheet2</vt:lpstr>
      <vt:lpstr>100 pts</vt:lpstr>
      <vt:lpstr>Sheet4</vt:lpstr>
      <vt:lpstr>MR Sheet</vt:lpstr>
      <vt:lpstr>MR</vt:lpstr>
      <vt:lpstr>Sheet8</vt:lpstr>
      <vt:lpstr>Sheet9</vt:lpstr>
      <vt:lpstr>Mr next</vt:lpstr>
      <vt:lpstr>MR Last</vt:lpstr>
      <vt:lpstr>Final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Huggins, Eric</dc:creator>
  <cp:lastModifiedBy>Microsoft Office User</cp:lastModifiedBy>
  <dcterms:created xsi:type="dcterms:W3CDTF">2022-10-24T18:01:45Z</dcterms:created>
  <dcterms:modified xsi:type="dcterms:W3CDTF">2022-11-10T05:06:15Z</dcterms:modified>
</cp:coreProperties>
</file>