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Business Analytics/"/>
    </mc:Choice>
  </mc:AlternateContent>
  <xr:revisionPtr revIDLastSave="0" documentId="13_ncr:1_{D819B1BF-C9F6-3D49-B9A1-07BD925E0257}" xr6:coauthVersionLast="47" xr6:coauthVersionMax="47" xr10:uidLastSave="{00000000-0000-0000-0000-000000000000}"/>
  <bookViews>
    <workbookView xWindow="13380" yWindow="500" windowWidth="15420" windowHeight="1750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0" i="1"/>
  <c r="D27" i="1"/>
  <c r="E9" i="1"/>
  <c r="F10" i="1"/>
  <c r="F9" i="1"/>
  <c r="F17" i="1" l="1"/>
  <c r="F20" i="1" s="1"/>
  <c r="E17" i="1"/>
  <c r="E4" i="1"/>
  <c r="E3" i="1"/>
  <c r="F19" i="1" l="1"/>
  <c r="E11" i="1"/>
  <c r="E14" i="1" s="1"/>
  <c r="F11" i="1"/>
  <c r="F14" i="1"/>
  <c r="F13" i="1"/>
  <c r="E19" i="1"/>
  <c r="E20" i="1"/>
  <c r="E6" i="1"/>
  <c r="D26" i="1" l="1"/>
</calcChain>
</file>

<file path=xl/sharedStrings.xml><?xml version="1.0" encoding="utf-8"?>
<sst xmlns="http://schemas.openxmlformats.org/spreadsheetml/2006/main" count="38" uniqueCount="32">
  <si>
    <t>What is an outlier?</t>
  </si>
  <si>
    <t>1)</t>
  </si>
  <si>
    <t>Mean</t>
  </si>
  <si>
    <t>Are outliers good or bad?</t>
  </si>
  <si>
    <t>SD</t>
  </si>
  <si>
    <t>Can you spot one in this data set?</t>
  </si>
  <si>
    <t>Z</t>
  </si>
  <si>
    <t>How to find them?</t>
  </si>
  <si>
    <t>Inclusive</t>
  </si>
  <si>
    <t>Exclusive</t>
  </si>
  <si>
    <t>|z| &gt; 3</t>
  </si>
  <si>
    <t>2)</t>
  </si>
  <si>
    <t>Q1</t>
  </si>
  <si>
    <t>Q3</t>
  </si>
  <si>
    <t>Tukey's Method/Box Plot</t>
  </si>
  <si>
    <t>IQR</t>
  </si>
  <si>
    <r>
      <t xml:space="preserve">A data point is an outlier if it </t>
    </r>
    <r>
      <rPr>
        <i/>
        <sz val="11"/>
        <color theme="1"/>
        <rFont val="Calibri"/>
        <family val="2"/>
        <scheme val="minor"/>
      </rPr>
      <t xml:space="preserve">outside </t>
    </r>
    <r>
      <rPr>
        <sz val="11"/>
        <color theme="1"/>
        <rFont val="Calibri"/>
        <family val="2"/>
        <scheme val="minor"/>
      </rPr>
      <t>the range [Q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- 1.5*IQR, 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+ 1.5*IQR]</t>
    </r>
  </si>
  <si>
    <t>Draw picture of this.</t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</si>
  <si>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is the first quartile (bottom 25%), 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is the third quartile (top 25%).</t>
    </r>
  </si>
  <si>
    <t>Lower</t>
  </si>
  <si>
    <t>Limits used</t>
  </si>
  <si>
    <r>
      <t>IQR, the interquartile range, is 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</t>
    </r>
  </si>
  <si>
    <t>Upper</t>
  </si>
  <si>
    <t>by graph.</t>
  </si>
  <si>
    <t>3)</t>
  </si>
  <si>
    <t>One critique of Tukey's Method is that is doesn't work for skewed distributions.</t>
  </si>
  <si>
    <t>An attempt to fix this is to do each side separately:</t>
  </si>
  <si>
    <t>Median</t>
  </si>
  <si>
    <r>
      <t>The range of typical points is [Q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- 3*(Median -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), 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+ 3*(Q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Median)]</t>
    </r>
  </si>
  <si>
    <t>4)</t>
  </si>
  <si>
    <t>Uses quartile.exc() instead of quartile.inc().</t>
  </si>
  <si>
    <t xml:space="preserve">Insert Box-and-Whisker Plot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</si>
</sst>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09DB4E75-AF44-3F47-8FCC-FCD09DE711CC}">
          <cx:tx>
            <cx:txData>
              <cx:f>_xlchart.v1.0</cx:f>
              <cx:v>58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96412</xdr:colOff>
      <xdr:row>18</xdr:row>
      <xdr:rowOff>75735</xdr:rowOff>
    </xdr:from>
    <xdr:to>
      <xdr:col>16</xdr:col>
      <xdr:colOff>408646</xdr:colOff>
      <xdr:row>32</xdr:row>
      <xdr:rowOff>151935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5FC446-98CE-4B20-9D48-B50F98C30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7712" y="3606335"/>
              <a:ext cx="502393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F1" zoomScale="125" zoomScaleNormal="115" workbookViewId="0">
      <selection activeCell="J11" sqref="J11"/>
    </sheetView>
  </sheetViews>
  <sheetFormatPr baseColWidth="10" defaultColWidth="8.83203125" defaultRowHeight="15" x14ac:dyDescent="0.2"/>
  <cols>
    <col min="1" max="1" width="13.6640625" bestFit="1" customWidth="1"/>
    <col min="7" max="7" width="11" bestFit="1" customWidth="1"/>
  </cols>
  <sheetData>
    <row r="1" spans="1:18" ht="17" thickBot="1" x14ac:dyDescent="0.25">
      <c r="A1" s="2">
        <v>58</v>
      </c>
    </row>
    <row r="2" spans="1:18" ht="17" thickBot="1" x14ac:dyDescent="0.25">
      <c r="A2" s="3">
        <v>63</v>
      </c>
      <c r="I2" t="s">
        <v>0</v>
      </c>
    </row>
    <row r="3" spans="1:18" ht="17" thickBot="1" x14ac:dyDescent="0.25">
      <c r="A3" s="3">
        <v>79</v>
      </c>
      <c r="C3" t="s">
        <v>1</v>
      </c>
      <c r="D3" t="s">
        <v>2</v>
      </c>
      <c r="E3">
        <f>AVERAGE(A2:A16)</f>
        <v>62.07692307692308</v>
      </c>
      <c r="I3" t="s">
        <v>3</v>
      </c>
    </row>
    <row r="4" spans="1:18" ht="17" thickBot="1" x14ac:dyDescent="0.25">
      <c r="A4" s="3">
        <v>56</v>
      </c>
      <c r="D4" t="s">
        <v>4</v>
      </c>
      <c r="E4">
        <f>STDEV(A2:A16)</f>
        <v>16.255571037142616</v>
      </c>
      <c r="I4" t="s">
        <v>5</v>
      </c>
    </row>
    <row r="5" spans="1:18" ht="17" thickBot="1" x14ac:dyDescent="0.25">
      <c r="A5" s="3">
        <v>84</v>
      </c>
    </row>
    <row r="6" spans="1:18" ht="17" thickBot="1" x14ac:dyDescent="0.25">
      <c r="A6" s="3">
        <v>25</v>
      </c>
      <c r="D6" t="s">
        <v>6</v>
      </c>
      <c r="E6">
        <f>(A16-E3)/E4</f>
        <v>-3.818809129195309</v>
      </c>
      <c r="I6" t="s">
        <v>7</v>
      </c>
    </row>
    <row r="7" spans="1:18" ht="17" thickBot="1" x14ac:dyDescent="0.25">
      <c r="A7" s="3">
        <v>72</v>
      </c>
    </row>
    <row r="8" spans="1:18" ht="17" thickBot="1" x14ac:dyDescent="0.25">
      <c r="A8" s="3">
        <v>69</v>
      </c>
      <c r="E8" t="s">
        <v>8</v>
      </c>
      <c r="F8" t="s">
        <v>9</v>
      </c>
      <c r="I8" t="s">
        <v>1</v>
      </c>
      <c r="J8" t="s">
        <v>10</v>
      </c>
    </row>
    <row r="9" spans="1:18" ht="17" thickBot="1" x14ac:dyDescent="0.25">
      <c r="A9" s="3">
        <v>79</v>
      </c>
      <c r="C9" t="s">
        <v>11</v>
      </c>
      <c r="D9" t="s">
        <v>12</v>
      </c>
      <c r="E9">
        <f>_xlfn.QUARTILE.INC($A:$A,1)</f>
        <v>56.25</v>
      </c>
      <c r="F9">
        <f>_xlfn.QUARTILE.EXC($A:$A,1)</f>
        <v>54.25</v>
      </c>
    </row>
    <row r="10" spans="1:18" ht="17" thickBot="1" x14ac:dyDescent="0.25">
      <c r="A10" s="3">
        <v>44</v>
      </c>
      <c r="D10" t="s">
        <v>13</v>
      </c>
      <c r="E10">
        <f>_xlfn.QUARTILE.INC($A:$A,3)</f>
        <v>71.25</v>
      </c>
      <c r="F10">
        <f>_xlfn.QUARTILE.EXC($A:$A,3)</f>
        <v>73.75</v>
      </c>
      <c r="I10" t="s">
        <v>11</v>
      </c>
      <c r="J10" t="s">
        <v>14</v>
      </c>
    </row>
    <row r="11" spans="1:18" ht="18" thickBot="1" x14ac:dyDescent="0.3">
      <c r="A11" s="3">
        <v>57</v>
      </c>
      <c r="D11" t="s">
        <v>15</v>
      </c>
      <c r="E11">
        <f>E10-E9</f>
        <v>15</v>
      </c>
      <c r="F11">
        <f>F10-F9</f>
        <v>19.5</v>
      </c>
      <c r="J11" t="s">
        <v>16</v>
      </c>
      <c r="R11" t="s">
        <v>17</v>
      </c>
    </row>
    <row r="12" spans="1:18" ht="18" thickBot="1" x14ac:dyDescent="0.3">
      <c r="A12" s="3">
        <v>68</v>
      </c>
      <c r="J12" t="s">
        <v>18</v>
      </c>
    </row>
    <row r="13" spans="1:18" ht="18" thickBot="1" x14ac:dyDescent="0.3">
      <c r="A13" s="3">
        <v>49</v>
      </c>
      <c r="D13" t="s">
        <v>19</v>
      </c>
      <c r="E13">
        <f>E9-1.5*E11</f>
        <v>33.75</v>
      </c>
      <c r="F13" s="1">
        <f>F9-1.5*F11</f>
        <v>25</v>
      </c>
      <c r="G13" t="s">
        <v>20</v>
      </c>
      <c r="J13" t="s">
        <v>21</v>
      </c>
    </row>
    <row r="14" spans="1:18" ht="17" thickBot="1" x14ac:dyDescent="0.25">
      <c r="A14" s="3">
        <v>62</v>
      </c>
      <c r="D14" t="s">
        <v>22</v>
      </c>
      <c r="E14">
        <f>E10+1.5*E11</f>
        <v>93.75</v>
      </c>
      <c r="F14" s="1">
        <f>F10+1.5*F11</f>
        <v>103</v>
      </c>
      <c r="G14" t="s">
        <v>23</v>
      </c>
    </row>
    <row r="15" spans="1:18" x14ac:dyDescent="0.2">
      <c r="I15" t="s">
        <v>24</v>
      </c>
      <c r="J15" t="s">
        <v>25</v>
      </c>
    </row>
    <row r="16" spans="1:18" x14ac:dyDescent="0.2">
      <c r="J16" t="s">
        <v>26</v>
      </c>
    </row>
    <row r="17" spans="3:19" ht="17" x14ac:dyDescent="0.25">
      <c r="C17" t="s">
        <v>24</v>
      </c>
      <c r="D17" t="s">
        <v>27</v>
      </c>
      <c r="E17">
        <f>MEDIAN(A2:A16)</f>
        <v>63</v>
      </c>
      <c r="F17">
        <f>MEDIAN(A2:A16)</f>
        <v>63</v>
      </c>
      <c r="J17" t="s">
        <v>28</v>
      </c>
    </row>
    <row r="19" spans="3:19" x14ac:dyDescent="0.2">
      <c r="D19" t="s">
        <v>19</v>
      </c>
      <c r="E19">
        <f>E9-3*(E17-E9)</f>
        <v>36</v>
      </c>
      <c r="F19">
        <f>F9-3*(F17-F9)</f>
        <v>28</v>
      </c>
      <c r="I19" t="s">
        <v>29</v>
      </c>
    </row>
    <row r="20" spans="3:19" x14ac:dyDescent="0.2">
      <c r="D20" t="s">
        <v>22</v>
      </c>
      <c r="E20">
        <f>E10+3*(E10-E17)</f>
        <v>96</v>
      </c>
      <c r="F20">
        <f>F10+3*(F10-F17)</f>
        <v>106</v>
      </c>
    </row>
    <row r="23" spans="3:19" x14ac:dyDescent="0.2">
      <c r="C23" t="s">
        <v>29</v>
      </c>
      <c r="D23" t="s">
        <v>31</v>
      </c>
      <c r="S23" t="s">
        <v>30</v>
      </c>
    </row>
    <row r="26" spans="3:19" x14ac:dyDescent="0.2">
      <c r="D26">
        <f>COUNTIFS(A$2:A$1048576, "&lt;=" &amp;E13)</f>
        <v>1</v>
      </c>
    </row>
    <row r="27" spans="3:19" x14ac:dyDescent="0.2">
      <c r="D27">
        <f>COUNT(A:A)</f>
        <v>14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3BD374A4CDFE4CBB65C05268F94012" ma:contentTypeVersion="7" ma:contentTypeDescription="Create a new document." ma:contentTypeScope="" ma:versionID="35227b41e7df7088bc8d2dc007ec7265">
  <xsd:schema xmlns:xsd="http://www.w3.org/2001/XMLSchema" xmlns:xs="http://www.w3.org/2001/XMLSchema" xmlns:p="http://schemas.microsoft.com/office/2006/metadata/properties" xmlns:ns3="3e4add2b-cc77-4a66-9136-225e032a3754" targetNamespace="http://schemas.microsoft.com/office/2006/metadata/properties" ma:root="true" ma:fieldsID="67ccdd8dcd0b53c9047a2b25183ef229" ns3:_="">
    <xsd:import namespace="3e4add2b-cc77-4a66-9136-225e032a37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add2b-cc77-4a66-9136-225e032a37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F8C230-3A11-48A8-AEDC-99A9C11B0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add2b-cc77-4a66-9136-225e032a37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0F18D2-C48F-46AA-BECF-4569D2F156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2F7491-56AC-4A7F-9069-8158A492242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e4add2b-cc77-4a66-9136-225e032a375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Huggins, Eric</dc:creator>
  <cp:keywords/>
  <dc:description/>
  <cp:lastModifiedBy>Microsoft Office User</cp:lastModifiedBy>
  <cp:revision/>
  <dcterms:created xsi:type="dcterms:W3CDTF">2019-10-09T18:10:22Z</dcterms:created>
  <dcterms:modified xsi:type="dcterms:W3CDTF">2022-10-22T01:52:14Z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0x010100513BD374A4CDFE4CBB65C05268F94012</vt:lpwstr>
  </property>
</Properties>
</file>