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934F3EFC-4EBA-6D43-8C0B-3E49C42BDE9B}" xr6:coauthVersionLast="47" xr6:coauthVersionMax="47" xr10:uidLastSave="{00000000-0000-0000-0000-000000000000}"/>
  <bookViews>
    <workbookView xWindow="0" yWindow="500" windowWidth="14400" windowHeight="17500" xr2:uid="{1A4C5DF0-9803-4045-9671-4604400FA3E3}"/>
  </bookViews>
  <sheets>
    <sheet name="Sheet1" sheetId="1" r:id="rId1"/>
  </sheets>
  <definedNames>
    <definedName name="solver_adj" localSheetId="0" hidden="1">Sheet1!$A$37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Sheet1!$A$36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D14" i="1"/>
  <c r="D13" i="1"/>
  <c r="D12" i="1"/>
  <c r="D11" i="1"/>
  <c r="D10" i="1"/>
  <c r="A36" i="1"/>
  <c r="A34" i="1"/>
  <c r="A33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<sst xmlns="http://schemas.openxmlformats.org/spreadsheetml/2006/main" count="38" uniqueCount="37">
  <si>
    <t>Data</t>
  </si>
  <si>
    <t>Credit score category</t>
  </si>
  <si>
    <t>Average loan APR for new car</t>
  </si>
  <si>
    <t>Average loan APR for used car</t>
  </si>
  <si>
    <t>Deep Subprime (300 to 500) </t>
  </si>
  <si>
    <t>Subprime (501 to 600)</t>
  </si>
  <si>
    <t>Non-prime (601 to 660)</t>
  </si>
  <si>
    <t>Prime (661 to 780)</t>
  </si>
  <si>
    <t>Super Prime (781 to 850)</t>
  </si>
  <si>
    <t>Credit Sscore</t>
  </si>
  <si>
    <t>Average Loan APR New Car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</si>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</sst>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111111"/>
      <name val="Helvetica"/>
      <family val="2"/>
    </font>
    <font>
      <sz val="16"/>
      <color rgb="FF111111"/>
      <name val="Helvetica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3" fillId="0" borderId="0" xfId="0" applyNumberFormat="1" applyFont="1"/>
    <xf numFmtId="10" fontId="0" fillId="0" borderId="0" xfId="1" applyNumberFormat="1" applyFont="1"/>
    <xf numFmtId="0" fontId="3" fillId="0" borderId="0" xfId="0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Average Loan APR New 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667452316792144"/>
                  <c:y val="-0.75199766695829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400</c:v>
                </c:pt>
                <c:pt idx="1">
                  <c:v>550.5</c:v>
                </c:pt>
                <c:pt idx="2">
                  <c:v>630.5</c:v>
                </c:pt>
                <c:pt idx="3">
                  <c:v>720.5</c:v>
                </c:pt>
                <c:pt idx="4">
                  <c:v>815.5</c:v>
                </c:pt>
              </c:numCache>
            </c:numRef>
          </c:xVal>
          <c:yVal>
            <c:numRef>
              <c:f>Sheet1!$B$10:$B$14</c:f>
              <c:numCache>
                <c:formatCode>0.00%</c:formatCode>
                <c:ptCount val="5"/>
                <c:pt idx="0">
                  <c:v>0.14760000000000001</c:v>
                </c:pt>
                <c:pt idx="1">
                  <c:v>0.1087</c:v>
                </c:pt>
                <c:pt idx="2">
                  <c:v>6.7000000000000004E-2</c:v>
                </c:pt>
                <c:pt idx="3">
                  <c:v>3.56E-2</c:v>
                </c:pt>
                <c:pt idx="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5-8644-978A-B05CA2AF60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6698736"/>
        <c:axId val="1098486624"/>
      </c:scatterChart>
      <c:valAx>
        <c:axId val="82669873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86624"/>
        <c:crosses val="autoZero"/>
        <c:crossBetween val="midCat"/>
        <c:majorUnit val="100"/>
      </c:valAx>
      <c:valAx>
        <c:axId val="10984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97637795275591E-2"/>
                  <c:y val="-0.37258056284631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Sheet1!$D$10:$D$14</c:f>
              <c:numCache>
                <c:formatCode>General</c:formatCode>
                <c:ptCount val="5"/>
                <c:pt idx="0">
                  <c:v>400</c:v>
                </c:pt>
                <c:pt idx="1">
                  <c:v>550.5</c:v>
                </c:pt>
                <c:pt idx="2">
                  <c:v>630.5</c:v>
                </c:pt>
                <c:pt idx="3">
                  <c:v>720.5</c:v>
                </c:pt>
                <c:pt idx="4">
                  <c:v>815.5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592</c:v>
                </c:pt>
                <c:pt idx="1">
                  <c:v>542</c:v>
                </c:pt>
                <c:pt idx="2">
                  <c:v>491</c:v>
                </c:pt>
                <c:pt idx="3">
                  <c:v>455</c:v>
                </c:pt>
                <c:pt idx="4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0946-9FD2-7F8A7FE4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40304"/>
        <c:axId val="1252641952"/>
      </c:scatterChart>
      <c:valAx>
        <c:axId val="12526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41952"/>
        <c:crosses val="autoZero"/>
        <c:crossBetween val="midCat"/>
      </c:valAx>
      <c:valAx>
        <c:axId val="1252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592</c:v>
                </c:pt>
                <c:pt idx="1">
                  <c:v>542</c:v>
                </c:pt>
                <c:pt idx="2">
                  <c:v>491</c:v>
                </c:pt>
                <c:pt idx="3">
                  <c:v>455</c:v>
                </c:pt>
                <c:pt idx="4">
                  <c:v>443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400</c:v>
                </c:pt>
                <c:pt idx="1">
                  <c:v>550.5</c:v>
                </c:pt>
                <c:pt idx="2">
                  <c:v>630.5</c:v>
                </c:pt>
                <c:pt idx="3">
                  <c:v>720.5</c:v>
                </c:pt>
                <c:pt idx="4">
                  <c:v>815.5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E94F-8B59-87A670B6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63120"/>
        <c:axId val="1099164768"/>
      </c:scatterChart>
      <c:valAx>
        <c:axId val="10991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64768"/>
        <c:crosses val="autoZero"/>
        <c:crossBetween val="midCat"/>
      </c:valAx>
      <c:valAx>
        <c:axId val="10991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63500</xdr:rowOff>
    </xdr:from>
    <xdr:to>
      <xdr:col>3</xdr:col>
      <xdr:colOff>25400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A0C6F-EB01-C290-BDBE-6D8E976D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372533</xdr:colOff>
      <xdr:row>15</xdr:row>
      <xdr:rowOff>59266</xdr:rowOff>
    </xdr:from>
    <xdr:to>
      <xdr:col>9</xdr:col>
      <xdr:colOff>795867</xdr:colOff>
      <xdr:row>28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0C55E-8580-3720-CA6C-F5BEB6E5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4</xdr:row>
      <xdr:rowOff>101600</xdr:rowOff>
    </xdr:from>
    <xdr:to>
      <xdr:col>11</xdr:col>
      <xdr:colOff>266700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6E639-6F97-378E-A776-21D58D80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FC23-8FFE-8743-9167-46572AC332F0}">
  <dimension ref="A1:N57"/>
  <sheetViews>
    <sheetView tabSelected="1" topLeftCell="B24" zoomScale="75" workbookViewId="0">
      <selection activeCell="F39" sqref="F39:N60"/>
    </sheetView>
  </sheetViews>
  <sheetFormatPr baseColWidth="10" defaultRowHeight="16" x14ac:dyDescent="0.2"/>
  <cols>
    <col min="1" max="1" width="38" bestFit="1" customWidth="1"/>
    <col min="2" max="2" width="40.33203125" bestFit="1" customWidth="1"/>
    <col min="3" max="3" width="15" bestFit="1" customWidth="1"/>
  </cols>
  <sheetData>
    <row r="1" spans="1:5" x14ac:dyDescent="0.2">
      <c r="A1" t="s">
        <v>0</v>
      </c>
    </row>
    <row r="3" spans="1:5" ht="21" x14ac:dyDescent="0.25">
      <c r="A3" s="1" t="s">
        <v>1</v>
      </c>
      <c r="B3" s="1" t="s">
        <v>2</v>
      </c>
      <c r="C3" s="1" t="s">
        <v>3</v>
      </c>
    </row>
    <row r="4" spans="1:5" ht="21" x14ac:dyDescent="0.25">
      <c r="A4" s="1" t="s">
        <v>4</v>
      </c>
      <c r="B4" s="2">
        <v>0.14760000000000001</v>
      </c>
      <c r="C4" s="2">
        <v>0.2099</v>
      </c>
    </row>
    <row r="5" spans="1:5" ht="21" x14ac:dyDescent="0.25">
      <c r="A5" s="1" t="s">
        <v>5</v>
      </c>
      <c r="B5" s="2">
        <v>0.1087</v>
      </c>
      <c r="C5" s="2">
        <v>0.1729</v>
      </c>
    </row>
    <row r="6" spans="1:5" ht="21" x14ac:dyDescent="0.25">
      <c r="A6" s="1" t="s">
        <v>6</v>
      </c>
      <c r="B6" s="2">
        <v>6.7000000000000004E-2</v>
      </c>
      <c r="C6" s="2">
        <v>0.1048</v>
      </c>
    </row>
    <row r="7" spans="1:5" ht="21" x14ac:dyDescent="0.25">
      <c r="A7" s="1" t="s">
        <v>7</v>
      </c>
      <c r="B7" s="2">
        <v>3.56E-2</v>
      </c>
      <c r="C7" s="2">
        <v>5.5800000000000002E-2</v>
      </c>
    </row>
    <row r="8" spans="1:5" ht="21" x14ac:dyDescent="0.25">
      <c r="A8" s="1" t="s">
        <v>8</v>
      </c>
      <c r="B8" s="2">
        <v>2.4E-2</v>
      </c>
      <c r="C8" s="2">
        <v>3.7100000000000001E-2</v>
      </c>
    </row>
    <row r="9" spans="1:5" ht="21" x14ac:dyDescent="0.25">
      <c r="A9" s="1" t="s">
        <v>9</v>
      </c>
      <c r="B9" t="s">
        <v>10</v>
      </c>
    </row>
    <row r="10" spans="1:5" ht="21" x14ac:dyDescent="0.25">
      <c r="A10">
        <f>AVERAGE(300,500)</f>
        <v>400</v>
      </c>
      <c r="B10" s="3">
        <v>0.14760000000000001</v>
      </c>
      <c r="C10" s="4">
        <v>592</v>
      </c>
      <c r="D10">
        <f>AVERAGE(300,500)</f>
        <v>400</v>
      </c>
      <c r="E10" s="4">
        <v>592</v>
      </c>
    </row>
    <row r="11" spans="1:5" ht="21" x14ac:dyDescent="0.25">
      <c r="A11">
        <f>AVERAGE(501,600)</f>
        <v>550.5</v>
      </c>
      <c r="B11" s="3">
        <v>0.1087</v>
      </c>
      <c r="C11" s="4">
        <v>542</v>
      </c>
      <c r="D11">
        <f>AVERAGE(501,600)</f>
        <v>550.5</v>
      </c>
      <c r="E11" s="4">
        <v>542</v>
      </c>
    </row>
    <row r="12" spans="1:5" ht="21" x14ac:dyDescent="0.25">
      <c r="A12">
        <f>AVERAGE(601,660)</f>
        <v>630.5</v>
      </c>
      <c r="B12" s="3">
        <v>6.7000000000000004E-2</v>
      </c>
      <c r="C12" s="4">
        <v>491</v>
      </c>
      <c r="D12">
        <f>AVERAGE(601,660)</f>
        <v>630.5</v>
      </c>
      <c r="E12" s="4">
        <v>491</v>
      </c>
    </row>
    <row r="13" spans="1:5" ht="21" x14ac:dyDescent="0.25">
      <c r="A13">
        <f>AVERAGE(661,780)</f>
        <v>720.5</v>
      </c>
      <c r="B13" s="3">
        <v>3.56E-2</v>
      </c>
      <c r="C13" s="4">
        <v>455</v>
      </c>
      <c r="D13">
        <f>AVERAGE(661,780)</f>
        <v>720.5</v>
      </c>
      <c r="E13" s="4">
        <v>455</v>
      </c>
    </row>
    <row r="14" spans="1:5" ht="21" x14ac:dyDescent="0.25">
      <c r="A14">
        <f>AVERAGE(781,850)</f>
        <v>815.5</v>
      </c>
      <c r="B14" s="3">
        <v>2.4E-2</v>
      </c>
      <c r="C14" s="4">
        <v>443</v>
      </c>
      <c r="D14">
        <f>AVERAGE(781,850)</f>
        <v>815.5</v>
      </c>
      <c r="E14" s="4">
        <v>443</v>
      </c>
    </row>
    <row r="15" spans="1:5" x14ac:dyDescent="0.2">
      <c r="C15" s="5"/>
    </row>
    <row r="33" spans="1:7" x14ac:dyDescent="0.2">
      <c r="A33">
        <f>-0.0003</f>
        <v>-2.9999999999999997E-4</v>
      </c>
    </row>
    <row r="34" spans="1:7" x14ac:dyDescent="0.2">
      <c r="A34">
        <f>0.2751</f>
        <v>0.27510000000000001</v>
      </c>
    </row>
    <row r="36" spans="1:7" x14ac:dyDescent="0.2">
      <c r="A36">
        <f>A33*A37+A34</f>
        <v>0.27510000000000001</v>
      </c>
    </row>
    <row r="37" spans="1:7" x14ac:dyDescent="0.2">
      <c r="A37">
        <v>0</v>
      </c>
    </row>
    <row r="39" spans="1:7" ht="21" x14ac:dyDescent="0.25">
      <c r="A39">
        <f>AVERAGE(300,500)</f>
        <v>400</v>
      </c>
      <c r="B39" s="4">
        <v>592</v>
      </c>
      <c r="C39" s="3">
        <v>0.14760000000000001</v>
      </c>
      <c r="D39">
        <v>60</v>
      </c>
      <c r="F39" t="s">
        <v>11</v>
      </c>
    </row>
    <row r="40" spans="1:7" ht="22" thickBot="1" x14ac:dyDescent="0.3">
      <c r="A40">
        <f>AVERAGE(501,600)</f>
        <v>550.5</v>
      </c>
      <c r="B40" s="4">
        <v>542</v>
      </c>
      <c r="C40" s="3">
        <v>0.1087</v>
      </c>
      <c r="D40">
        <v>60</v>
      </c>
    </row>
    <row r="41" spans="1:7" ht="21" x14ac:dyDescent="0.25">
      <c r="A41">
        <f>AVERAGE(601,660)</f>
        <v>630.5</v>
      </c>
      <c r="B41" s="4">
        <v>491</v>
      </c>
      <c r="C41" s="3">
        <v>6.7000000000000004E-2</v>
      </c>
      <c r="D41">
        <v>60</v>
      </c>
      <c r="F41" s="9" t="s">
        <v>12</v>
      </c>
      <c r="G41" s="9"/>
    </row>
    <row r="42" spans="1:7" ht="21" x14ac:dyDescent="0.25">
      <c r="A42">
        <f>AVERAGE(661,780)</f>
        <v>720.5</v>
      </c>
      <c r="B42" s="4">
        <v>455</v>
      </c>
      <c r="C42" s="3">
        <v>3.56E-2</v>
      </c>
      <c r="D42">
        <v>60</v>
      </c>
      <c r="F42" s="6" t="s">
        <v>13</v>
      </c>
      <c r="G42" s="6">
        <v>0.99994367088712344</v>
      </c>
    </row>
    <row r="43" spans="1:7" ht="21" x14ac:dyDescent="0.25">
      <c r="A43">
        <f>AVERAGE(781,850)</f>
        <v>815.5</v>
      </c>
      <c r="B43" s="4">
        <v>443</v>
      </c>
      <c r="C43" s="3">
        <v>2.4E-2</v>
      </c>
      <c r="D43">
        <v>60</v>
      </c>
      <c r="F43" s="6" t="s">
        <v>14</v>
      </c>
      <c r="G43" s="6">
        <v>0.99988734494721587</v>
      </c>
    </row>
    <row r="44" spans="1:7" ht="21" x14ac:dyDescent="0.25">
      <c r="B44" s="4">
        <v>864</v>
      </c>
      <c r="C44" s="3">
        <v>0.14760000000000001</v>
      </c>
      <c r="D44">
        <v>36</v>
      </c>
      <c r="F44" s="6" t="s">
        <v>15</v>
      </c>
      <c r="G44" s="6">
        <v>0.99985515778927747</v>
      </c>
    </row>
    <row r="45" spans="1:7" ht="21" x14ac:dyDescent="0.25">
      <c r="B45" s="4">
        <v>817</v>
      </c>
      <c r="C45" s="3">
        <v>0.1087</v>
      </c>
      <c r="D45">
        <v>36</v>
      </c>
      <c r="F45" s="6" t="s">
        <v>16</v>
      </c>
      <c r="G45" s="6">
        <v>1.882800859615009</v>
      </c>
    </row>
    <row r="46" spans="1:7" ht="22" thickBot="1" x14ac:dyDescent="0.3">
      <c r="B46" s="4">
        <v>769</v>
      </c>
      <c r="C46" s="3">
        <v>6.7000000000000004E-2</v>
      </c>
      <c r="D46">
        <v>36</v>
      </c>
      <c r="F46" s="7" t="s">
        <v>17</v>
      </c>
      <c r="G46" s="7">
        <v>10</v>
      </c>
    </row>
    <row r="47" spans="1:7" ht="21" x14ac:dyDescent="0.25">
      <c r="B47" s="4">
        <v>733</v>
      </c>
      <c r="C47" s="3">
        <v>3.56E-2</v>
      </c>
      <c r="D47">
        <v>36</v>
      </c>
    </row>
    <row r="48" spans="1:7" ht="22" thickBot="1" x14ac:dyDescent="0.3">
      <c r="B48" s="4">
        <v>720</v>
      </c>
      <c r="C48" s="3">
        <v>2.4E-2</v>
      </c>
      <c r="D48">
        <v>36</v>
      </c>
      <c r="F48" t="s">
        <v>18</v>
      </c>
    </row>
    <row r="49" spans="6:14" x14ac:dyDescent="0.2">
      <c r="F49" s="8"/>
      <c r="G49" s="8" t="s">
        <v>23</v>
      </c>
      <c r="H49" s="8" t="s">
        <v>24</v>
      </c>
      <c r="I49" s="8" t="s">
        <v>25</v>
      </c>
      <c r="J49" s="8" t="s">
        <v>26</v>
      </c>
      <c r="K49" s="8" t="s">
        <v>27</v>
      </c>
    </row>
    <row r="50" spans="6:14" x14ac:dyDescent="0.2">
      <c r="F50" s="6" t="s">
        <v>19</v>
      </c>
      <c r="G50" s="6">
        <v>2</v>
      </c>
      <c r="H50" s="6">
        <v>220245.58542646124</v>
      </c>
      <c r="I50" s="6">
        <v>110122.79271323062</v>
      </c>
      <c r="J50" s="6">
        <v>31064.791332732751</v>
      </c>
      <c r="K50" s="6">
        <v>1.5174953322564818E-14</v>
      </c>
    </row>
    <row r="51" spans="6:14" x14ac:dyDescent="0.2">
      <c r="F51" s="6" t="s">
        <v>20</v>
      </c>
      <c r="G51" s="6">
        <v>7</v>
      </c>
      <c r="H51" s="6">
        <v>24.814573538769118</v>
      </c>
      <c r="I51" s="6">
        <v>3.5449390769670166</v>
      </c>
      <c r="J51" s="6"/>
      <c r="K51" s="6"/>
    </row>
    <row r="52" spans="6:14" ht="17" thickBot="1" x14ac:dyDescent="0.25">
      <c r="F52" s="7" t="s">
        <v>21</v>
      </c>
      <c r="G52" s="7">
        <v>9</v>
      </c>
      <c r="H52" s="7">
        <v>220270.40000000002</v>
      </c>
      <c r="I52" s="7"/>
      <c r="J52" s="7"/>
      <c r="K52" s="7"/>
    </row>
    <row r="53" spans="6:14" ht="17" thickBot="1" x14ac:dyDescent="0.25"/>
    <row r="54" spans="6:14" x14ac:dyDescent="0.2">
      <c r="F54" s="8"/>
      <c r="G54" s="8" t="s">
        <v>28</v>
      </c>
      <c r="H54" s="8" t="s">
        <v>16</v>
      </c>
      <c r="I54" s="8" t="s">
        <v>29</v>
      </c>
      <c r="J54" s="8" t="s">
        <v>30</v>
      </c>
      <c r="K54" s="8" t="s">
        <v>31</v>
      </c>
      <c r="L54" s="8" t="s">
        <v>32</v>
      </c>
      <c r="M54" s="8" t="s">
        <v>33</v>
      </c>
      <c r="N54" s="8" t="s">
        <v>34</v>
      </c>
    </row>
    <row r="55" spans="6:14" x14ac:dyDescent="0.2">
      <c r="F55" s="6" t="s">
        <v>22</v>
      </c>
      <c r="G55" s="6">
        <v>1103.8463035917841</v>
      </c>
      <c r="H55" s="6">
        <v>2.6468804478626056</v>
      </c>
      <c r="I55" s="6">
        <v>417.03670616599101</v>
      </c>
      <c r="J55" s="6">
        <v>1.2036517416336812E-16</v>
      </c>
      <c r="K55" s="6">
        <v>1097.5874258937015</v>
      </c>
      <c r="L55" s="6">
        <v>1110.1051812898668</v>
      </c>
      <c r="M55" s="6">
        <v>1097.5874258937015</v>
      </c>
      <c r="N55" s="6">
        <v>1110.1051812898668</v>
      </c>
    </row>
    <row r="56" spans="6:14" x14ac:dyDescent="0.2">
      <c r="F56" s="6" t="s">
        <v>35</v>
      </c>
      <c r="G56" s="6">
        <v>1185.0835258320162</v>
      </c>
      <c r="H56" s="6">
        <v>12.924225312382983</v>
      </c>
      <c r="I56" s="6">
        <v>91.694743567845549</v>
      </c>
      <c r="J56" s="6">
        <v>4.8332547951847468E-12</v>
      </c>
      <c r="K56" s="6">
        <v>1154.5225892253061</v>
      </c>
      <c r="L56" s="6">
        <v>1215.6444624387264</v>
      </c>
      <c r="M56" s="6">
        <v>1154.5225892253061</v>
      </c>
      <c r="N56" s="6">
        <v>1215.6444624387264</v>
      </c>
    </row>
    <row r="57" spans="6:14" ht="17" thickBot="1" x14ac:dyDescent="0.25">
      <c r="F57" s="7" t="s">
        <v>36</v>
      </c>
      <c r="G57" s="7">
        <v>-11.499999999999998</v>
      </c>
      <c r="H57" s="7">
        <v>4.9616159140886372E-2</v>
      </c>
      <c r="I57" s="7">
        <v>-231.77932752403203</v>
      </c>
      <c r="J57" s="7">
        <v>7.3464287029357182E-15</v>
      </c>
      <c r="K57" s="7">
        <v>-11.617323573175424</v>
      </c>
      <c r="L57" s="7">
        <v>-11.382676426824572</v>
      </c>
      <c r="M57" s="7">
        <v>-11.617323573175424</v>
      </c>
      <c r="N57" s="7">
        <v>-11.382676426824572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2022-09-30T14:22:05Z</dcterms:created>
  <dcterms:modified xsi:type="dcterms:W3CDTF">2022-09-30T16:49:36Z</dcterms:modified>
</cp:coreProperties>
</file>