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butzke\Downloads\"/>
    </mc:Choice>
  </mc:AlternateContent>
  <xr:revisionPtr revIDLastSave="0" documentId="13_ncr:1_{63798291-F5E0-4558-BB64-CA2269717C69}" xr6:coauthVersionLast="47" xr6:coauthVersionMax="47" xr10:uidLastSave="{00000000-0000-0000-0000-000000000000}"/>
  <bookViews>
    <workbookView xWindow="-120" yWindow="-120" windowWidth="29040" windowHeight="15840" xr2:uid="{8A907870-6742-0647-B355-D4A0E20DB9F9}"/>
  </bookViews>
  <sheets>
    <sheet name="CalibrationSet1" sheetId="1" r:id="rId1"/>
  </sheets>
  <externalReferences>
    <externalReference r:id="rId2"/>
  </externalReferences>
  <definedNames>
    <definedName name="Area">'[1]Calibtration Exercise'!$AD$2:$AD$501</definedName>
    <definedName name="BinaryAnswer">CalibrationSet1!$L$33:$L$34</definedName>
    <definedName name="Mean">'[1]Calibtration Exercise'!$X$4</definedName>
    <definedName name="NumRows">'[1]Calibtration Exercise'!$X$5</definedName>
    <definedName name="Pal_Workbook_GUID" hidden="1">"GW4TF225CPEUD678NGCD9DP5"</definedName>
    <definedName name="PercentConfidence">CalibrationSet1!$M$33:$M$39</definedName>
    <definedName name="ShadeLeft">'[1]Calibtration Exercise'!$X$11</definedName>
    <definedName name="ShadeRight">'[1]Calibtration Exercise'!$X$12</definedName>
    <definedName name="StdDev">'[1]Calibtration Exercise'!$X$8</definedName>
    <definedName name="X">'[1]Calibtration Exercise'!$AB$2:$AB$501</definedName>
    <definedName name="Y">'[1]Calibtration Exercise'!$AC$2:$AC$501</definedName>
    <definedName name="Zmax">'[1]Calibtration Exercise'!$X$7</definedName>
    <definedName name="Zmin">'[1]Calibtration Exercise'!$X$6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M30" i="1"/>
  <c r="E31" i="1" s="1"/>
  <c r="B30" i="1"/>
  <c r="M29" i="1"/>
  <c r="C29" i="1"/>
  <c r="B29" i="1"/>
  <c r="M28" i="1"/>
  <c r="C28" i="1"/>
  <c r="B28" i="1"/>
  <c r="M27" i="1"/>
  <c r="C27" i="1"/>
  <c r="B27" i="1"/>
  <c r="M26" i="1"/>
  <c r="C26" i="1"/>
  <c r="B26" i="1"/>
  <c r="M25" i="1"/>
  <c r="C25" i="1"/>
  <c r="B25" i="1"/>
  <c r="M24" i="1"/>
  <c r="C24" i="1"/>
  <c r="B24" i="1"/>
  <c r="M23" i="1"/>
  <c r="C23" i="1"/>
  <c r="B23" i="1"/>
  <c r="M22" i="1"/>
  <c r="C22" i="1"/>
  <c r="B22" i="1"/>
  <c r="M21" i="1"/>
  <c r="C21" i="1"/>
  <c r="B21" i="1"/>
  <c r="B20" i="1"/>
  <c r="B19" i="1"/>
  <c r="E16" i="1"/>
  <c r="E18" i="1" s="1"/>
  <c r="M15" i="1"/>
  <c r="C15" i="1"/>
  <c r="B15" i="1"/>
  <c r="M14" i="1"/>
  <c r="C14" i="1"/>
  <c r="B14" i="1"/>
  <c r="M13" i="1"/>
  <c r="C13" i="1"/>
  <c r="B13" i="1"/>
  <c r="M12" i="1"/>
  <c r="C12" i="1"/>
  <c r="B12" i="1"/>
  <c r="M11" i="1"/>
  <c r="C11" i="1"/>
  <c r="B11" i="1"/>
  <c r="M10" i="1"/>
  <c r="C10" i="1"/>
  <c r="B10" i="1"/>
  <c r="M9" i="1"/>
  <c r="C9" i="1"/>
  <c r="B9" i="1"/>
  <c r="M8" i="1"/>
  <c r="C8" i="1"/>
  <c r="B8" i="1"/>
  <c r="M7" i="1"/>
  <c r="C7" i="1"/>
  <c r="B7" i="1"/>
  <c r="M6" i="1"/>
  <c r="C6" i="1"/>
  <c r="B6" i="1"/>
  <c r="B5" i="1"/>
  <c r="B4" i="1"/>
  <c r="C30" i="1" l="1"/>
  <c r="E33" i="1"/>
  <c r="F33" i="1" s="1"/>
</calcChain>
</file>

<file path=xl/sharedStrings.xml><?xml version="1.0" encoding="utf-8"?>
<sst xmlns="http://schemas.openxmlformats.org/spreadsheetml/2006/main" count="66" uniqueCount="44">
  <si>
    <t>This spreadsheet is for learning only. There is no grade, so be honest with yourself.</t>
  </si>
  <si>
    <t>Grading Code</t>
  </si>
  <si>
    <t xml:space="preserve">             90% Conficence Interval</t>
  </si>
  <si>
    <t>Grade Code</t>
  </si>
  <si>
    <t>Lower Bound</t>
  </si>
  <si>
    <t>Upper Bound</t>
  </si>
  <si>
    <t>Num</t>
  </si>
  <si>
    <t>Questions</t>
  </si>
  <si>
    <t>In 1938, a British steam locomotive set a new speed record by going how fast (in km/h)?</t>
  </si>
  <si>
    <t>In what year did Newton publish the universal laws of gravitation?</t>
  </si>
  <si>
    <t>How many centimeters long is a typical business card?</t>
  </si>
  <si>
    <t>The Internet (then "Arpanet") was established as a military communications system in what year?</t>
  </si>
  <si>
    <t>What year was William Shakespeare born?</t>
  </si>
  <si>
    <t>What is the air distance between New York and Los Angeles (in km)?</t>
  </si>
  <si>
    <t>What percentage of a square's area could be covered by a circle of the same width?</t>
  </si>
  <si>
    <t>How old was Charlie Chaplin when he died?</t>
  </si>
  <si>
    <t>How much does Doug Hubbard's book How to Measure Anything weigh (in kg)?</t>
  </si>
  <si>
    <t>The TV show Gilligan's Island first aired in what year?</t>
  </si>
  <si>
    <t xml:space="preserve">Actual Correct %  </t>
  </si>
  <si>
    <t xml:space="preserve">Target Correct %  </t>
  </si>
  <si>
    <t>Overconfident</t>
  </si>
  <si>
    <t xml:space="preserve">You are:  </t>
  </si>
  <si>
    <t>Underconfident</t>
  </si>
  <si>
    <t>Calibrated</t>
  </si>
  <si>
    <t>T/F</t>
  </si>
  <si>
    <t>%Confidence</t>
  </si>
  <si>
    <t>F</t>
  </si>
  <si>
    <t>The ancient Romans were conquered by the ancient Greeks.</t>
  </si>
  <si>
    <t>T</t>
  </si>
  <si>
    <t>There is no species of three-humped camel.</t>
  </si>
  <si>
    <t>A gallon of oil weighs less than a gallon of water.</t>
  </si>
  <si>
    <t>Mars is always further away from Earth than Venus.</t>
  </si>
  <si>
    <t>The Boston Red Sox (known then as the Boston Americans) won the first World Series in 1903.</t>
  </si>
  <si>
    <t>Napoleon Bonaparte was born on the island of Corsica.</t>
  </si>
  <si>
    <t>"M" is one of the five most commonly used letters.</t>
  </si>
  <si>
    <t>In 2002, the price of the average new desktop computer purchased was under $1,500.</t>
  </si>
  <si>
    <t>The movie Titanic still holds the record for the first six weeks of box office receipts.</t>
  </si>
  <si>
    <t>A kilogram weighs more than a pound.</t>
  </si>
  <si>
    <t xml:space="preserve"> = Actual Correct</t>
  </si>
  <si>
    <t xml:space="preserve"> = Predicted Correct</t>
  </si>
  <si>
    <t>✔</t>
  </si>
  <si>
    <t>= Level of Binary Overconfidence</t>
  </si>
  <si>
    <t>= Level of Binary Underconfidence</t>
  </si>
  <si>
    <t xml:space="preserve">  You are binary calibrated!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</si>
</sst>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5" borderId="0" xfId="0" applyFill="1" applyAlignment="1">
      <alignment horizontal="center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2" fillId="0" borderId="0" xfId="0" applyFont="1" applyAlignment="1">
      <alignment horizontal="center"/>
    </xf>
    <xf numFmtId="0" fontId="0" fillId="0" borderId="12" xfId="0" applyBorder="1"/>
    <xf numFmtId="9" fontId="0" fillId="4" borderId="4" xfId="1" applyFont="1" applyFill="1" applyBorder="1" applyAlignment="1" applyProtection="1">
      <alignment horizontal="center"/>
      <protection locked="0"/>
    </xf>
    <xf numFmtId="9" fontId="0" fillId="4" borderId="5" xfId="1" applyFont="1" applyFill="1" applyBorder="1" applyAlignment="1" applyProtection="1">
      <alignment horizontal="center"/>
      <protection locked="0"/>
    </xf>
    <xf numFmtId="164" fontId="0" fillId="5" borderId="0" xfId="1" applyNumberFormat="1" applyFont="1" applyFill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4" fillId="5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center"/>
      <protection locked="0"/>
    </xf>
    <xf numFmtId="2" fontId="0" fillId="5" borderId="1" xfId="0" applyNumberFormat="1" applyFill="1" applyBorder="1" applyAlignment="1">
      <alignment horizontal="center"/>
    </xf>
    <xf numFmtId="0" fontId="0" fillId="2" borderId="0" xfId="0" quotePrefix="1" applyFill="1" applyAlignment="1">
      <alignment horizontal="left"/>
    </xf>
    <xf numFmtId="9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quotePrefix="1"/>
    <xf numFmtId="0" fontId="0" fillId="5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DrRig\Dropbox\%20w%20courses\001%20mcs%20385\%202021%20Fall%20Material\Calibration%20All%20Sheet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tration Exerci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FA08-9A0F-5F48-BBDB-0F57D7CA5F7A}">
  <dimension ref="B2:P39"/>
  <sheetViews>
    <sheetView showGridLines="0" tabSelected="1" topLeftCell="A4" zoomScale="114" zoomScaleNormal="114" zoomScalePageLayoutView="114" workbookViewId="0">
      <selection activeCell="G33" sqref="G33"/>
    </sheetView>
  </sheetViews>
  <sheetFormatPr defaultColWidth="11" defaultRowHeight="15.75" x14ac:dyDescent="0.25"/>
  <cols>
    <col min="1" max="1" width="7.125" customWidth="1"/>
    <col min="2" max="2" width="7.125" style="1" bestFit="1" customWidth="1"/>
    <col min="3" max="3" width="4.125" customWidth="1"/>
    <col min="4" max="4" width="19.125" customWidth="1"/>
    <col min="5" max="5" width="15" customWidth="1"/>
    <col min="6" max="6" width="5.125" style="2" customWidth="1"/>
    <col min="7" max="7" width="82.875" bestFit="1" customWidth="1"/>
    <col min="8" max="9" width="55.375" customWidth="1"/>
    <col min="10" max="10" width="13.125" customWidth="1"/>
    <col min="12" max="12" width="11.625" hidden="1" customWidth="1"/>
    <col min="13" max="13" width="6.375" hidden="1" customWidth="1"/>
    <col min="14" max="16" width="10.875" hidden="1" customWidth="1"/>
    <col min="17" max="18" width="10.875" customWidth="1"/>
  </cols>
  <sheetData>
    <row r="2" spans="2:16" x14ac:dyDescent="0.25">
      <c r="G2" s="3" t="s">
        <v>0</v>
      </c>
    </row>
    <row r="3" spans="2:16" x14ac:dyDescent="0.25">
      <c r="D3" s="4" t="s">
        <v>1</v>
      </c>
      <c r="E3" s="5">
        <v>1234</v>
      </c>
    </row>
    <row r="4" spans="2:16" x14ac:dyDescent="0.25">
      <c r="B4" s="1" t="str">
        <f>IF($L$4=$E$3,"Correct","")</f>
        <v>Correct</v>
      </c>
      <c r="D4" s="6" t="s">
        <v>2</v>
      </c>
      <c r="E4" s="7"/>
      <c r="L4" s="1">
        <v>1234</v>
      </c>
      <c r="M4" t="s">
        <v>3</v>
      </c>
    </row>
    <row r="5" spans="2:16" x14ac:dyDescent="0.25">
      <c r="B5" s="1" t="str">
        <f>IF($L$4=$E$3,"Answer","")</f>
        <v>Answer</v>
      </c>
      <c r="D5" s="8" t="s">
        <v>4</v>
      </c>
      <c r="E5" s="8" t="s">
        <v>5</v>
      </c>
      <c r="F5" s="2" t="s">
        <v>6</v>
      </c>
      <c r="G5" t="s">
        <v>7</v>
      </c>
      <c r="O5" s="1"/>
      <c r="P5" s="1"/>
    </row>
    <row r="6" spans="2:16" x14ac:dyDescent="0.25">
      <c r="B6" s="1">
        <f t="shared" ref="B6:B15" si="0">IF($L$4=$E$3,L6,"")</f>
        <v>203</v>
      </c>
      <c r="C6" s="9" t="str">
        <f t="shared" ref="C6:C15" si="1">IF($L$4=$E$3,IF(M6=1,$N$33,""),"")</f>
        <v/>
      </c>
      <c r="D6" s="10">
        <v>50</v>
      </c>
      <c r="E6" s="11">
        <v>150</v>
      </c>
      <c r="F6" s="12">
        <v>1</v>
      </c>
      <c r="G6" s="13" t="s">
        <v>8</v>
      </c>
      <c r="L6" s="14">
        <v>203</v>
      </c>
      <c r="M6" s="1">
        <f>(IF(AND(D6&lt;=L6,E6&gt;=L6),1,0))</f>
        <v>0</v>
      </c>
      <c r="N6" s="1"/>
      <c r="O6" s="1"/>
      <c r="P6" s="1"/>
    </row>
    <row r="7" spans="2:16" x14ac:dyDescent="0.25">
      <c r="B7" s="1">
        <f t="shared" si="0"/>
        <v>1685</v>
      </c>
      <c r="C7" s="9" t="str">
        <f t="shared" si="1"/>
        <v>✔</v>
      </c>
      <c r="D7" s="15">
        <v>1650</v>
      </c>
      <c r="E7" s="16">
        <v>1800</v>
      </c>
      <c r="F7" s="17">
        <v>2</v>
      </c>
      <c r="G7" s="18" t="s">
        <v>9</v>
      </c>
      <c r="L7" s="14">
        <v>1685</v>
      </c>
      <c r="M7" s="1">
        <f t="shared" ref="M7:M15" si="2">(IF(AND(D7&lt;=L7,E7&gt;=L7),1,0))</f>
        <v>1</v>
      </c>
      <c r="N7" s="1"/>
      <c r="O7" s="1"/>
      <c r="P7" s="1"/>
    </row>
    <row r="8" spans="2:16" x14ac:dyDescent="0.25">
      <c r="B8" s="1">
        <f t="shared" si="0"/>
        <v>8.9</v>
      </c>
      <c r="C8" s="9" t="str">
        <f t="shared" si="1"/>
        <v>✔</v>
      </c>
      <c r="D8" s="10">
        <v>7</v>
      </c>
      <c r="E8" s="11">
        <v>10</v>
      </c>
      <c r="F8" s="19">
        <v>3</v>
      </c>
      <c r="G8" s="20" t="s">
        <v>10</v>
      </c>
      <c r="L8" s="14">
        <v>8.9</v>
      </c>
      <c r="M8" s="1">
        <f t="shared" si="2"/>
        <v>1</v>
      </c>
      <c r="N8" s="1"/>
      <c r="O8" s="1"/>
      <c r="P8" s="1"/>
    </row>
    <row r="9" spans="2:16" x14ac:dyDescent="0.25">
      <c r="B9" s="1">
        <f t="shared" si="0"/>
        <v>1969</v>
      </c>
      <c r="C9" s="9" t="str">
        <f t="shared" si="1"/>
        <v>✔</v>
      </c>
      <c r="D9" s="15">
        <v>1930</v>
      </c>
      <c r="E9" s="16">
        <v>1990</v>
      </c>
      <c r="F9" s="17">
        <v>4</v>
      </c>
      <c r="G9" s="18" t="s">
        <v>11</v>
      </c>
      <c r="L9" s="14">
        <v>1969</v>
      </c>
      <c r="M9" s="1">
        <f t="shared" si="2"/>
        <v>1</v>
      </c>
      <c r="N9" s="1"/>
      <c r="O9" s="1"/>
      <c r="P9" s="1"/>
    </row>
    <row r="10" spans="2:16" x14ac:dyDescent="0.25">
      <c r="B10" s="1">
        <f t="shared" si="0"/>
        <v>1564</v>
      </c>
      <c r="C10" s="9" t="str">
        <f t="shared" si="1"/>
        <v/>
      </c>
      <c r="D10" s="10">
        <v>1590</v>
      </c>
      <c r="E10" s="11">
        <v>1700</v>
      </c>
      <c r="F10" s="19">
        <v>5</v>
      </c>
      <c r="G10" s="20" t="s">
        <v>12</v>
      </c>
      <c r="L10" s="14">
        <v>1564</v>
      </c>
      <c r="M10" s="1">
        <f t="shared" si="2"/>
        <v>0</v>
      </c>
      <c r="N10" s="1"/>
      <c r="O10" s="1"/>
      <c r="P10" s="1"/>
    </row>
    <row r="11" spans="2:16" x14ac:dyDescent="0.25">
      <c r="B11" s="1">
        <f t="shared" si="0"/>
        <v>3944</v>
      </c>
      <c r="C11" s="9" t="str">
        <f t="shared" si="1"/>
        <v>✔</v>
      </c>
      <c r="D11" s="15">
        <v>2000</v>
      </c>
      <c r="E11" s="16">
        <v>5000</v>
      </c>
      <c r="F11" s="17">
        <v>6</v>
      </c>
      <c r="G11" s="18" t="s">
        <v>13</v>
      </c>
      <c r="L11" s="14">
        <v>3944</v>
      </c>
      <c r="M11" s="1">
        <f t="shared" si="2"/>
        <v>1</v>
      </c>
      <c r="N11" s="1"/>
      <c r="O11" s="1"/>
      <c r="P11" s="1"/>
    </row>
    <row r="12" spans="2:16" x14ac:dyDescent="0.25">
      <c r="B12" s="1">
        <f t="shared" si="0"/>
        <v>0.78539816339744795</v>
      </c>
      <c r="C12" s="9" t="str">
        <f t="shared" si="1"/>
        <v>✔</v>
      </c>
      <c r="D12" s="21">
        <v>0.6</v>
      </c>
      <c r="E12" s="22">
        <v>0.9</v>
      </c>
      <c r="F12" s="19">
        <v>7</v>
      </c>
      <c r="G12" s="20" t="s">
        <v>14</v>
      </c>
      <c r="L12" s="23">
        <v>0.78539816339744795</v>
      </c>
      <c r="M12" s="1">
        <f t="shared" si="2"/>
        <v>1</v>
      </c>
      <c r="N12" s="1"/>
      <c r="O12" s="1"/>
      <c r="P12" s="1"/>
    </row>
    <row r="13" spans="2:16" x14ac:dyDescent="0.25">
      <c r="B13" s="1">
        <f t="shared" si="0"/>
        <v>88</v>
      </c>
      <c r="C13" s="9" t="str">
        <f t="shared" si="1"/>
        <v>✔</v>
      </c>
      <c r="D13" s="15">
        <v>60</v>
      </c>
      <c r="E13" s="16">
        <v>105</v>
      </c>
      <c r="F13" s="17">
        <v>8</v>
      </c>
      <c r="G13" s="18" t="s">
        <v>15</v>
      </c>
      <c r="L13" s="14">
        <v>88</v>
      </c>
      <c r="M13" s="1">
        <f t="shared" si="2"/>
        <v>1</v>
      </c>
      <c r="N13" s="1"/>
      <c r="O13" s="1"/>
      <c r="P13" s="1"/>
    </row>
    <row r="14" spans="2:16" x14ac:dyDescent="0.25">
      <c r="B14" s="1">
        <f t="shared" si="0"/>
        <v>0.56000000000000005</v>
      </c>
      <c r="C14" s="9" t="str">
        <f t="shared" si="1"/>
        <v/>
      </c>
      <c r="D14" s="10">
        <v>2</v>
      </c>
      <c r="E14" s="11">
        <v>4</v>
      </c>
      <c r="F14" s="19">
        <v>9</v>
      </c>
      <c r="G14" s="20" t="s">
        <v>16</v>
      </c>
      <c r="L14" s="14">
        <v>0.56000000000000005</v>
      </c>
      <c r="M14" s="1">
        <f t="shared" si="2"/>
        <v>0</v>
      </c>
      <c r="N14" s="1"/>
      <c r="O14" s="1"/>
      <c r="P14" s="1"/>
    </row>
    <row r="15" spans="2:16" x14ac:dyDescent="0.25">
      <c r="B15" s="1">
        <f t="shared" si="0"/>
        <v>1964</v>
      </c>
      <c r="C15" s="9" t="str">
        <f t="shared" si="1"/>
        <v/>
      </c>
      <c r="D15" s="15">
        <v>1980</v>
      </c>
      <c r="E15" s="16">
        <v>2020</v>
      </c>
      <c r="F15" s="17">
        <v>10</v>
      </c>
      <c r="G15" s="18" t="s">
        <v>17</v>
      </c>
      <c r="L15" s="14">
        <v>1964</v>
      </c>
      <c r="M15" s="1">
        <f t="shared" si="2"/>
        <v>0</v>
      </c>
      <c r="N15" s="1"/>
      <c r="O15" s="1"/>
      <c r="P15" s="1"/>
    </row>
    <row r="16" spans="2:16" x14ac:dyDescent="0.25">
      <c r="C16" s="9"/>
      <c r="E16" s="24">
        <f>IF($L$4=$E$3,SUM(M6:M15)*0.1,"")</f>
        <v>0.60000000000000009</v>
      </c>
      <c r="F16" s="25" t="s">
        <v>18</v>
      </c>
      <c r="M16" s="1"/>
      <c r="N16" s="1"/>
    </row>
    <row r="17" spans="2:15" x14ac:dyDescent="0.25">
      <c r="C17" s="9"/>
      <c r="E17" s="24">
        <v>0.9</v>
      </c>
      <c r="F17" s="25" t="s">
        <v>19</v>
      </c>
      <c r="M17" s="1"/>
      <c r="N17" s="1"/>
      <c r="O17" t="s">
        <v>20</v>
      </c>
    </row>
    <row r="18" spans="2:15" x14ac:dyDescent="0.25">
      <c r="C18" s="9"/>
      <c r="E18" s="26" t="str">
        <f>IF(L4=E3,IF(E17=E16,O19,IF(E16&lt;E17,O17,O18)),"")</f>
        <v>Overconfident</v>
      </c>
      <c r="F18" s="25" t="s">
        <v>21</v>
      </c>
      <c r="M18" s="1"/>
      <c r="N18" s="1"/>
      <c r="O18" t="s">
        <v>22</v>
      </c>
    </row>
    <row r="19" spans="2:15" x14ac:dyDescent="0.25">
      <c r="B19" s="1" t="str">
        <f>IF($L$4=$E$3,"Correct","")</f>
        <v>Correct</v>
      </c>
      <c r="C19" s="9"/>
      <c r="M19" s="1"/>
      <c r="N19" s="1"/>
      <c r="O19" t="s">
        <v>23</v>
      </c>
    </row>
    <row r="20" spans="2:15" x14ac:dyDescent="0.25">
      <c r="B20" s="1" t="str">
        <f>IF($L$4=$E$3,"Answer","")</f>
        <v>Answer</v>
      </c>
      <c r="C20" s="9"/>
      <c r="D20" s="1" t="s">
        <v>24</v>
      </c>
      <c r="E20" s="1" t="s">
        <v>25</v>
      </c>
      <c r="F20" s="1" t="s">
        <v>6</v>
      </c>
      <c r="G20" t="s">
        <v>7</v>
      </c>
      <c r="M20" s="1"/>
      <c r="N20" s="1"/>
    </row>
    <row r="21" spans="2:15" x14ac:dyDescent="0.25">
      <c r="B21" s="1" t="str">
        <f t="shared" ref="B21:B30" si="3">IF($L$4=$E$3,L21,"")</f>
        <v>F</v>
      </c>
      <c r="C21" s="9" t="str">
        <f t="shared" ref="C21:C30" si="4">IF($L$4=$E$3,IF(M21=1,$N$33,""),"")</f>
        <v>✔</v>
      </c>
      <c r="D21" s="10" t="s">
        <v>26</v>
      </c>
      <c r="E21" s="11">
        <v>1</v>
      </c>
      <c r="F21" s="12">
        <v>1</v>
      </c>
      <c r="G21" s="13" t="s">
        <v>27</v>
      </c>
      <c r="L21" s="27" t="s">
        <v>26</v>
      </c>
      <c r="M21" s="1">
        <f t="shared" ref="M21:M30" si="5">IF(D21=L21,1,0)</f>
        <v>1</v>
      </c>
      <c r="N21" s="1"/>
    </row>
    <row r="22" spans="2:15" x14ac:dyDescent="0.25">
      <c r="B22" s="1" t="str">
        <f t="shared" si="3"/>
        <v>T</v>
      </c>
      <c r="C22" s="9" t="str">
        <f t="shared" si="4"/>
        <v>✔</v>
      </c>
      <c r="D22" s="15" t="s">
        <v>28</v>
      </c>
      <c r="E22" s="16">
        <v>0.8</v>
      </c>
      <c r="F22" s="17">
        <v>2</v>
      </c>
      <c r="G22" s="18" t="s">
        <v>29</v>
      </c>
      <c r="L22" s="28" t="s">
        <v>28</v>
      </c>
      <c r="M22" s="1">
        <f t="shared" si="5"/>
        <v>1</v>
      </c>
      <c r="N22" s="1"/>
    </row>
    <row r="23" spans="2:15" x14ac:dyDescent="0.25">
      <c r="B23" s="1" t="str">
        <f t="shared" si="3"/>
        <v>T</v>
      </c>
      <c r="C23" s="9" t="str">
        <f t="shared" si="4"/>
        <v/>
      </c>
      <c r="D23" s="10" t="s">
        <v>26</v>
      </c>
      <c r="E23" s="11">
        <v>0.9</v>
      </c>
      <c r="F23" s="19">
        <v>3</v>
      </c>
      <c r="G23" s="20" t="s">
        <v>30</v>
      </c>
      <c r="L23" s="28" t="s">
        <v>28</v>
      </c>
      <c r="M23" s="1">
        <f t="shared" si="5"/>
        <v>0</v>
      </c>
      <c r="N23" s="1"/>
    </row>
    <row r="24" spans="2:15" x14ac:dyDescent="0.25">
      <c r="B24" s="1" t="str">
        <f t="shared" si="3"/>
        <v>F</v>
      </c>
      <c r="C24" s="9" t="str">
        <f t="shared" si="4"/>
        <v/>
      </c>
      <c r="D24" s="15" t="s">
        <v>28</v>
      </c>
      <c r="E24" s="16">
        <v>0.8</v>
      </c>
      <c r="F24" s="17">
        <v>4</v>
      </c>
      <c r="G24" s="18" t="s">
        <v>31</v>
      </c>
      <c r="L24" s="28" t="s">
        <v>26</v>
      </c>
      <c r="M24" s="1">
        <f t="shared" si="5"/>
        <v>0</v>
      </c>
      <c r="N24" s="1"/>
    </row>
    <row r="25" spans="2:15" x14ac:dyDescent="0.25">
      <c r="B25" s="1" t="str">
        <f t="shared" si="3"/>
        <v>T</v>
      </c>
      <c r="C25" s="9" t="str">
        <f t="shared" si="4"/>
        <v/>
      </c>
      <c r="D25" s="10" t="s">
        <v>26</v>
      </c>
      <c r="E25" s="11">
        <v>0.5</v>
      </c>
      <c r="F25" s="19">
        <v>5</v>
      </c>
      <c r="G25" s="20" t="s">
        <v>32</v>
      </c>
      <c r="L25" s="28" t="s">
        <v>28</v>
      </c>
      <c r="M25" s="1">
        <f t="shared" si="5"/>
        <v>0</v>
      </c>
      <c r="N25" s="1"/>
    </row>
    <row r="26" spans="2:15" x14ac:dyDescent="0.25">
      <c r="B26" s="1" t="str">
        <f t="shared" si="3"/>
        <v>T</v>
      </c>
      <c r="C26" s="9" t="str">
        <f t="shared" si="4"/>
        <v/>
      </c>
      <c r="D26" s="15" t="s">
        <v>26</v>
      </c>
      <c r="E26" s="16">
        <v>0.5</v>
      </c>
      <c r="F26" s="17">
        <v>6</v>
      </c>
      <c r="G26" s="18" t="s">
        <v>33</v>
      </c>
      <c r="L26" s="28" t="s">
        <v>28</v>
      </c>
      <c r="M26" s="1">
        <f t="shared" si="5"/>
        <v>0</v>
      </c>
      <c r="N26" s="1"/>
    </row>
    <row r="27" spans="2:15" x14ac:dyDescent="0.25">
      <c r="B27" s="1" t="str">
        <f t="shared" si="3"/>
        <v>F</v>
      </c>
      <c r="C27" s="9" t="str">
        <f t="shared" si="4"/>
        <v>✔</v>
      </c>
      <c r="D27" s="10" t="s">
        <v>26</v>
      </c>
      <c r="E27" s="11">
        <v>0.5</v>
      </c>
      <c r="F27" s="19">
        <v>7</v>
      </c>
      <c r="G27" s="20" t="s">
        <v>34</v>
      </c>
      <c r="L27" s="28" t="s">
        <v>26</v>
      </c>
      <c r="M27" s="1">
        <f t="shared" si="5"/>
        <v>1</v>
      </c>
      <c r="N27" s="1"/>
    </row>
    <row r="28" spans="2:15" x14ac:dyDescent="0.25">
      <c r="B28" s="1" t="str">
        <f t="shared" si="3"/>
        <v>T</v>
      </c>
      <c r="C28" s="9" t="str">
        <f t="shared" si="4"/>
        <v>✔</v>
      </c>
      <c r="D28" s="15" t="s">
        <v>28</v>
      </c>
      <c r="E28" s="16">
        <v>0.5</v>
      </c>
      <c r="F28" s="17">
        <v>8</v>
      </c>
      <c r="G28" s="18" t="s">
        <v>35</v>
      </c>
      <c r="L28" s="28" t="s">
        <v>28</v>
      </c>
      <c r="M28" s="1">
        <f t="shared" si="5"/>
        <v>1</v>
      </c>
      <c r="N28" s="1"/>
    </row>
    <row r="29" spans="2:15" x14ac:dyDescent="0.25">
      <c r="B29" s="1" t="str">
        <f t="shared" si="3"/>
        <v>F</v>
      </c>
      <c r="C29" s="9" t="str">
        <f t="shared" si="4"/>
        <v>✔</v>
      </c>
      <c r="D29" s="10" t="s">
        <v>26</v>
      </c>
      <c r="E29" s="11">
        <v>0.8</v>
      </c>
      <c r="F29" s="19">
        <v>9</v>
      </c>
      <c r="G29" s="20" t="s">
        <v>36</v>
      </c>
      <c r="L29" s="28" t="s">
        <v>26</v>
      </c>
      <c r="M29" s="1">
        <f t="shared" si="5"/>
        <v>1</v>
      </c>
      <c r="N29" s="1"/>
    </row>
    <row r="30" spans="2:15" x14ac:dyDescent="0.25">
      <c r="B30" s="1" t="str">
        <f t="shared" si="3"/>
        <v>T</v>
      </c>
      <c r="C30" s="9" t="str">
        <f t="shared" si="4"/>
        <v/>
      </c>
      <c r="D30" s="29" t="s">
        <v>26</v>
      </c>
      <c r="E30" s="16">
        <v>0.9</v>
      </c>
      <c r="F30" s="17">
        <v>10</v>
      </c>
      <c r="G30" s="18" t="s">
        <v>37</v>
      </c>
      <c r="L30" s="28" t="s">
        <v>28</v>
      </c>
      <c r="M30" s="1">
        <f t="shared" si="5"/>
        <v>0</v>
      </c>
      <c r="N30" s="1"/>
    </row>
    <row r="31" spans="2:15" x14ac:dyDescent="0.25">
      <c r="E31" s="30">
        <f>IF(E3&lt;&gt;L4,"",SUM(M21:M30))</f>
        <v>5</v>
      </c>
      <c r="F31" s="31" t="s">
        <v>38</v>
      </c>
    </row>
    <row r="32" spans="2:15" x14ac:dyDescent="0.25">
      <c r="E32" s="30">
        <f>IF(E3&lt;&gt;L4,"",SUM(E21:E30))</f>
        <v>7.2</v>
      </c>
      <c r="F32" s="31" t="s">
        <v>39</v>
      </c>
    </row>
    <row r="33" spans="5:15" x14ac:dyDescent="0.25">
      <c r="E33" s="24">
        <f>IF(L4=E3,((1-(E32/E31))*-1),"")</f>
        <v>0.43999999999999995</v>
      </c>
      <c r="F33" s="25" t="str">
        <f>IF(E33&gt;0,O33,IF(E33&lt;0,O34,O35))</f>
        <v>= Level of Binary Overconfidence</v>
      </c>
      <c r="L33" s="14" t="s">
        <v>28</v>
      </c>
      <c r="M33" s="32">
        <v>0.5</v>
      </c>
      <c r="N33" s="33" t="s">
        <v>40</v>
      </c>
      <c r="O33" s="34" t="s">
        <v>41</v>
      </c>
    </row>
    <row r="34" spans="5:15" x14ac:dyDescent="0.25">
      <c r="L34" s="14" t="s">
        <v>26</v>
      </c>
      <c r="M34" s="32">
        <v>0.6</v>
      </c>
      <c r="N34" s="35"/>
      <c r="O34" s="34" t="s">
        <v>42</v>
      </c>
    </row>
    <row r="35" spans="5:15" x14ac:dyDescent="0.25">
      <c r="L35" s="14"/>
      <c r="M35" s="32">
        <v>0.7</v>
      </c>
      <c r="N35" s="35"/>
      <c r="O35" s="34" t="s">
        <v>43</v>
      </c>
    </row>
    <row r="36" spans="5:15" x14ac:dyDescent="0.25">
      <c r="L36" s="14"/>
      <c r="M36" s="32">
        <v>0.8</v>
      </c>
      <c r="N36" s="35"/>
      <c r="O36" s="36">
        <v>0.05</v>
      </c>
    </row>
    <row r="37" spans="5:15" x14ac:dyDescent="0.25">
      <c r="L37" s="14"/>
      <c r="M37" s="32">
        <v>0.9</v>
      </c>
      <c r="N37" s="35"/>
      <c r="O37" s="36">
        <v>-0.05</v>
      </c>
    </row>
    <row r="38" spans="5:15" x14ac:dyDescent="0.25">
      <c r="L38" s="35"/>
      <c r="M38" s="32">
        <v>0.95</v>
      </c>
      <c r="N38" s="35"/>
    </row>
    <row r="39" spans="5:15" x14ac:dyDescent="0.25">
      <c r="L39" s="35"/>
      <c r="M39" s="32">
        <v>1</v>
      </c>
      <c r="N39" s="35"/>
    </row>
  </sheetData>
  <sheetProtection selectLockedCells="1"/>
  <conditionalFormatting sqref="E18">
    <cfRule type="containsText" dxfId="2" priority="1" operator="containsText" text="Calibrated">
      <formula>NOT(ISERROR(SEARCH("Calibrated",E18)))</formula>
    </cfRule>
  </conditionalFormatting>
  <conditionalFormatting sqref="F33">
    <cfRule type="expression" dxfId="1" priority="2">
      <formula>$O$35</formula>
    </cfRule>
  </conditionalFormatting>
  <conditionalFormatting sqref="E33">
    <cfRule type="cellIs" dxfId="0" priority="3" operator="between">
      <formula>$O$36</formula>
      <formula>$O$37</formula>
    </cfRule>
  </conditionalFormatting>
  <dataValidations count="2">
    <dataValidation type="list" allowBlank="1" showInputMessage="1" showErrorMessage="1" sqref="E21:E30" xr:uid="{6C3B375A-2745-694C-915E-C4878C478107}">
      <formula1>PercentConfidence</formula1>
    </dataValidation>
    <dataValidation type="list" allowBlank="1" showInputMessage="1" showErrorMessage="1" sqref="D21:D30" xr:uid="{0DA5CF74-1EF9-F24B-867A-A229B76CA1F1}">
      <formula1>BinaryAnswer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CalibrationSet1</vt:lpstr>
      <vt:lpstr>BinaryAnswer</vt:lpstr>
      <vt:lpstr>PercentConfidence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</dc:creator>
  <cp:lastModifiedBy>Windows User</cp:lastModifiedBy>
  <dcterms:created xsi:type="dcterms:W3CDTF">2021-10-12T10:59:20Z</dcterms:created>
  <dcterms:modified xsi:type="dcterms:W3CDTF">2022-11-16T18:40:33Z</dcterms:modified>
</cp:coreProperties>
</file>