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aldenbutzke/Desktop/Spreadsheet Analysis/"/>
    </mc:Choice>
  </mc:AlternateContent>
  <xr:revisionPtr revIDLastSave="0" documentId="13_ncr:1_{295D0D33-E32E-BD4B-8085-BA5DC101B81B}" xr6:coauthVersionLast="47" xr6:coauthVersionMax="47" xr10:uidLastSave="{00000000-0000-0000-0000-000000000000}"/>
  <bookViews>
    <workbookView xWindow="0" yWindow="500" windowWidth="24720" windowHeight="17500" activeTab="5" xr2:uid="{2F45418B-5196-4E40-BE0E-B0B29A600391}"/>
  </bookViews>
  <sheets>
    <sheet name="3.6" sheetId="1" r:id="rId1"/>
    <sheet name="3.8" sheetId="2" r:id="rId2"/>
    <sheet name="3.15" sheetId="3" r:id="rId3"/>
    <sheet name="3.22" sheetId="4" r:id="rId4"/>
    <sheet name="3.30" sheetId="5" r:id="rId5"/>
    <sheet name="Collaborators" sheetId="6" r:id="rId6"/>
  </sheets>
  <definedNames>
    <definedName name="solver_adj" localSheetId="2" hidden="1">'3.15'!$B$10:$H$10</definedName>
    <definedName name="solver_adj" localSheetId="3" hidden="1">'3.22'!$B$8:$M$8</definedName>
    <definedName name="solver_adj" localSheetId="4" hidden="1">'3.30'!$B$8:$G$8</definedName>
    <definedName name="solver_adj" localSheetId="0" hidden="1">'3.6'!$B$9:$D$9</definedName>
    <definedName name="solver_adj" localSheetId="1" hidden="1">'3.8'!$B$9:$D$9</definedName>
    <definedName name="solver_cvg" localSheetId="2" hidden="1">0.0001</definedName>
    <definedName name="solver_cvg" localSheetId="3" hidden="1">0.0001</definedName>
    <definedName name="solver_cvg" localSheetId="4" hidden="1">0.0001</definedName>
    <definedName name="solver_cvg" localSheetId="0" hidden="1">0.0001</definedName>
    <definedName name="solver_cvg" localSheetId="1" hidden="1">0.0001</definedName>
    <definedName name="solver_drv" localSheetId="2" hidden="1">1</definedName>
    <definedName name="solver_drv" localSheetId="3" hidden="1">1</definedName>
    <definedName name="solver_drv" localSheetId="4" hidden="1">1</definedName>
    <definedName name="solver_drv" localSheetId="0" hidden="1">1</definedName>
    <definedName name="solver_drv" localSheetId="1" hidden="1">1</definedName>
    <definedName name="solver_eng" localSheetId="2" hidden="1">2</definedName>
    <definedName name="solver_eng" localSheetId="3" hidden="1">2</definedName>
    <definedName name="solver_eng" localSheetId="4" hidden="1">2</definedName>
    <definedName name="solver_eng" localSheetId="0" hidden="1">2</definedName>
    <definedName name="solver_eng" localSheetId="1" hidden="1">2</definedName>
    <definedName name="solver_itr" localSheetId="2" hidden="1">2147483647</definedName>
    <definedName name="solver_itr" localSheetId="3" hidden="1">2147483647</definedName>
    <definedName name="solver_itr" localSheetId="4" hidden="1">2147483647</definedName>
    <definedName name="solver_itr" localSheetId="0" hidden="1">2147483647</definedName>
    <definedName name="solver_itr" localSheetId="1" hidden="1">2147483647</definedName>
    <definedName name="solver_lhs1" localSheetId="2" hidden="1">'3.15'!$I$13:$I$16</definedName>
    <definedName name="solver_lhs1" localSheetId="3" hidden="1">'3.22'!$N$11:$N$20</definedName>
    <definedName name="solver_lhs1" localSheetId="4" hidden="1">'3.30'!$H$10:$H$11</definedName>
    <definedName name="solver_lhs1" localSheetId="0" hidden="1">'3.6'!$E$11:$E$13</definedName>
    <definedName name="solver_lhs1" localSheetId="1" hidden="1">'3.8'!$E$11:$E$13</definedName>
    <definedName name="solver_lhs2" localSheetId="2" hidden="1">'3.15'!$I$20:$I$23</definedName>
    <definedName name="solver_lhs2" localSheetId="3" hidden="1">'3.22'!$P$22:$P$24</definedName>
    <definedName name="solver_lhs2" localSheetId="4" hidden="1">'3.30'!$H$12:$H$14</definedName>
    <definedName name="solver_lhs3" localSheetId="4" hidden="1">'3.30'!#REF!</definedName>
    <definedName name="solver_lhs4" localSheetId="4" hidden="1">'3.30'!$H$8</definedName>
    <definedName name="solver_lin" localSheetId="2" hidden="1">1</definedName>
    <definedName name="solver_lin" localSheetId="3" hidden="1">1</definedName>
    <definedName name="solver_lin" localSheetId="4" hidden="1">1</definedName>
    <definedName name="solver_lin" localSheetId="0" hidden="1">1</definedName>
    <definedName name="solver_lin" localSheetId="1" hidden="1">1</definedName>
    <definedName name="solver_mip" localSheetId="2" hidden="1">2147483647</definedName>
    <definedName name="solver_mip" localSheetId="3" hidden="1">2147483647</definedName>
    <definedName name="solver_mip" localSheetId="4" hidden="1">2147483647</definedName>
    <definedName name="solver_mip" localSheetId="0" hidden="1">2147483647</definedName>
    <definedName name="solver_mip" localSheetId="1" hidden="1">2147483647</definedName>
    <definedName name="solver_mni" localSheetId="2" hidden="1">30</definedName>
    <definedName name="solver_mni" localSheetId="3" hidden="1">30</definedName>
    <definedName name="solver_mni" localSheetId="4" hidden="1">30</definedName>
    <definedName name="solver_mni" localSheetId="0" hidden="1">30</definedName>
    <definedName name="solver_mni" localSheetId="1" hidden="1">30</definedName>
    <definedName name="solver_mrt" localSheetId="2" hidden="1">0.075</definedName>
    <definedName name="solver_mrt" localSheetId="3" hidden="1">0.075</definedName>
    <definedName name="solver_mrt" localSheetId="4" hidden="1">0.075</definedName>
    <definedName name="solver_mrt" localSheetId="0" hidden="1">0.075</definedName>
    <definedName name="solver_mrt" localSheetId="1" hidden="1">0.075</definedName>
    <definedName name="solver_msl" localSheetId="2" hidden="1">2</definedName>
    <definedName name="solver_msl" localSheetId="3" hidden="1">2</definedName>
    <definedName name="solver_msl" localSheetId="4" hidden="1">2</definedName>
    <definedName name="solver_msl" localSheetId="0" hidden="1">2</definedName>
    <definedName name="solver_msl" localSheetId="1" hidden="1">2</definedName>
    <definedName name="solver_neg" localSheetId="2" hidden="1">1</definedName>
    <definedName name="solver_neg" localSheetId="3" hidden="1">1</definedName>
    <definedName name="solver_neg" localSheetId="4" hidden="1">1</definedName>
    <definedName name="solver_neg" localSheetId="0" hidden="1">1</definedName>
    <definedName name="solver_neg" localSheetId="1" hidden="1">1</definedName>
    <definedName name="solver_nod" localSheetId="2" hidden="1">2147483647</definedName>
    <definedName name="solver_nod" localSheetId="3" hidden="1">2147483647</definedName>
    <definedName name="solver_nod" localSheetId="4" hidden="1">2147483647</definedName>
    <definedName name="solver_nod" localSheetId="0" hidden="1">2147483647</definedName>
    <definedName name="solver_nod" localSheetId="1" hidden="1">2147483647</definedName>
    <definedName name="solver_num" localSheetId="2" hidden="1">2</definedName>
    <definedName name="solver_num" localSheetId="3" hidden="1">2</definedName>
    <definedName name="solver_num" localSheetId="4" hidden="1">4</definedName>
    <definedName name="solver_num" localSheetId="0" hidden="1">1</definedName>
    <definedName name="solver_num" localSheetId="1" hidden="1">1</definedName>
    <definedName name="solver_opt" localSheetId="2" hidden="1">'3.15'!$I$12</definedName>
    <definedName name="solver_opt" localSheetId="3" hidden="1">'3.22'!$N$10</definedName>
    <definedName name="solver_opt" localSheetId="4" hidden="1">'3.30'!$H$9</definedName>
    <definedName name="solver_opt" localSheetId="0" hidden="1">'3.6'!$E$10</definedName>
    <definedName name="solver_opt" localSheetId="1" hidden="1">'3.8'!$E$10</definedName>
    <definedName name="solver_pre" localSheetId="2" hidden="1">0.000001</definedName>
    <definedName name="solver_pre" localSheetId="3" hidden="1">0.000001</definedName>
    <definedName name="solver_pre" localSheetId="4" hidden="1">0.000001</definedName>
    <definedName name="solver_pre" localSheetId="0" hidden="1">0.000001</definedName>
    <definedName name="solver_pre" localSheetId="1" hidden="1">0.000001</definedName>
    <definedName name="solver_rbv" localSheetId="2" hidden="1">1</definedName>
    <definedName name="solver_rbv" localSheetId="3" hidden="1">1</definedName>
    <definedName name="solver_rbv" localSheetId="4" hidden="1">1</definedName>
    <definedName name="solver_rbv" localSheetId="0" hidden="1">1</definedName>
    <definedName name="solver_rbv" localSheetId="1" hidden="1">1</definedName>
    <definedName name="solver_rel1" localSheetId="2" hidden="1">3</definedName>
    <definedName name="solver_rel1" localSheetId="3" hidden="1">1</definedName>
    <definedName name="solver_rel1" localSheetId="4" hidden="1">1</definedName>
    <definedName name="solver_rel1" localSheetId="0" hidden="1">1</definedName>
    <definedName name="solver_rel1" localSheetId="1" hidden="1">1</definedName>
    <definedName name="solver_rel2" localSheetId="2" hidden="1">3</definedName>
    <definedName name="solver_rel2" localSheetId="3" hidden="1">2</definedName>
    <definedName name="solver_rel2" localSheetId="4" hidden="1">2</definedName>
    <definedName name="solver_rel3" localSheetId="4" hidden="1">1</definedName>
    <definedName name="solver_rel4" localSheetId="4" hidden="1">1</definedName>
    <definedName name="solver_rhs1" localSheetId="2" hidden="1">'3.15'!$K$13:$K$16</definedName>
    <definedName name="solver_rhs1" localSheetId="3" hidden="1">'3.22'!$P$11:$P$20</definedName>
    <definedName name="solver_rhs1" localSheetId="4" hidden="1">'3.30'!$J$10:$J$11</definedName>
    <definedName name="solver_rhs1" localSheetId="0" hidden="1">'3.6'!$G$11:$G$13</definedName>
    <definedName name="solver_rhs1" localSheetId="1" hidden="1">'3.8'!$G$11:$G$13</definedName>
    <definedName name="solver_rhs2" localSheetId="2" hidden="1">'3.15'!$K$20:$K$23</definedName>
    <definedName name="solver_rhs2" localSheetId="3" hidden="1">'3.22'!$R$22:$R$24</definedName>
    <definedName name="solver_rhs2" localSheetId="4" hidden="1">'3.30'!$J$12:$J$14</definedName>
    <definedName name="solver_rhs3" localSheetId="4" hidden="1">'3.30'!#REF!</definedName>
    <definedName name="solver_rhs4" localSheetId="4" hidden="1">'3.30'!$J$8</definedName>
    <definedName name="solver_rlx" localSheetId="2" hidden="1">2</definedName>
    <definedName name="solver_rlx" localSheetId="3" hidden="1">2</definedName>
    <definedName name="solver_rlx" localSheetId="4" hidden="1">2</definedName>
    <definedName name="solver_rlx" localSheetId="0" hidden="1">2</definedName>
    <definedName name="solver_rlx" localSheetId="1" hidden="1">1</definedName>
    <definedName name="solver_rsd" localSheetId="2" hidden="1">0</definedName>
    <definedName name="solver_rsd" localSheetId="3" hidden="1">0</definedName>
    <definedName name="solver_rsd" localSheetId="4" hidden="1">0</definedName>
    <definedName name="solver_rsd" localSheetId="0" hidden="1">0</definedName>
    <definedName name="solver_rsd" localSheetId="1" hidden="1">0</definedName>
    <definedName name="solver_scl" localSheetId="2" hidden="1">1</definedName>
    <definedName name="solver_scl" localSheetId="3" hidden="1">1</definedName>
    <definedName name="solver_scl" localSheetId="4" hidden="1">1</definedName>
    <definedName name="solver_scl" localSheetId="0" hidden="1">1</definedName>
    <definedName name="solver_scl" localSheetId="1" hidden="1">2</definedName>
    <definedName name="solver_sho" localSheetId="2" hidden="1">2</definedName>
    <definedName name="solver_sho" localSheetId="3" hidden="1">2</definedName>
    <definedName name="solver_sho" localSheetId="4" hidden="1">2</definedName>
    <definedName name="solver_sho" localSheetId="0" hidden="1">2</definedName>
    <definedName name="solver_sho" localSheetId="1" hidden="1">2</definedName>
    <definedName name="solver_ssz" localSheetId="2" hidden="1">100</definedName>
    <definedName name="solver_ssz" localSheetId="3" hidden="1">100</definedName>
    <definedName name="solver_ssz" localSheetId="4" hidden="1">100</definedName>
    <definedName name="solver_ssz" localSheetId="0" hidden="1">100</definedName>
    <definedName name="solver_ssz" localSheetId="1" hidden="1">100</definedName>
    <definedName name="solver_tim" localSheetId="2" hidden="1">2147483647</definedName>
    <definedName name="solver_tim" localSheetId="3" hidden="1">2147483647</definedName>
    <definedName name="solver_tim" localSheetId="4" hidden="1">2147483647</definedName>
    <definedName name="solver_tim" localSheetId="0" hidden="1">2147483647</definedName>
    <definedName name="solver_tim" localSheetId="1" hidden="1">2147483647</definedName>
    <definedName name="solver_tol" localSheetId="2" hidden="1">0.01</definedName>
    <definedName name="solver_tol" localSheetId="3" hidden="1">0.01</definedName>
    <definedName name="solver_tol" localSheetId="4" hidden="1">0.01</definedName>
    <definedName name="solver_tol" localSheetId="0" hidden="1">0.01</definedName>
    <definedName name="solver_tol" localSheetId="1" hidden="1">0.01</definedName>
    <definedName name="solver_typ" localSheetId="2" hidden="1">2</definedName>
    <definedName name="solver_typ" localSheetId="3" hidden="1">1</definedName>
    <definedName name="solver_typ" localSheetId="4" hidden="1">2</definedName>
    <definedName name="solver_typ" localSheetId="0" hidden="1">1</definedName>
    <definedName name="solver_typ" localSheetId="1" hidden="1">1</definedName>
    <definedName name="solver_val" localSheetId="2" hidden="1">0</definedName>
    <definedName name="solver_val" localSheetId="3" hidden="1">0</definedName>
    <definedName name="solver_val" localSheetId="4" hidden="1">0</definedName>
    <definedName name="solver_val" localSheetId="0" hidden="1">0</definedName>
    <definedName name="solver_val" localSheetId="1" hidden="1">0</definedName>
    <definedName name="solver_ver" localSheetId="2" hidden="1">2</definedName>
    <definedName name="solver_ver" localSheetId="3" hidden="1">2</definedName>
    <definedName name="solver_ver" localSheetId="4" hidden="1">2</definedName>
    <definedName name="solver_ver" localSheetId="0" hidden="1">2</definedName>
    <definedName name="solver_ver" localSheetId="1"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5" i="3" l="1"/>
  <c r="K20" i="3"/>
  <c r="I20" i="3"/>
  <c r="H8" i="5"/>
  <c r="R22" i="4"/>
  <c r="R23" i="4"/>
  <c r="P23" i="4"/>
  <c r="R24" i="4"/>
  <c r="O23" i="4"/>
  <c r="O24" i="4"/>
  <c r="O22" i="4"/>
  <c r="N11" i="4"/>
  <c r="N22" i="4" s="1"/>
  <c r="P22" i="4" s="1"/>
  <c r="N13" i="4"/>
  <c r="N24" i="4" s="1"/>
  <c r="P24" i="4" s="1"/>
  <c r="N12" i="4"/>
  <c r="N23" i="4" s="1"/>
  <c r="N14" i="4"/>
  <c r="N15" i="4"/>
  <c r="N16" i="4"/>
  <c r="N17" i="4"/>
  <c r="N18" i="4"/>
  <c r="N19" i="4"/>
  <c r="N20" i="4"/>
  <c r="N10" i="4"/>
  <c r="H11" i="5"/>
  <c r="H10" i="5"/>
  <c r="H9" i="5"/>
  <c r="H12" i="5"/>
  <c r="H13" i="5"/>
  <c r="H14" i="5"/>
  <c r="I23" i="3"/>
  <c r="I22" i="3"/>
  <c r="I21" i="3"/>
  <c r="K23" i="3"/>
  <c r="K22" i="3"/>
  <c r="K21" i="3"/>
  <c r="I16" i="3"/>
  <c r="I14" i="3"/>
  <c r="I13" i="3"/>
  <c r="G11" i="3"/>
  <c r="H11" i="3"/>
  <c r="F11" i="3"/>
  <c r="C11" i="3"/>
  <c r="D11" i="3"/>
  <c r="E11" i="3"/>
  <c r="B11" i="3"/>
  <c r="E10" i="2"/>
  <c r="E11" i="2"/>
  <c r="E13" i="2"/>
  <c r="E12" i="2"/>
  <c r="E11" i="1"/>
  <c r="E10" i="1"/>
  <c r="E12" i="1"/>
  <c r="E13" i="1"/>
  <c r="I12" i="3" l="1"/>
</calcChain>
</file>

<file path=xl/sharedStrings.xml><?xml version="1.0" encoding="utf-8"?>
<sst xmlns="http://schemas.openxmlformats.org/spreadsheetml/2006/main" count="150" uniqueCount="98">
  <si>
    <t>MM</t>
  </si>
  <si>
    <t>Lathe</t>
  </si>
  <si>
    <t>Grinder</t>
  </si>
  <si>
    <t>p1</t>
  </si>
  <si>
    <t>p2</t>
  </si>
  <si>
    <t>p3</t>
  </si>
  <si>
    <t>&lt;=</t>
  </si>
  <si>
    <t>MAX</t>
  </si>
  <si>
    <t>profit</t>
  </si>
  <si>
    <t>units</t>
  </si>
  <si>
    <t>A1</t>
  </si>
  <si>
    <t>A2</t>
  </si>
  <si>
    <t>A3</t>
  </si>
  <si>
    <t>8-12pm</t>
  </si>
  <si>
    <t>12-4pm</t>
  </si>
  <si>
    <t>4-8pm</t>
  </si>
  <si>
    <t>8-12am</t>
  </si>
  <si>
    <t>consultants</t>
  </si>
  <si>
    <t>shift</t>
  </si>
  <si>
    <t>time</t>
  </si>
  <si>
    <t>&gt;=</t>
  </si>
  <si>
    <t>max</t>
  </si>
  <si>
    <t>front</t>
  </si>
  <si>
    <t>center</t>
  </si>
  <si>
    <t>back</t>
  </si>
  <si>
    <t>weight</t>
  </si>
  <si>
    <t>capacity</t>
  </si>
  <si>
    <t>cargo</t>
  </si>
  <si>
    <t>plant</t>
  </si>
  <si>
    <t>a</t>
  </si>
  <si>
    <t>b</t>
  </si>
  <si>
    <t>Shift</t>
  </si>
  <si>
    <t>COST</t>
  </si>
  <si>
    <t>Cost Part time</t>
  </si>
  <si>
    <t>Cost full time</t>
  </si>
  <si>
    <t>Available</t>
  </si>
  <si>
    <t>Cost</t>
  </si>
  <si>
    <t>Profit</t>
  </si>
  <si>
    <t>Front Weight</t>
  </si>
  <si>
    <t>Center Weight</t>
  </si>
  <si>
    <t>Back Weight</t>
  </si>
  <si>
    <t>F1</t>
  </si>
  <si>
    <t>F2</t>
  </si>
  <si>
    <t>F3</t>
  </si>
  <si>
    <t>F4</t>
  </si>
  <si>
    <t>C1</t>
  </si>
  <si>
    <t>C2</t>
  </si>
  <si>
    <t>C3</t>
  </si>
  <si>
    <t>C4</t>
  </si>
  <si>
    <t>B1</t>
  </si>
  <si>
    <t>B2</t>
  </si>
  <si>
    <t>B4</t>
  </si>
  <si>
    <t>B3</t>
  </si>
  <si>
    <t>Front Volume</t>
  </si>
  <si>
    <t>Center Volume</t>
  </si>
  <si>
    <t>Back Volume</t>
  </si>
  <si>
    <t>Cargo 1</t>
  </si>
  <si>
    <t xml:space="preserve"> Cargo 2</t>
  </si>
  <si>
    <t>Cargo 3</t>
  </si>
  <si>
    <t>Cargo 4</t>
  </si>
  <si>
    <t>A</t>
  </si>
  <si>
    <t>B</t>
  </si>
  <si>
    <t>=</t>
  </si>
  <si>
    <t>Z</t>
  </si>
  <si>
    <t>50p1 + 20p2 + 47.5p3</t>
  </si>
  <si>
    <t>st</t>
  </si>
  <si>
    <t>9p1+3p2+5p3</t>
  </si>
  <si>
    <t>0 + (87.5)(3)+(47.5)(5)</t>
  </si>
  <si>
    <t>and</t>
  </si>
  <si>
    <t>5p1 + 4p2 + 0p3</t>
  </si>
  <si>
    <t>3p1+0p2+2p3</t>
  </si>
  <si>
    <t xml:space="preserve">This is a resource allocation problem because the production capacity of ech machine needs to be dedicated to one of the three products </t>
  </si>
  <si>
    <t>The constraints are the number of hours that each machine can work, and the number of goods produced must be mutliplied by how long it takes and be less than or equal to this limit, while maximzing profit</t>
  </si>
  <si>
    <t xml:space="preserve">This is a scheduling problem because workers must assigned to specific shifts. </t>
  </si>
  <si>
    <t>N1,1 &gt;= 2* N1,0</t>
  </si>
  <si>
    <t>N2,1&gt;=2* N2,0</t>
  </si>
  <si>
    <t>N3,1&gt;= 2 * N3,0</t>
  </si>
  <si>
    <t>N4,1&gt;= 2 * N4,0</t>
  </si>
  <si>
    <t>N1,1 + N1,0 &gt;= 6</t>
  </si>
  <si>
    <t>N3,1 + N3,0 &gt;= 12</t>
  </si>
  <si>
    <t>N2,1 + N2,0 &gt;= 8</t>
  </si>
  <si>
    <t>N4,1 + N4,0 &gt;= 6</t>
  </si>
  <si>
    <t>Z=</t>
  </si>
  <si>
    <t>17.5*N1-4,1 + 15 * N1-4,0</t>
  </si>
  <si>
    <t>4&gt;= 2*2</t>
  </si>
  <si>
    <t>8 &gt;= 0*2</t>
  </si>
  <si>
    <t>8 &gt;= 4*2</t>
  </si>
  <si>
    <t>2+4&gt;=6</t>
  </si>
  <si>
    <t>8+0&gt;=8</t>
  </si>
  <si>
    <t>4*2+4&gt;=8</t>
  </si>
  <si>
    <t>17.5*12 + 15*8 = 2160</t>
  </si>
  <si>
    <t>0 + (87.5)(20)+(47.5)(25)</t>
  </si>
  <si>
    <t>Chorell</t>
  </si>
  <si>
    <t>Grant</t>
  </si>
  <si>
    <t>Amaya</t>
  </si>
  <si>
    <t xml:space="preserve">Verna </t>
  </si>
  <si>
    <t>JJ</t>
  </si>
  <si>
    <t xml:space="preserve">Lewis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</si>
</sst>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7" x14ac:knownFonts="1">
    <font>
      <sz val="12"/>
      <color theme="1"/>
      <name val="Calibri"/>
      <family val="2"/>
      <scheme val="minor"/>
    </font>
    <font>
      <sz val="12"/>
      <color theme="1"/>
      <name val="Calibri"/>
      <family val="2"/>
      <scheme val="minor"/>
    </font>
    <font>
      <sz val="12"/>
      <color rgb="FF9C0006"/>
      <name val="Calibri"/>
      <family val="2"/>
      <scheme val="minor"/>
    </font>
    <font>
      <sz val="12"/>
      <color rgb="FF3F3F76"/>
      <name val="Calibri"/>
      <family val="2"/>
      <scheme val="minor"/>
    </font>
    <font>
      <b/>
      <sz val="12"/>
      <color theme="1"/>
      <name val="Calibri"/>
      <family val="2"/>
      <scheme val="minor"/>
    </font>
    <font>
      <sz val="12"/>
      <color theme="0"/>
      <name val="Calibri"/>
      <family val="2"/>
      <scheme val="minor"/>
    </font>
    <font>
      <sz val="12"/>
      <color rgb="FF9C5700"/>
      <name val="Calibri"/>
      <family val="2"/>
      <scheme val="minor"/>
    </font>
  </fonts>
  <fills count="13">
    <fill>
      <patternFill patternType="none"/>
    </fill>
    <fill>
      <patternFill patternType="gray125"/>
    </fill>
    <fill>
      <patternFill patternType="solid">
        <fgColor rgb="FFFFC7CE"/>
      </patternFill>
    </fill>
    <fill>
      <patternFill patternType="solid">
        <fgColor rgb="FFFFCC99"/>
      </patternFill>
    </fill>
    <fill>
      <patternFill patternType="solid">
        <fgColor theme="4" tint="0.79998168889431442"/>
        <bgColor indexed="65"/>
      </patternFill>
    </fill>
    <fill>
      <patternFill patternType="solid">
        <fgColor theme="4" tint="0.39997558519241921"/>
        <bgColor indexed="65"/>
      </patternFill>
    </fill>
    <fill>
      <patternFill patternType="solid">
        <fgColor theme="5"/>
      </patternFill>
    </fill>
    <fill>
      <patternFill patternType="solid">
        <fgColor theme="5" tint="0.39997558519241921"/>
        <bgColor indexed="65"/>
      </patternFill>
    </fill>
    <fill>
      <patternFill patternType="solid">
        <fgColor rgb="FFFFEB9C"/>
      </patternFill>
    </fill>
    <fill>
      <patternFill patternType="solid">
        <fgColor theme="4"/>
      </patternFill>
    </fill>
    <fill>
      <patternFill patternType="solid">
        <fgColor theme="4" tint="0.59999389629810485"/>
        <bgColor indexed="65"/>
      </patternFill>
    </fill>
    <fill>
      <patternFill patternType="solid">
        <fgColor theme="6" tint="0.79998168889431442"/>
        <bgColor indexed="65"/>
      </patternFill>
    </fill>
    <fill>
      <patternFill patternType="solid">
        <fgColor theme="6" tint="0.59999389629810485"/>
        <bgColor indexed="65"/>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13">
    <xf numFmtId="0" fontId="0" fillId="0" borderId="0"/>
    <xf numFmtId="44" fontId="1" fillId="0" borderId="0" applyFont="0" applyFill="0" applyBorder="0" applyAlignment="0" applyProtection="0"/>
    <xf numFmtId="0" fontId="2" fillId="2" borderId="0" applyNumberFormat="0" applyBorder="0" applyAlignment="0" applyProtection="0"/>
    <xf numFmtId="0" fontId="3" fillId="3" borderId="1"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5" fillId="6" borderId="0" applyNumberFormat="0" applyBorder="0" applyAlignment="0" applyProtection="0"/>
    <xf numFmtId="0" fontId="1" fillId="7" borderId="0" applyNumberFormat="0" applyBorder="0" applyAlignment="0" applyProtection="0"/>
    <xf numFmtId="0" fontId="6" fillId="8" borderId="0" applyNumberFormat="0" applyBorder="0" applyAlignment="0" applyProtection="0"/>
    <xf numFmtId="0" fontId="5"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cellStyleXfs>
  <cellXfs count="18">
    <xf numFmtId="0" fontId="0" fillId="0" borderId="0" xfId="0"/>
    <xf numFmtId="0" fontId="1" fillId="4" borderId="0" xfId="4"/>
    <xf numFmtId="0" fontId="3" fillId="3" borderId="1" xfId="3"/>
    <xf numFmtId="0" fontId="5" fillId="6" borderId="0" xfId="6"/>
    <xf numFmtId="0" fontId="2" fillId="2" borderId="0" xfId="2"/>
    <xf numFmtId="0" fontId="1" fillId="7" borderId="0" xfId="7"/>
    <xf numFmtId="0" fontId="0" fillId="7" borderId="0" xfId="7" applyFont="1"/>
    <xf numFmtId="16" fontId="0" fillId="0" borderId="0" xfId="0" applyNumberFormat="1"/>
    <xf numFmtId="0" fontId="1" fillId="5" borderId="0" xfId="5"/>
    <xf numFmtId="0" fontId="4" fillId="0" borderId="0" xfId="0" applyFont="1"/>
    <xf numFmtId="0" fontId="1" fillId="11" borderId="0" xfId="11"/>
    <xf numFmtId="0" fontId="1" fillId="12" borderId="0" xfId="12"/>
    <xf numFmtId="0" fontId="1" fillId="10" borderId="0" xfId="10"/>
    <xf numFmtId="0" fontId="5" fillId="9" borderId="0" xfId="9"/>
    <xf numFmtId="44" fontId="6" fillId="8" borderId="0" xfId="1" applyFont="1" applyFill="1"/>
    <xf numFmtId="0" fontId="1" fillId="0" borderId="0" xfId="10" applyFill="1"/>
    <xf numFmtId="44" fontId="6" fillId="8" borderId="2" xfId="8" applyNumberFormat="1" applyBorder="1"/>
    <xf numFmtId="44" fontId="6" fillId="8" borderId="0" xfId="8" applyNumberFormat="1"/>
  </cellXfs>
  <cellStyles count="13">
    <cellStyle name="20% - Accent1" xfId="4" builtinId="30"/>
    <cellStyle name="20% - Accent3" xfId="11" builtinId="38"/>
    <cellStyle name="40% - Accent1" xfId="10" builtinId="31"/>
    <cellStyle name="40% - Accent3" xfId="12" builtinId="39"/>
    <cellStyle name="60% - Accent1" xfId="5" builtinId="32"/>
    <cellStyle name="60% - Accent2" xfId="7" builtinId="36"/>
    <cellStyle name="Accent1" xfId="9" builtinId="29"/>
    <cellStyle name="Accent2" xfId="6" builtinId="33"/>
    <cellStyle name="Bad" xfId="2" builtinId="27"/>
    <cellStyle name="Currency" xfId="1" builtinId="4"/>
    <cellStyle name="Input" xfId="3" builtinId="20"/>
    <cellStyle name="Neutral" xfId="8"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C41BD-EE78-C749-B8D9-2412CBA4A7C7}">
  <dimension ref="A1:M13"/>
  <sheetViews>
    <sheetView zoomScale="75" workbookViewId="0">
      <selection activeCell="I24" sqref="I24"/>
    </sheetView>
  </sheetViews>
  <sheetFormatPr baseColWidth="10" defaultRowHeight="16" x14ac:dyDescent="0.2"/>
  <cols>
    <col min="5" max="5" width="11.5" bestFit="1" customWidth="1"/>
    <col min="6" max="6" width="3.33203125" customWidth="1"/>
    <col min="7" max="7" width="14.1640625" bestFit="1" customWidth="1"/>
  </cols>
  <sheetData>
    <row r="1" spans="1:13" x14ac:dyDescent="0.2">
      <c r="A1">
        <v>3.6</v>
      </c>
    </row>
    <row r="3" spans="1:13" x14ac:dyDescent="0.2">
      <c r="A3" t="s">
        <v>7</v>
      </c>
      <c r="B3" t="s">
        <v>63</v>
      </c>
      <c r="C3" t="s">
        <v>62</v>
      </c>
      <c r="D3" t="s">
        <v>64</v>
      </c>
    </row>
    <row r="4" spans="1:13" x14ac:dyDescent="0.2">
      <c r="A4" t="s">
        <v>65</v>
      </c>
      <c r="B4">
        <v>2937.5</v>
      </c>
      <c r="C4" t="s">
        <v>62</v>
      </c>
      <c r="D4" t="s">
        <v>91</v>
      </c>
    </row>
    <row r="5" spans="1:13" x14ac:dyDescent="0.2">
      <c r="B5" t="s">
        <v>66</v>
      </c>
      <c r="C5" t="s">
        <v>6</v>
      </c>
      <c r="D5">
        <v>500</v>
      </c>
      <c r="G5" t="s">
        <v>69</v>
      </c>
      <c r="H5" t="s">
        <v>6</v>
      </c>
      <c r="I5">
        <v>350</v>
      </c>
      <c r="K5" t="s">
        <v>70</v>
      </c>
      <c r="L5" t="s">
        <v>6</v>
      </c>
      <c r="M5">
        <v>150</v>
      </c>
    </row>
    <row r="6" spans="1:13" x14ac:dyDescent="0.2">
      <c r="B6" t="s">
        <v>67</v>
      </c>
      <c r="D6">
        <v>500</v>
      </c>
      <c r="E6" t="s">
        <v>68</v>
      </c>
      <c r="G6" t="s">
        <v>67</v>
      </c>
      <c r="I6">
        <v>350</v>
      </c>
      <c r="J6" t="s">
        <v>68</v>
      </c>
      <c r="K6" t="s">
        <v>67</v>
      </c>
      <c r="M6">
        <v>95</v>
      </c>
    </row>
    <row r="8" spans="1:13" x14ac:dyDescent="0.2">
      <c r="B8" t="s">
        <v>3</v>
      </c>
      <c r="C8" t="s">
        <v>4</v>
      </c>
      <c r="D8" t="s">
        <v>5</v>
      </c>
      <c r="H8" t="s">
        <v>71</v>
      </c>
    </row>
    <row r="9" spans="1:13" x14ac:dyDescent="0.2">
      <c r="A9" t="s">
        <v>9</v>
      </c>
      <c r="B9" s="1">
        <v>0</v>
      </c>
      <c r="C9" s="1">
        <v>87.5</v>
      </c>
      <c r="D9" s="1">
        <v>47.500000000000007</v>
      </c>
      <c r="H9" t="s">
        <v>72</v>
      </c>
    </row>
    <row r="10" spans="1:13" x14ac:dyDescent="0.2">
      <c r="A10" t="s">
        <v>8</v>
      </c>
      <c r="B10" s="5">
        <v>50</v>
      </c>
      <c r="C10" s="5">
        <v>20</v>
      </c>
      <c r="D10" s="5">
        <v>25</v>
      </c>
      <c r="E10" s="17">
        <f>SUMPRODUCT($B$9:$D$9,B10:D10)</f>
        <v>2937.5</v>
      </c>
    </row>
    <row r="11" spans="1:13" x14ac:dyDescent="0.2">
      <c r="A11" t="s">
        <v>0</v>
      </c>
      <c r="B11" s="2">
        <v>9</v>
      </c>
      <c r="C11" s="2">
        <v>3</v>
      </c>
      <c r="D11" s="2">
        <v>5</v>
      </c>
      <c r="E11">
        <f>SUMPRODUCT($B$9:$D$9,B11:D11)</f>
        <v>500</v>
      </c>
      <c r="F11" s="4" t="s">
        <v>6</v>
      </c>
      <c r="G11" s="3">
        <v>500</v>
      </c>
    </row>
    <row r="12" spans="1:13" x14ac:dyDescent="0.2">
      <c r="A12" t="s">
        <v>1</v>
      </c>
      <c r="B12" s="2">
        <v>5</v>
      </c>
      <c r="C12" s="2">
        <v>4</v>
      </c>
      <c r="D12" s="2">
        <v>0</v>
      </c>
      <c r="E12">
        <f>SUMPRODUCT($B$9:$D$9,B12:D12)</f>
        <v>350</v>
      </c>
      <c r="F12" s="4" t="s">
        <v>6</v>
      </c>
      <c r="G12" s="3">
        <v>350</v>
      </c>
    </row>
    <row r="13" spans="1:13" x14ac:dyDescent="0.2">
      <c r="A13" t="s">
        <v>2</v>
      </c>
      <c r="B13" s="2">
        <v>3</v>
      </c>
      <c r="C13" s="2">
        <v>0</v>
      </c>
      <c r="D13" s="2">
        <v>2</v>
      </c>
      <c r="E13">
        <f>SUMPRODUCT($B$9:$D$9,B13:D13)</f>
        <v>95.000000000000014</v>
      </c>
      <c r="F13" s="4" t="s">
        <v>6</v>
      </c>
      <c r="G13" s="3">
        <v>150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E748A-9C27-3649-B45F-07A1E22FE61F}">
  <dimension ref="A1:G13"/>
  <sheetViews>
    <sheetView zoomScale="109" workbookViewId="0">
      <selection activeCell="G22" sqref="G22"/>
    </sheetView>
  </sheetViews>
  <sheetFormatPr baseColWidth="10" defaultRowHeight="16" x14ac:dyDescent="0.2"/>
  <sheetData>
    <row r="1" spans="1:7" x14ac:dyDescent="0.2">
      <c r="A1">
        <v>3.8</v>
      </c>
    </row>
    <row r="3" spans="1:7" x14ac:dyDescent="0.2">
      <c r="A3" t="s">
        <v>7</v>
      </c>
    </row>
    <row r="8" spans="1:7" x14ac:dyDescent="0.2">
      <c r="B8" t="s">
        <v>10</v>
      </c>
      <c r="C8" t="s">
        <v>11</v>
      </c>
      <c r="D8" t="s">
        <v>12</v>
      </c>
    </row>
    <row r="9" spans="1:7" x14ac:dyDescent="0.2">
      <c r="A9" t="s">
        <v>9</v>
      </c>
      <c r="B9" s="1">
        <v>50.000000000000007</v>
      </c>
      <c r="C9" s="1">
        <v>49.999999999999986</v>
      </c>
      <c r="D9" s="1">
        <v>0</v>
      </c>
    </row>
    <row r="10" spans="1:7" x14ac:dyDescent="0.2">
      <c r="A10" t="s">
        <v>8</v>
      </c>
      <c r="B10" s="5">
        <v>20</v>
      </c>
      <c r="C10" s="6">
        <v>40</v>
      </c>
      <c r="D10" s="5">
        <v>30</v>
      </c>
      <c r="E10" s="17">
        <f>SUMPRODUCT($B$9:$D$9,B10:D10)</f>
        <v>2999.9999999999995</v>
      </c>
    </row>
    <row r="11" spans="1:7" x14ac:dyDescent="0.2">
      <c r="A11">
        <v>1</v>
      </c>
      <c r="B11" s="2">
        <v>3</v>
      </c>
      <c r="C11" s="2">
        <v>5</v>
      </c>
      <c r="D11" s="2">
        <v>4</v>
      </c>
      <c r="E11">
        <f>SUMPRODUCT($B$9:$D$9,B11:D11)</f>
        <v>400</v>
      </c>
      <c r="F11" s="4" t="s">
        <v>6</v>
      </c>
      <c r="G11" s="3">
        <v>400</v>
      </c>
    </row>
    <row r="12" spans="1:7" x14ac:dyDescent="0.2">
      <c r="A12">
        <v>2</v>
      </c>
      <c r="B12" s="2">
        <v>1</v>
      </c>
      <c r="C12" s="2">
        <v>1</v>
      </c>
      <c r="D12" s="2">
        <v>1</v>
      </c>
      <c r="E12">
        <f>SUMPRODUCT($B$9:$D$9,B12:D12)</f>
        <v>100</v>
      </c>
      <c r="F12" s="4" t="s">
        <v>6</v>
      </c>
      <c r="G12" s="3">
        <v>100</v>
      </c>
    </row>
    <row r="13" spans="1:7" x14ac:dyDescent="0.2">
      <c r="A13">
        <v>3</v>
      </c>
      <c r="B13" s="2">
        <v>1</v>
      </c>
      <c r="C13" s="2">
        <v>3</v>
      </c>
      <c r="D13" s="2">
        <v>2</v>
      </c>
      <c r="E13">
        <f>SUMPRODUCT($B$9:$D$9,B13:D13)</f>
        <v>199.99999999999994</v>
      </c>
      <c r="F13" s="4" t="s">
        <v>6</v>
      </c>
      <c r="G13" s="3">
        <v>200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07CE2-4DDB-0D42-A901-FB5AC306EF04}">
  <dimension ref="A1:K37"/>
  <sheetViews>
    <sheetView zoomScale="86" workbookViewId="0">
      <selection activeCell="B30" sqref="B30"/>
    </sheetView>
  </sheetViews>
  <sheetFormatPr baseColWidth="10" defaultRowHeight="16" x14ac:dyDescent="0.2"/>
  <cols>
    <col min="6" max="6" width="13.1640625" customWidth="1"/>
    <col min="7" max="7" width="13.83203125" bestFit="1" customWidth="1"/>
  </cols>
  <sheetData>
    <row r="1" spans="1:11" x14ac:dyDescent="0.2">
      <c r="A1">
        <v>3.15</v>
      </c>
    </row>
    <row r="3" spans="1:11" x14ac:dyDescent="0.2">
      <c r="A3" t="s">
        <v>18</v>
      </c>
      <c r="C3" t="s">
        <v>19</v>
      </c>
      <c r="E3" t="s">
        <v>17</v>
      </c>
      <c r="G3" t="s">
        <v>34</v>
      </c>
      <c r="H3">
        <v>17.5</v>
      </c>
    </row>
    <row r="4" spans="1:11" x14ac:dyDescent="0.2">
      <c r="A4">
        <v>1</v>
      </c>
      <c r="C4" s="7" t="s">
        <v>13</v>
      </c>
      <c r="D4" s="7"/>
      <c r="E4">
        <v>6</v>
      </c>
      <c r="G4" t="s">
        <v>33</v>
      </c>
      <c r="H4">
        <v>15</v>
      </c>
    </row>
    <row r="5" spans="1:11" x14ac:dyDescent="0.2">
      <c r="A5">
        <v>2</v>
      </c>
      <c r="C5" t="s">
        <v>14</v>
      </c>
      <c r="E5">
        <v>8</v>
      </c>
    </row>
    <row r="6" spans="1:11" x14ac:dyDescent="0.2">
      <c r="A6">
        <v>3</v>
      </c>
      <c r="C6" t="s">
        <v>15</v>
      </c>
      <c r="E6">
        <v>12</v>
      </c>
    </row>
    <row r="7" spans="1:11" x14ac:dyDescent="0.2">
      <c r="A7">
        <v>4</v>
      </c>
      <c r="C7" t="s">
        <v>16</v>
      </c>
      <c r="E7">
        <v>6</v>
      </c>
    </row>
    <row r="10" spans="1:11" x14ac:dyDescent="0.2">
      <c r="A10" s="13"/>
      <c r="B10" s="13">
        <v>2</v>
      </c>
      <c r="C10" s="13">
        <v>0</v>
      </c>
      <c r="D10" s="13">
        <v>4</v>
      </c>
      <c r="E10" s="13">
        <v>2</v>
      </c>
      <c r="F10" s="13">
        <v>4</v>
      </c>
      <c r="G10" s="13">
        <v>3.9999999999999991</v>
      </c>
      <c r="H10" s="13">
        <v>4</v>
      </c>
    </row>
    <row r="11" spans="1:11" x14ac:dyDescent="0.2">
      <c r="A11" s="11" t="s">
        <v>32</v>
      </c>
      <c r="B11" s="11">
        <f>4*15</f>
        <v>60</v>
      </c>
      <c r="C11" s="11">
        <f t="shared" ref="C11:E11" si="0">4*15</f>
        <v>60</v>
      </c>
      <c r="D11" s="11">
        <f t="shared" si="0"/>
        <v>60</v>
      </c>
      <c r="E11" s="11">
        <f t="shared" si="0"/>
        <v>60</v>
      </c>
      <c r="F11" s="11">
        <f>8*$H$3</f>
        <v>140</v>
      </c>
      <c r="G11" s="11">
        <f t="shared" ref="G11:H11" si="1">8*$H$3</f>
        <v>140</v>
      </c>
      <c r="H11" s="11">
        <f t="shared" si="1"/>
        <v>140</v>
      </c>
      <c r="I11" t="s">
        <v>36</v>
      </c>
      <c r="J11" s="4"/>
      <c r="K11" t="s">
        <v>35</v>
      </c>
    </row>
    <row r="12" spans="1:11" x14ac:dyDescent="0.2">
      <c r="A12" s="10" t="s">
        <v>31</v>
      </c>
      <c r="B12" s="10"/>
      <c r="C12" s="10"/>
      <c r="D12" s="10"/>
      <c r="E12" s="10"/>
      <c r="F12" s="10"/>
      <c r="G12" s="10"/>
      <c r="H12" s="10"/>
      <c r="I12" s="16">
        <f>SUMPRODUCT(B10:H10,B11:H11)</f>
        <v>2160</v>
      </c>
      <c r="J12" s="4"/>
      <c r="K12" s="12"/>
    </row>
    <row r="13" spans="1:11" x14ac:dyDescent="0.2">
      <c r="A13" s="2">
        <v>1</v>
      </c>
      <c r="B13" s="2">
        <v>1</v>
      </c>
      <c r="C13" s="2"/>
      <c r="D13" s="2"/>
      <c r="E13" s="2"/>
      <c r="F13" s="2">
        <v>1</v>
      </c>
      <c r="G13" s="2"/>
      <c r="H13" s="2"/>
      <c r="I13">
        <f>SUMPRODUCT($B$10:$H$10,B13:H13)</f>
        <v>6</v>
      </c>
      <c r="J13" s="4" t="s">
        <v>20</v>
      </c>
      <c r="K13" s="12">
        <v>6</v>
      </c>
    </row>
    <row r="14" spans="1:11" x14ac:dyDescent="0.2">
      <c r="A14" s="2">
        <v>2</v>
      </c>
      <c r="B14" s="2"/>
      <c r="C14" s="2">
        <v>1</v>
      </c>
      <c r="D14" s="2"/>
      <c r="E14" s="2"/>
      <c r="F14" s="2">
        <v>1</v>
      </c>
      <c r="G14" s="2">
        <v>1</v>
      </c>
      <c r="H14" s="2"/>
      <c r="I14">
        <f t="shared" ref="I14:I15" si="2">SUMPRODUCT($B$10:$H$10,B14:H14)</f>
        <v>7.9999999999999991</v>
      </c>
      <c r="J14" s="4" t="s">
        <v>20</v>
      </c>
      <c r="K14" s="12">
        <v>8</v>
      </c>
    </row>
    <row r="15" spans="1:11" x14ac:dyDescent="0.2">
      <c r="A15" s="2">
        <v>3</v>
      </c>
      <c r="B15" s="2"/>
      <c r="C15" s="2"/>
      <c r="D15" s="2">
        <v>1</v>
      </c>
      <c r="E15" s="2"/>
      <c r="F15" s="2"/>
      <c r="G15" s="2">
        <v>1</v>
      </c>
      <c r="H15" s="2">
        <v>1</v>
      </c>
      <c r="I15">
        <f>SUMPRODUCT($B$10:$H$10,B15:H15)</f>
        <v>12</v>
      </c>
      <c r="J15" s="4" t="s">
        <v>20</v>
      </c>
      <c r="K15" s="12">
        <v>12</v>
      </c>
    </row>
    <row r="16" spans="1:11" x14ac:dyDescent="0.2">
      <c r="A16" s="2">
        <v>4</v>
      </c>
      <c r="B16" s="2"/>
      <c r="C16" s="2"/>
      <c r="D16" s="2"/>
      <c r="E16" s="2">
        <v>1</v>
      </c>
      <c r="F16" s="2"/>
      <c r="G16" s="2"/>
      <c r="H16" s="2">
        <v>1</v>
      </c>
      <c r="I16">
        <f>SUMPRODUCT($B$10:$H$10,B16:H16)</f>
        <v>6</v>
      </c>
      <c r="J16" s="4" t="s">
        <v>20</v>
      </c>
      <c r="K16" s="12">
        <v>6</v>
      </c>
    </row>
    <row r="17" spans="1:11" x14ac:dyDescent="0.2">
      <c r="J17" s="4"/>
      <c r="K17" s="12"/>
    </row>
    <row r="19" spans="1:11" x14ac:dyDescent="0.2">
      <c r="A19" t="s">
        <v>31</v>
      </c>
    </row>
    <row r="20" spans="1:11" x14ac:dyDescent="0.2">
      <c r="A20" s="2"/>
      <c r="B20" s="2"/>
      <c r="C20" s="2"/>
      <c r="D20" s="2"/>
      <c r="E20" s="2"/>
      <c r="F20" s="2">
        <v>1</v>
      </c>
      <c r="G20" s="2"/>
      <c r="H20" s="2"/>
      <c r="I20">
        <f>F10</f>
        <v>4</v>
      </c>
      <c r="J20" s="4" t="s">
        <v>20</v>
      </c>
      <c r="K20" s="8">
        <f>2*B10</f>
        <v>4</v>
      </c>
    </row>
    <row r="21" spans="1:11" x14ac:dyDescent="0.2">
      <c r="A21" s="2"/>
      <c r="B21" s="2"/>
      <c r="C21" s="2"/>
      <c r="D21" s="2"/>
      <c r="E21" s="2"/>
      <c r="F21" s="2">
        <v>1</v>
      </c>
      <c r="G21" s="2">
        <v>1</v>
      </c>
      <c r="H21" s="2"/>
      <c r="I21">
        <f>SUM(F10:G10)</f>
        <v>7.9999999999999991</v>
      </c>
      <c r="J21" s="4" t="s">
        <v>20</v>
      </c>
      <c r="K21" s="8">
        <f>2*C10</f>
        <v>0</v>
      </c>
    </row>
    <row r="22" spans="1:11" x14ac:dyDescent="0.2">
      <c r="A22" s="2"/>
      <c r="B22" s="2"/>
      <c r="C22" s="2"/>
      <c r="D22" s="2"/>
      <c r="E22" s="2"/>
      <c r="F22" s="2"/>
      <c r="G22" s="2">
        <v>1</v>
      </c>
      <c r="H22" s="2">
        <v>1</v>
      </c>
      <c r="I22">
        <f>SUM(G10:H10)</f>
        <v>7.9999999999999991</v>
      </c>
      <c r="J22" s="4" t="s">
        <v>20</v>
      </c>
      <c r="K22" s="8">
        <f>2*D10</f>
        <v>8</v>
      </c>
    </row>
    <row r="23" spans="1:11" x14ac:dyDescent="0.2">
      <c r="A23" s="2"/>
      <c r="B23" s="2"/>
      <c r="C23" s="2"/>
      <c r="D23" s="2"/>
      <c r="E23" s="2"/>
      <c r="F23" s="2"/>
      <c r="G23" s="2"/>
      <c r="H23" s="2">
        <v>1</v>
      </c>
      <c r="I23">
        <f>H10</f>
        <v>4</v>
      </c>
      <c r="J23" s="4" t="s">
        <v>20</v>
      </c>
      <c r="K23" s="8">
        <f>2*E10</f>
        <v>4</v>
      </c>
    </row>
    <row r="26" spans="1:11" x14ac:dyDescent="0.2">
      <c r="A26" t="s">
        <v>73</v>
      </c>
    </row>
    <row r="28" spans="1:11" x14ac:dyDescent="0.2">
      <c r="A28" t="s">
        <v>82</v>
      </c>
      <c r="B28" t="s">
        <v>83</v>
      </c>
    </row>
    <row r="29" spans="1:11" x14ac:dyDescent="0.2">
      <c r="B29" t="s">
        <v>90</v>
      </c>
    </row>
    <row r="30" spans="1:11" x14ac:dyDescent="0.2">
      <c r="A30" t="s">
        <v>74</v>
      </c>
      <c r="C30" t="s">
        <v>84</v>
      </c>
    </row>
    <row r="31" spans="1:11" x14ac:dyDescent="0.2">
      <c r="A31" t="s">
        <v>75</v>
      </c>
      <c r="C31" t="s">
        <v>85</v>
      </c>
    </row>
    <row r="32" spans="1:11" x14ac:dyDescent="0.2">
      <c r="A32" t="s">
        <v>76</v>
      </c>
      <c r="C32" t="s">
        <v>86</v>
      </c>
    </row>
    <row r="33" spans="1:3" x14ac:dyDescent="0.2">
      <c r="A33" t="s">
        <v>77</v>
      </c>
      <c r="C33" t="s">
        <v>84</v>
      </c>
    </row>
    <row r="34" spans="1:3" x14ac:dyDescent="0.2">
      <c r="A34" t="s">
        <v>78</v>
      </c>
      <c r="C34" t="s">
        <v>87</v>
      </c>
    </row>
    <row r="35" spans="1:3" x14ac:dyDescent="0.2">
      <c r="A35" t="s">
        <v>80</v>
      </c>
      <c r="C35" t="s">
        <v>88</v>
      </c>
    </row>
    <row r="36" spans="1:3" x14ac:dyDescent="0.2">
      <c r="A36" t="s">
        <v>79</v>
      </c>
      <c r="C36" t="s">
        <v>89</v>
      </c>
    </row>
    <row r="37" spans="1:3" x14ac:dyDescent="0.2">
      <c r="A37" t="s">
        <v>81</v>
      </c>
      <c r="C37" t="s">
        <v>87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E0668-476D-3247-9DE7-E4A3622B0EFF}">
  <dimension ref="A1:R24"/>
  <sheetViews>
    <sheetView topLeftCell="A4" zoomScale="81" workbookViewId="0">
      <selection activeCell="L37" sqref="L37"/>
    </sheetView>
  </sheetViews>
  <sheetFormatPr baseColWidth="10" defaultRowHeight="16" x14ac:dyDescent="0.2"/>
  <cols>
    <col min="1" max="1" width="13.5" bestFit="1" customWidth="1"/>
    <col min="14" max="14" width="11.83203125" bestFit="1" customWidth="1"/>
  </cols>
  <sheetData>
    <row r="1" spans="1:16" x14ac:dyDescent="0.2">
      <c r="A1">
        <v>3.22</v>
      </c>
    </row>
    <row r="2" spans="1:16" x14ac:dyDescent="0.2">
      <c r="D2" t="s">
        <v>27</v>
      </c>
      <c r="G2" t="s">
        <v>8</v>
      </c>
    </row>
    <row r="3" spans="1:16" x14ac:dyDescent="0.2">
      <c r="A3" t="s">
        <v>21</v>
      </c>
      <c r="D3">
        <v>1</v>
      </c>
      <c r="E3">
        <v>20</v>
      </c>
      <c r="F3">
        <v>500</v>
      </c>
      <c r="G3">
        <v>320</v>
      </c>
    </row>
    <row r="4" spans="1:16" x14ac:dyDescent="0.2">
      <c r="B4" t="s">
        <v>25</v>
      </c>
      <c r="C4" t="s">
        <v>26</v>
      </c>
      <c r="D4">
        <v>2</v>
      </c>
      <c r="E4">
        <v>16</v>
      </c>
      <c r="F4">
        <v>700</v>
      </c>
      <c r="G4">
        <v>400</v>
      </c>
    </row>
    <row r="5" spans="1:16" x14ac:dyDescent="0.2">
      <c r="A5" t="s">
        <v>22</v>
      </c>
      <c r="B5">
        <v>12</v>
      </c>
      <c r="C5">
        <v>7000</v>
      </c>
      <c r="D5">
        <v>3</v>
      </c>
      <c r="E5">
        <v>25</v>
      </c>
      <c r="F5">
        <v>600</v>
      </c>
      <c r="G5">
        <v>360</v>
      </c>
    </row>
    <row r="6" spans="1:16" x14ac:dyDescent="0.2">
      <c r="A6" t="s">
        <v>23</v>
      </c>
      <c r="B6">
        <v>18</v>
      </c>
      <c r="C6">
        <v>9000</v>
      </c>
      <c r="D6">
        <v>4</v>
      </c>
      <c r="E6">
        <v>13</v>
      </c>
      <c r="F6">
        <v>400</v>
      </c>
      <c r="G6">
        <v>290</v>
      </c>
    </row>
    <row r="7" spans="1:16" x14ac:dyDescent="0.2">
      <c r="A7" t="s">
        <v>24</v>
      </c>
      <c r="B7">
        <v>10</v>
      </c>
      <c r="C7">
        <v>5000</v>
      </c>
    </row>
    <row r="8" spans="1:16" x14ac:dyDescent="0.2">
      <c r="B8" s="13">
        <v>6.9999999999999956</v>
      </c>
      <c r="C8" s="13">
        <v>5.0000000000000018</v>
      </c>
      <c r="D8" s="13">
        <v>0</v>
      </c>
      <c r="E8" s="13">
        <v>0</v>
      </c>
      <c r="F8" s="13">
        <v>5.9999999999999964</v>
      </c>
      <c r="G8" s="13">
        <v>4.0000000000000036</v>
      </c>
      <c r="H8" s="13">
        <v>0</v>
      </c>
      <c r="I8" s="13">
        <v>7.9999999999999982</v>
      </c>
      <c r="J8" s="13">
        <v>0</v>
      </c>
      <c r="K8" s="13">
        <v>0</v>
      </c>
      <c r="L8" s="13">
        <v>5</v>
      </c>
      <c r="M8" s="13">
        <v>5.0000000000000009</v>
      </c>
    </row>
    <row r="9" spans="1:16" x14ac:dyDescent="0.2">
      <c r="B9" s="9" t="s">
        <v>41</v>
      </c>
      <c r="C9" s="9" t="s">
        <v>42</v>
      </c>
      <c r="D9" s="9" t="s">
        <v>43</v>
      </c>
      <c r="E9" s="9" t="s">
        <v>44</v>
      </c>
      <c r="F9" s="9" t="s">
        <v>45</v>
      </c>
      <c r="G9" s="9" t="s">
        <v>46</v>
      </c>
      <c r="H9" s="9" t="s">
        <v>47</v>
      </c>
      <c r="I9" s="9" t="s">
        <v>48</v>
      </c>
      <c r="J9" s="9" t="s">
        <v>49</v>
      </c>
      <c r="K9" s="9" t="s">
        <v>50</v>
      </c>
      <c r="L9" s="9" t="s">
        <v>52</v>
      </c>
      <c r="M9" s="9" t="s">
        <v>51</v>
      </c>
    </row>
    <row r="10" spans="1:16" x14ac:dyDescent="0.2">
      <c r="A10" t="s">
        <v>37</v>
      </c>
      <c r="B10" s="2">
        <v>320</v>
      </c>
      <c r="C10" s="2">
        <v>400</v>
      </c>
      <c r="D10" s="2">
        <v>360</v>
      </c>
      <c r="E10" s="2">
        <v>290</v>
      </c>
      <c r="F10" s="2">
        <v>320</v>
      </c>
      <c r="G10" s="2">
        <v>400</v>
      </c>
      <c r="H10" s="2">
        <v>360</v>
      </c>
      <c r="I10" s="2">
        <v>290</v>
      </c>
      <c r="J10" s="2">
        <v>320</v>
      </c>
      <c r="K10" s="2">
        <v>400</v>
      </c>
      <c r="L10" s="2">
        <v>360</v>
      </c>
      <c r="M10" s="2">
        <v>290</v>
      </c>
      <c r="N10" s="14">
        <f>SUMPRODUCT($B$8:$M$8,B10:M10)</f>
        <v>13330</v>
      </c>
    </row>
    <row r="11" spans="1:16" x14ac:dyDescent="0.2">
      <c r="A11" t="s">
        <v>38</v>
      </c>
      <c r="B11" s="2">
        <v>1</v>
      </c>
      <c r="C11" s="2">
        <v>1</v>
      </c>
      <c r="D11" s="2">
        <v>1</v>
      </c>
      <c r="E11" s="2">
        <v>1</v>
      </c>
      <c r="F11" s="2"/>
      <c r="G11" s="2"/>
      <c r="H11" s="2"/>
      <c r="I11" s="2"/>
      <c r="J11" s="2"/>
      <c r="K11" s="2"/>
      <c r="L11" s="2"/>
      <c r="M11" s="2"/>
      <c r="N11">
        <f t="shared" ref="N11:N20" si="0">SUMPRODUCT($B$8:$M$8,B11:M11)</f>
        <v>11.999999999999996</v>
      </c>
      <c r="O11" t="s">
        <v>6</v>
      </c>
      <c r="P11">
        <v>12</v>
      </c>
    </row>
    <row r="12" spans="1:16" x14ac:dyDescent="0.2">
      <c r="A12" t="s">
        <v>39</v>
      </c>
      <c r="B12" s="2"/>
      <c r="C12" s="2"/>
      <c r="D12" s="2"/>
      <c r="E12" s="2"/>
      <c r="F12" s="2">
        <v>1</v>
      </c>
      <c r="G12" s="2">
        <v>1</v>
      </c>
      <c r="H12" s="2">
        <v>1</v>
      </c>
      <c r="I12" s="2">
        <v>1</v>
      </c>
      <c r="J12" s="2"/>
      <c r="K12" s="2"/>
      <c r="L12" s="2"/>
      <c r="M12" s="2"/>
      <c r="N12">
        <f t="shared" si="0"/>
        <v>18</v>
      </c>
      <c r="O12" t="s">
        <v>6</v>
      </c>
      <c r="P12">
        <v>18</v>
      </c>
    </row>
    <row r="13" spans="1:16" x14ac:dyDescent="0.2">
      <c r="A13" t="s">
        <v>40</v>
      </c>
      <c r="B13" s="2"/>
      <c r="C13" s="2"/>
      <c r="D13" s="2"/>
      <c r="E13" s="2"/>
      <c r="F13" s="2"/>
      <c r="G13" s="2"/>
      <c r="H13" s="2"/>
      <c r="I13" s="2"/>
      <c r="J13" s="2">
        <v>1</v>
      </c>
      <c r="K13" s="2">
        <v>1</v>
      </c>
      <c r="L13" s="2">
        <v>1</v>
      </c>
      <c r="M13" s="2">
        <v>1</v>
      </c>
      <c r="N13">
        <f t="shared" si="0"/>
        <v>10</v>
      </c>
      <c r="O13" t="s">
        <v>6</v>
      </c>
      <c r="P13">
        <v>10</v>
      </c>
    </row>
    <row r="14" spans="1:16" x14ac:dyDescent="0.2">
      <c r="A14" t="s">
        <v>53</v>
      </c>
      <c r="B14" s="2">
        <v>500</v>
      </c>
      <c r="C14" s="2">
        <v>700</v>
      </c>
      <c r="D14" s="2">
        <v>600</v>
      </c>
      <c r="E14" s="2">
        <v>400</v>
      </c>
      <c r="F14" s="2"/>
      <c r="G14" s="2"/>
      <c r="H14" s="2"/>
      <c r="I14" s="2"/>
      <c r="J14" s="2"/>
      <c r="K14" s="2"/>
      <c r="L14" s="2"/>
      <c r="M14" s="2"/>
      <c r="N14">
        <f t="shared" si="0"/>
        <v>6999.9999999999991</v>
      </c>
      <c r="O14" t="s">
        <v>6</v>
      </c>
      <c r="P14">
        <v>7000</v>
      </c>
    </row>
    <row r="15" spans="1:16" x14ac:dyDescent="0.2">
      <c r="A15" t="s">
        <v>54</v>
      </c>
      <c r="B15" s="2"/>
      <c r="C15" s="2"/>
      <c r="D15" s="2"/>
      <c r="E15" s="2"/>
      <c r="F15" s="2">
        <v>500</v>
      </c>
      <c r="G15" s="2">
        <v>700</v>
      </c>
      <c r="H15" s="2">
        <v>600</v>
      </c>
      <c r="I15" s="2">
        <v>400</v>
      </c>
      <c r="J15" s="2"/>
      <c r="K15" s="2"/>
      <c r="L15" s="2"/>
      <c r="M15" s="2"/>
      <c r="N15">
        <f t="shared" si="0"/>
        <v>9000</v>
      </c>
      <c r="O15" t="s">
        <v>6</v>
      </c>
      <c r="P15">
        <v>9000</v>
      </c>
    </row>
    <row r="16" spans="1:16" x14ac:dyDescent="0.2">
      <c r="A16" t="s">
        <v>55</v>
      </c>
      <c r="B16" s="2"/>
      <c r="C16" s="2"/>
      <c r="D16" s="2"/>
      <c r="E16" s="2"/>
      <c r="F16" s="2"/>
      <c r="G16" s="2"/>
      <c r="H16" s="2"/>
      <c r="I16" s="2"/>
      <c r="J16" s="2">
        <v>500</v>
      </c>
      <c r="K16" s="2">
        <v>700</v>
      </c>
      <c r="L16" s="2">
        <v>600</v>
      </c>
      <c r="M16" s="2">
        <v>400</v>
      </c>
      <c r="N16">
        <f t="shared" si="0"/>
        <v>5000</v>
      </c>
      <c r="O16" t="s">
        <v>6</v>
      </c>
      <c r="P16">
        <v>5000</v>
      </c>
    </row>
    <row r="17" spans="1:18" x14ac:dyDescent="0.2">
      <c r="A17" t="s">
        <v>56</v>
      </c>
      <c r="B17" s="2">
        <v>1</v>
      </c>
      <c r="C17" s="2"/>
      <c r="D17" s="2"/>
      <c r="E17" s="2"/>
      <c r="F17" s="2">
        <v>1</v>
      </c>
      <c r="G17" s="2"/>
      <c r="H17" s="2"/>
      <c r="I17" s="2"/>
      <c r="J17" s="2">
        <v>1</v>
      </c>
      <c r="K17" s="2"/>
      <c r="L17" s="2"/>
      <c r="M17" s="2"/>
      <c r="N17">
        <f t="shared" si="0"/>
        <v>12.999999999999993</v>
      </c>
      <c r="O17" t="s">
        <v>6</v>
      </c>
      <c r="P17">
        <v>20</v>
      </c>
    </row>
    <row r="18" spans="1:18" x14ac:dyDescent="0.2">
      <c r="A18" t="s">
        <v>57</v>
      </c>
      <c r="B18" s="2"/>
      <c r="C18" s="2">
        <v>1</v>
      </c>
      <c r="D18" s="2"/>
      <c r="E18" s="2"/>
      <c r="F18" s="2"/>
      <c r="G18" s="2">
        <v>1</v>
      </c>
      <c r="H18" s="2"/>
      <c r="I18" s="2"/>
      <c r="J18" s="2"/>
      <c r="K18" s="2">
        <v>1</v>
      </c>
      <c r="L18" s="2"/>
      <c r="M18" s="2"/>
      <c r="N18">
        <f t="shared" si="0"/>
        <v>9.0000000000000053</v>
      </c>
      <c r="O18" t="s">
        <v>6</v>
      </c>
      <c r="P18">
        <v>16</v>
      </c>
    </row>
    <row r="19" spans="1:18" x14ac:dyDescent="0.2">
      <c r="A19" t="s">
        <v>58</v>
      </c>
      <c r="B19" s="2"/>
      <c r="C19" s="2"/>
      <c r="D19" s="2">
        <v>1</v>
      </c>
      <c r="E19" s="2"/>
      <c r="F19" s="2"/>
      <c r="G19" s="2"/>
      <c r="H19" s="2">
        <v>1</v>
      </c>
      <c r="I19" s="2"/>
      <c r="J19" s="2"/>
      <c r="K19" s="2"/>
      <c r="L19" s="2">
        <v>1</v>
      </c>
      <c r="M19" s="2"/>
      <c r="N19">
        <f t="shared" si="0"/>
        <v>5</v>
      </c>
      <c r="O19" t="s">
        <v>6</v>
      </c>
      <c r="P19">
        <v>25</v>
      </c>
    </row>
    <row r="20" spans="1:18" x14ac:dyDescent="0.2">
      <c r="A20" t="s">
        <v>59</v>
      </c>
      <c r="B20" s="2"/>
      <c r="C20" s="2"/>
      <c r="D20" s="2"/>
      <c r="E20" s="2">
        <v>1</v>
      </c>
      <c r="F20" s="2"/>
      <c r="G20" s="2"/>
      <c r="H20" s="2"/>
      <c r="I20" s="2">
        <v>1</v>
      </c>
      <c r="J20" s="2"/>
      <c r="K20" s="2"/>
      <c r="L20" s="2"/>
      <c r="M20" s="2">
        <v>1</v>
      </c>
      <c r="N20">
        <f t="shared" si="0"/>
        <v>13</v>
      </c>
      <c r="O20" t="s">
        <v>6</v>
      </c>
      <c r="P20">
        <v>13</v>
      </c>
    </row>
    <row r="22" spans="1:18" x14ac:dyDescent="0.2">
      <c r="N22">
        <f>N11</f>
        <v>11.999999999999996</v>
      </c>
      <c r="O22">
        <f>P14</f>
        <v>7000</v>
      </c>
      <c r="P22">
        <f>N22/O22</f>
        <v>1.7142857142857138E-3</v>
      </c>
      <c r="Q22" t="s">
        <v>62</v>
      </c>
      <c r="R22">
        <f>P11/P14</f>
        <v>1.7142857142857142E-3</v>
      </c>
    </row>
    <row r="23" spans="1:18" x14ac:dyDescent="0.2">
      <c r="N23">
        <f t="shared" ref="N23:N24" si="1">N12</f>
        <v>18</v>
      </c>
      <c r="O23">
        <f t="shared" ref="O23:O24" si="2">P15</f>
        <v>9000</v>
      </c>
      <c r="P23">
        <f>N23/O23</f>
        <v>2E-3</v>
      </c>
      <c r="Q23" t="s">
        <v>62</v>
      </c>
      <c r="R23">
        <f>P12/P15</f>
        <v>2E-3</v>
      </c>
    </row>
    <row r="24" spans="1:18" x14ac:dyDescent="0.2">
      <c r="N24">
        <f t="shared" si="1"/>
        <v>10</v>
      </c>
      <c r="O24">
        <f t="shared" si="2"/>
        <v>5000</v>
      </c>
      <c r="P24">
        <f t="shared" ref="P23:P24" si="3">N24/O24</f>
        <v>2E-3</v>
      </c>
      <c r="Q24" t="s">
        <v>62</v>
      </c>
      <c r="R24">
        <f>P13/P16</f>
        <v>2E-3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2FD25-6EB5-7A4C-BD60-AFB96790F8DA}">
  <dimension ref="A1:J14"/>
  <sheetViews>
    <sheetView workbookViewId="0">
      <selection activeCell="F7" sqref="F7"/>
    </sheetView>
  </sheetViews>
  <sheetFormatPr baseColWidth="10" defaultRowHeight="16" x14ac:dyDescent="0.2"/>
  <cols>
    <col min="8" max="8" width="11.5" bestFit="1" customWidth="1"/>
  </cols>
  <sheetData>
    <row r="1" spans="1:10" x14ac:dyDescent="0.2">
      <c r="A1">
        <v>3.3</v>
      </c>
    </row>
    <row r="2" spans="1:10" x14ac:dyDescent="0.2">
      <c r="F2" s="9"/>
    </row>
    <row r="3" spans="1:10" x14ac:dyDescent="0.2">
      <c r="A3" t="s">
        <v>28</v>
      </c>
      <c r="B3">
        <v>1</v>
      </c>
      <c r="C3">
        <v>2</v>
      </c>
      <c r="D3">
        <v>3</v>
      </c>
      <c r="F3" s="9"/>
    </row>
    <row r="4" spans="1:10" x14ac:dyDescent="0.2">
      <c r="A4" t="s">
        <v>29</v>
      </c>
      <c r="B4">
        <v>800</v>
      </c>
      <c r="C4">
        <v>700</v>
      </c>
      <c r="D4">
        <v>400</v>
      </c>
    </row>
    <row r="5" spans="1:10" x14ac:dyDescent="0.2">
      <c r="A5" t="s">
        <v>30</v>
      </c>
      <c r="B5">
        <v>600</v>
      </c>
      <c r="C5">
        <v>800</v>
      </c>
      <c r="D5">
        <v>500</v>
      </c>
    </row>
    <row r="7" spans="1:10" x14ac:dyDescent="0.2">
      <c r="B7" t="s">
        <v>10</v>
      </c>
      <c r="C7" t="s">
        <v>11</v>
      </c>
      <c r="D7" t="s">
        <v>12</v>
      </c>
      <c r="E7" t="s">
        <v>49</v>
      </c>
      <c r="F7" t="s">
        <v>50</v>
      </c>
      <c r="G7" t="s">
        <v>52</v>
      </c>
    </row>
    <row r="8" spans="1:10" x14ac:dyDescent="0.2">
      <c r="B8" s="12">
        <v>0</v>
      </c>
      <c r="C8" s="12">
        <v>20</v>
      </c>
      <c r="D8" s="12">
        <v>20</v>
      </c>
      <c r="E8" s="12">
        <v>20</v>
      </c>
      <c r="F8" s="12">
        <v>0</v>
      </c>
      <c r="G8" s="12">
        <v>0</v>
      </c>
      <c r="H8">
        <f>SUM(B8:G8)</f>
        <v>60</v>
      </c>
      <c r="I8" t="s">
        <v>6</v>
      </c>
      <c r="J8" s="15">
        <v>60</v>
      </c>
    </row>
    <row r="9" spans="1:10" x14ac:dyDescent="0.2">
      <c r="A9" t="s">
        <v>36</v>
      </c>
      <c r="B9">
        <v>800</v>
      </c>
      <c r="C9">
        <v>700</v>
      </c>
      <c r="D9">
        <v>400</v>
      </c>
      <c r="E9">
        <v>600</v>
      </c>
      <c r="F9">
        <v>800</v>
      </c>
      <c r="G9">
        <v>500</v>
      </c>
      <c r="H9" s="14">
        <f>SUMPRODUCT($B$8:$G$8,B9:G9)</f>
        <v>34000</v>
      </c>
    </row>
    <row r="10" spans="1:10" x14ac:dyDescent="0.2">
      <c r="A10" t="s">
        <v>60</v>
      </c>
      <c r="B10" s="2">
        <v>1</v>
      </c>
      <c r="C10" s="2">
        <v>1</v>
      </c>
      <c r="D10" s="2">
        <v>1</v>
      </c>
      <c r="E10" s="2"/>
      <c r="F10" s="2"/>
      <c r="G10" s="2"/>
      <c r="H10">
        <f>SUMPRODUCT($B$8:$G$8,B10:G10)</f>
        <v>40</v>
      </c>
      <c r="I10" t="s">
        <v>6</v>
      </c>
      <c r="J10">
        <v>50</v>
      </c>
    </row>
    <row r="11" spans="1:10" x14ac:dyDescent="0.2">
      <c r="A11" t="s">
        <v>61</v>
      </c>
      <c r="B11" s="2"/>
      <c r="C11" s="2"/>
      <c r="D11" s="2"/>
      <c r="E11" s="2">
        <v>1</v>
      </c>
      <c r="F11" s="2">
        <v>1</v>
      </c>
      <c r="G11" s="2">
        <v>1</v>
      </c>
      <c r="H11">
        <f>SUMPRODUCT($B$8:$G$8,B11:G11)</f>
        <v>20</v>
      </c>
      <c r="I11" t="s">
        <v>6</v>
      </c>
      <c r="J11">
        <v>50</v>
      </c>
    </row>
    <row r="12" spans="1:10" x14ac:dyDescent="0.2">
      <c r="A12">
        <v>1</v>
      </c>
      <c r="B12" s="2">
        <v>1</v>
      </c>
      <c r="C12" s="2"/>
      <c r="D12" s="2"/>
      <c r="E12" s="2">
        <v>1</v>
      </c>
      <c r="F12" s="2"/>
      <c r="G12" s="2"/>
      <c r="H12">
        <f>SUMPRODUCT($B$8:$G$8,B12:G12)</f>
        <v>20</v>
      </c>
      <c r="I12" t="s">
        <v>62</v>
      </c>
      <c r="J12">
        <v>20</v>
      </c>
    </row>
    <row r="13" spans="1:10" x14ac:dyDescent="0.2">
      <c r="A13">
        <v>2</v>
      </c>
      <c r="B13" s="2"/>
      <c r="C13" s="2">
        <v>1</v>
      </c>
      <c r="D13" s="2"/>
      <c r="E13" s="2"/>
      <c r="F13" s="2">
        <v>1</v>
      </c>
      <c r="G13" s="2"/>
      <c r="H13">
        <f t="shared" ref="H13:H14" si="0">SUMPRODUCT($B$8:$G$8,B13:G13)</f>
        <v>20</v>
      </c>
      <c r="I13" t="s">
        <v>62</v>
      </c>
      <c r="J13">
        <v>20</v>
      </c>
    </row>
    <row r="14" spans="1:10" x14ac:dyDescent="0.2">
      <c r="A14">
        <v>3</v>
      </c>
      <c r="B14" s="2"/>
      <c r="C14" s="2"/>
      <c r="D14" s="2">
        <v>1</v>
      </c>
      <c r="E14" s="2"/>
      <c r="F14" s="2"/>
      <c r="G14" s="2">
        <v>1</v>
      </c>
      <c r="H14">
        <f t="shared" si="0"/>
        <v>20</v>
      </c>
      <c r="I14" t="s">
        <v>62</v>
      </c>
      <c r="J14">
        <v>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4EA43-CE4D-A24E-96FC-8AF853366D17}">
  <dimension ref="A1:A6"/>
  <sheetViews>
    <sheetView tabSelected="1" workbookViewId="0">
      <selection activeCell="B9" sqref="B9"/>
    </sheetView>
  </sheetViews>
  <sheetFormatPr baseColWidth="10" defaultRowHeight="16" x14ac:dyDescent="0.2"/>
  <sheetData>
    <row r="1" spans="1:1" x14ac:dyDescent="0.2">
      <c r="A1" t="s">
        <v>92</v>
      </c>
    </row>
    <row r="2" spans="1:1" x14ac:dyDescent="0.2">
      <c r="A2" t="s">
        <v>93</v>
      </c>
    </row>
    <row r="3" spans="1:1" x14ac:dyDescent="0.2">
      <c r="A3" t="s">
        <v>94</v>
      </c>
    </row>
    <row r="4" spans="1:1" x14ac:dyDescent="0.2">
      <c r="A4" t="s">
        <v>95</v>
      </c>
    </row>
    <row r="5" spans="1:1" x14ac:dyDescent="0.2">
      <c r="A5" t="s">
        <v>96</v>
      </c>
    </row>
    <row r="6" spans="1:1" x14ac:dyDescent="0.2">
      <c r="A6" t="s">
        <v>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3.6</vt:lpstr>
      <vt:lpstr>3.8</vt:lpstr>
      <vt:lpstr>3.15</vt:lpstr>
      <vt:lpstr>3.22</vt:lpstr>
      <vt:lpstr>3.30</vt:lpstr>
      <vt:lpstr>Collaborators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2022-11-02T13:17:40Z</dcterms:created>
  <dcterms:modified xsi:type="dcterms:W3CDTF">2022-11-04T05:47:25Z</dcterms:modified>
</cp:coreProperties>
</file>