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Spreadsheet Analysis/"/>
    </mc:Choice>
  </mc:AlternateContent>
  <xr:revisionPtr revIDLastSave="0" documentId="13_ncr:1_{81DFAB44-D3CF-F648-8860-EF28F559827E}" xr6:coauthVersionLast="47" xr6:coauthVersionMax="47" xr10:uidLastSave="{00000000-0000-0000-0000-000000000000}"/>
  <bookViews>
    <workbookView xWindow="380" yWindow="500" windowWidth="28040" windowHeight="16940" activeTab="1" xr2:uid="{4A5DAC50-DCE7-C143-8C95-75DD43F5CD96}"/>
  </bookViews>
  <sheets>
    <sheet name="Scenario PivotTable" sheetId="4" r:id="rId1"/>
    <sheet name="Scenario Summary 3" sheetId="7" r:id="rId2"/>
    <sheet name="Scenario PivotTable 2" sheetId="8" r:id="rId3"/>
    <sheet name="Sheet2" sheetId="2" r:id="rId4"/>
    <sheet name="Notes" sheetId="1" r:id="rId5"/>
  </sheets>
  <definedNames>
    <definedName name="Cost_to_Produce">Sheet2!$B$25</definedName>
    <definedName name="Hourly_Labor_Cost">Sheet2!$B$3</definedName>
    <definedName name="Hours_per_Unit">Sheet2!$B$8:$D$8</definedName>
    <definedName name="Labor_Cost">Sheet2!$B$17</definedName>
    <definedName name="Material_Cost">Sheet2!$B$21</definedName>
    <definedName name="Material_Unit_Cost">Sheet2!$B$4</definedName>
    <definedName name="Materials_Per_Unit">Sheet2!$B$9:$D$9</definedName>
    <definedName name="Product">Sheet2!$B$7:$D$7</definedName>
    <definedName name="Product_A_Profit">Sheet2!$B$33</definedName>
    <definedName name="Product_B_Profit">Sheet2!$C$33</definedName>
    <definedName name="Product_C_Profit">Sheet2!$D$33</definedName>
    <definedName name="Sales_Price">Sheet2!$B$10:$D$10</definedName>
    <definedName name="Total_Profit">Sheet2!$B$35</definedName>
    <definedName name="Total_Profit_per_Product">Sheet2!$B$33</definedName>
    <definedName name="Unit_Profit">Sheet2!$B$29</definedName>
    <definedName name="Units_Produced">Sheet2!$B$11:$D$11</definedName>
  </definedNames>
  <calcPr calcId="181029"/>
  <pivotCaches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C15" i="2"/>
  <c r="C17" i="2" s="1"/>
  <c r="D15" i="2"/>
  <c r="D17" i="2" s="1"/>
  <c r="C16" i="2"/>
  <c r="D16" i="2"/>
  <c r="C19" i="2"/>
  <c r="C21" i="2" s="1"/>
  <c r="D19" i="2"/>
  <c r="D21" i="2" s="1"/>
  <c r="C20" i="2"/>
  <c r="D20" i="2"/>
  <c r="C27" i="2"/>
  <c r="D27" i="2"/>
  <c r="C31" i="2"/>
  <c r="D31" i="2"/>
  <c r="B15" i="2"/>
  <c r="B17" i="2" s="1"/>
  <c r="B23" i="2" s="1"/>
  <c r="B31" i="2"/>
  <c r="B27" i="2"/>
  <c r="B20" i="2"/>
  <c r="B19" i="2"/>
  <c r="B21" i="2" s="1"/>
  <c r="B14" i="2"/>
  <c r="B16" i="2"/>
  <c r="C23" i="2" l="1"/>
  <c r="B24" i="2"/>
  <c r="D24" i="2"/>
  <c r="C24" i="2"/>
  <c r="B25" i="2"/>
  <c r="D23" i="2"/>
  <c r="D25" i="2" l="1"/>
  <c r="C25" i="2"/>
  <c r="B28" i="2"/>
  <c r="B29" i="2" s="1"/>
  <c r="C28" i="2"/>
  <c r="C29" i="2" s="1"/>
  <c r="D28" i="2"/>
  <c r="D29" i="2" s="1"/>
  <c r="B32" i="2" l="1"/>
  <c r="B33" i="2" s="1"/>
  <c r="D32" i="2"/>
  <c r="D33" i="2" s="1"/>
  <c r="C32" i="2"/>
  <c r="C33" i="2" s="1"/>
  <c r="B35" i="2" l="1"/>
</calcChain>
</file>

<file path=xl/sharedStrings.xml><?xml version="1.0" encoding="utf-8"?>
<sst xmlns="http://schemas.openxmlformats.org/spreadsheetml/2006/main" count="87" uniqueCount="59">
  <si>
    <t>note</t>
  </si>
  <si>
    <t>goal seek can do multiple change cells, but it sets to a known value</t>
  </si>
  <si>
    <t>x + 2 = 20</t>
  </si>
  <si>
    <t xml:space="preserve">it is for one unknown, and objective is known </t>
  </si>
  <si>
    <t>Data Table</t>
  </si>
  <si>
    <t>can only do two variables at a time</t>
  </si>
  <si>
    <t xml:space="preserve">x down, y across </t>
  </si>
  <si>
    <t>two unknowns and one objective</t>
  </si>
  <si>
    <t>Goak Seek</t>
  </si>
  <si>
    <t xml:space="preserve">Scenario Manager </t>
  </si>
  <si>
    <t>32 unknowns</t>
  </si>
  <si>
    <t xml:space="preserve">beyond 32 unknowns, then solver is the tool </t>
  </si>
  <si>
    <t>Learning Scenario Manager</t>
  </si>
  <si>
    <t>Manufactoring Example</t>
  </si>
  <si>
    <t>Hourly Labor Cost</t>
  </si>
  <si>
    <t>Material Unit Cost</t>
  </si>
  <si>
    <t>Most Likely</t>
  </si>
  <si>
    <t>Best Case</t>
  </si>
  <si>
    <t>Worst Case</t>
  </si>
  <si>
    <t>Product</t>
  </si>
  <si>
    <t>Product A</t>
  </si>
  <si>
    <t>Product B</t>
  </si>
  <si>
    <t>Product C</t>
  </si>
  <si>
    <t>Information/Data</t>
  </si>
  <si>
    <t xml:space="preserve">Hours per Unit </t>
  </si>
  <si>
    <t>Materials Per Unit</t>
  </si>
  <si>
    <t>Sales Price</t>
  </si>
  <si>
    <t>Units Produced</t>
  </si>
  <si>
    <t>Model/Computation</t>
  </si>
  <si>
    <t>Hours Per Unit</t>
  </si>
  <si>
    <t>Labor Cost</t>
  </si>
  <si>
    <t xml:space="preserve">Product </t>
  </si>
  <si>
    <t>Material Cost</t>
  </si>
  <si>
    <t>Cost to Produce</t>
  </si>
  <si>
    <t>Cost to produce</t>
  </si>
  <si>
    <t>Unit Profit</t>
  </si>
  <si>
    <t>Total Profit per Product</t>
  </si>
  <si>
    <t>Total Profit</t>
  </si>
  <si>
    <t>Row Labels</t>
  </si>
  <si>
    <t>$B$35</t>
  </si>
  <si>
    <t>Worst case</t>
  </si>
  <si>
    <t>$B$3:$B$4 by</t>
  </si>
  <si>
    <t>(All)</t>
  </si>
  <si>
    <t>Hourly_Labor_Cost</t>
  </si>
  <si>
    <t>Material_Unit_Cost</t>
  </si>
  <si>
    <t>Created by Microsoft Office User on 10/4/2022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</si>
  <si>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</si>
  <si>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</si>
  <si>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</si>
  <si>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</si>
  <si>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</si>
  <si>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</si>
  <si>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</si>
  <si>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Total_Profit</t>
  </si>
  <si>
    <t>Product_A_Profit</t>
  </si>
  <si>
    <t>Product_B_Profit</t>
  </si>
  <si>
    <t>Product_C_Profit</t>
  </si>
  <si>
    <t>Optimisitic_production</t>
  </si>
  <si>
    <t>Units_Produced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</si>
</sst>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7">
    <xf numFmtId="0" fontId="0" fillId="0" borderId="0" xfId="0"/>
    <xf numFmtId="0" fontId="4" fillId="4" borderId="1" xfId="4"/>
    <xf numFmtId="0" fontId="2" fillId="2" borderId="0" xfId="2"/>
    <xf numFmtId="0" fontId="3" fillId="3" borderId="0" xfId="3"/>
    <xf numFmtId="0" fontId="6" fillId="0" borderId="0" xfId="0" applyFont="1"/>
    <xf numFmtId="44" fontId="0" fillId="0" borderId="0" xfId="1" applyFont="1"/>
    <xf numFmtId="0" fontId="5" fillId="0" borderId="2" xfId="0" applyFont="1" applyBorder="1"/>
    <xf numFmtId="44" fontId="5" fillId="0" borderId="2" xfId="1" applyFont="1" applyBorder="1"/>
    <xf numFmtId="0" fontId="5" fillId="5" borderId="0" xfId="0" applyFont="1" applyFill="1"/>
    <xf numFmtId="44" fontId="5" fillId="5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44" fontId="0" fillId="0" borderId="4" xfId="0" applyNumberFormat="1" applyFill="1" applyBorder="1" applyAlignment="1"/>
    <xf numFmtId="0" fontId="7" fillId="6" borderId="5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0" fillId="0" borderId="2" xfId="0" applyFill="1" applyBorder="1" applyAlignment="1"/>
    <xf numFmtId="0" fontId="8" fillId="7" borderId="0" xfId="0" applyFont="1" applyFill="1" applyBorder="1" applyAlignment="1">
      <alignment horizontal="left"/>
    </xf>
    <xf numFmtId="0" fontId="9" fillId="7" borderId="2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10" fillId="6" borderId="3" xfId="0" applyFont="1" applyFill="1" applyBorder="1" applyAlignment="1">
      <alignment horizontal="right"/>
    </xf>
    <xf numFmtId="0" fontId="10" fillId="6" borderId="5" xfId="0" applyFont="1" applyFill="1" applyBorder="1" applyAlignment="1">
      <alignment horizontal="right"/>
    </xf>
    <xf numFmtId="0" fontId="0" fillId="8" borderId="0" xfId="0" applyFill="1" applyBorder="1" applyAlignment="1"/>
    <xf numFmtId="0" fontId="11" fillId="0" borderId="0" xfId="0" applyFont="1" applyFill="1" applyBorder="1" applyAlignment="1">
      <alignment vertical="top" wrapText="1"/>
    </xf>
    <xf numFmtId="44" fontId="0" fillId="0" borderId="0" xfId="0" applyNumberFormat="1" applyFill="1" applyBorder="1" applyAlignment="1"/>
    <xf numFmtId="0" fontId="0" fillId="0" borderId="0" xfId="0" applyAlignment="1">
      <alignment horizontal="left" indent="1"/>
    </xf>
  </cellXfs>
  <cellStyles count="5">
    <cellStyle name="Bad" xfId="3" builtinId="27"/>
    <cellStyle name="Currency" xfId="1" builtinId="4"/>
    <cellStyle name="Good" xfId="2" builtinId="26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crosoft Office User" refreshedDate="44838.356088425928" createdVersion="8" refreshedVersion="8" minRefreshableVersion="3" recordCount="3" xr:uid="{EF19A719-69D6-7042-B885-02F4F7C757C4}">
  <cacheSource type="scenario"/>
  <cacheFields count="3">
    <cacheField name="$B$3:$B$4" numFmtId="0">
      <sharedItems containsNonDate="0" count="3">
        <s v="Most Likely"/>
        <s v="Best Case"/>
        <s v="Worst case"/>
      </sharedItems>
    </cacheField>
    <cacheField name="$B$3:$B$4 by" numFmtId="0">
      <sharedItems containsNonDate="0" count="1">
        <s v="Microsoft Office User"/>
      </sharedItems>
    </cacheField>
    <cacheField name="res $B$35" numFmtId="0">
      <sharedItems containsSemiMixedTypes="0" containsNonDate="0" containsString="0" containsNumber="1" containsInteger="1" minValue="-2178" maxValue="6138" count="3">
        <n v="2178"/>
        <n v="6138"/>
        <n v="-217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crosoft Office User" refreshedDate="44838.36467210648" createdVersion="8" refreshedVersion="8" minRefreshableVersion="3" recordCount="3" xr:uid="{3C878D23-4FAB-734C-B785-F38ADE3B3297}">
  <cacheSource type="scenario"/>
  <cacheFields count="8">
    <cacheField name="$B$3:$B$4" numFmtId="0">
      <sharedItems containsNonDate="0" count="3">
        <s v="Most Likely"/>
        <s v="Best Case"/>
        <s v="Worst case"/>
      </sharedItems>
    </cacheField>
    <cacheField name="Units_Produced" numFmtId="0">
      <sharedItems containsNonDate="0" count="1">
        <s v="Optimisitic_production"/>
      </sharedItems>
    </cacheField>
    <cacheField name="$B$3:$B$4 by" numFmtId="0">
      <sharedItems containsNonDate="0" count="1">
        <s v="Microsoft Office User"/>
      </sharedItems>
    </cacheField>
    <cacheField name="Units_Produced by" numFmtId="0">
      <sharedItems containsNonDate="0" count="1">
        <s v="Microsoft Office User"/>
      </sharedItems>
    </cacheField>
    <cacheField name="res Total_Profit" numFmtId="0">
      <sharedItems containsSemiMixedTypes="0" containsNonDate="0" containsString="0" containsNumber="1" containsInteger="1" minValue="-2442" maxValue="6882" count="3">
        <n v="2442"/>
        <n v="6882"/>
        <n v="-2442"/>
      </sharedItems>
    </cacheField>
    <cacheField name="res Product_A_Profit" numFmtId="0">
      <sharedItems containsSemiMixedTypes="0" containsNonDate="0" containsString="0" containsNumber="1" containsInteger="1" minValue="-1320" maxValue="3720" count="3">
        <n v="1320"/>
        <n v="3720"/>
        <n v="-1320"/>
      </sharedItems>
    </cacheField>
    <cacheField name="res Product_B_Profit" numFmtId="0">
      <sharedItems containsSemiMixedTypes="0" containsNonDate="0" containsString="0" containsNumber="1" containsInteger="1" minValue="-660" maxValue="1860" count="3">
        <n v="660"/>
        <n v="1860"/>
        <n v="-660"/>
      </sharedItems>
    </cacheField>
    <cacheField name="res Product_C_Profit" numFmtId="0">
      <sharedItems containsSemiMixedTypes="0" containsNonDate="0" containsString="0" containsNumber="1" containsInteger="1" minValue="-462" maxValue="1302" count="3">
        <n v="462"/>
        <n v="1302"/>
        <n v="-4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34B974-EA1C-EB4D-84E4-94F2387A2410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1"/>
        <item x="0"/>
        <item x="2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B$35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F860D7-2F17-5E42-BDE2-F5CF0479D55E}" name="PivotTable3" cacheId="2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fieldListSortAscending="1">
  <location ref="A4:E10" firstHeaderRow="0" firstDataRow="1" firstDataCol="1" rowPageCount="2" colPageCount="1"/>
  <pivotFields count="8">
    <pivotField axis="axisRow" showAll="0" defaultSubtotal="0">
      <items count="3">
        <item x="1"/>
        <item x="0"/>
        <item x="2"/>
      </items>
    </pivotField>
    <pivotField axis="axisRow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6">
    <i>
      <x/>
    </i>
    <i r="1">
      <x/>
    </i>
    <i>
      <x v="1"/>
    </i>
    <i r="1">
      <x/>
    </i>
    <i>
      <x v="2"/>
    </i>
    <i r="1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2" hier="-1"/>
    <pageField fld="3" hier="-1"/>
  </pageFields>
  <dataFields count="4">
    <dataField name="Total_Profit" fld="4" baseField="0" baseItem="0"/>
    <dataField name="Product_A_Profit" fld="5" baseField="0" baseItem="0"/>
    <dataField name="Product_B_Profit" fld="6" baseField="0" baseItem="0"/>
    <dataField name="Product_C_Profi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CA14-82D7-3141-B138-49020B470389}">
  <dimension ref="A1:B6"/>
  <sheetViews>
    <sheetView workbookViewId="0"/>
  </sheetViews>
  <sheetFormatPr baseColWidth="10" defaultRowHeight="16" x14ac:dyDescent="0.2"/>
  <cols>
    <col min="1" max="1" width="13" bestFit="1" customWidth="1"/>
    <col min="2" max="2" width="7.1640625" bestFit="1" customWidth="1"/>
  </cols>
  <sheetData>
    <row r="1" spans="1:2" x14ac:dyDescent="0.2">
      <c r="A1" s="10" t="s">
        <v>41</v>
      </c>
      <c r="B1" t="s">
        <v>42</v>
      </c>
    </row>
    <row r="3" spans="1:2" x14ac:dyDescent="0.2">
      <c r="A3" s="10" t="s">
        <v>38</v>
      </c>
      <c r="B3" t="s">
        <v>39</v>
      </c>
    </row>
    <row r="4" spans="1:2" x14ac:dyDescent="0.2">
      <c r="A4" s="11" t="s">
        <v>17</v>
      </c>
      <c r="B4" s="12">
        <v>6138</v>
      </c>
    </row>
    <row r="5" spans="1:2" x14ac:dyDescent="0.2">
      <c r="A5" s="11" t="s">
        <v>16</v>
      </c>
      <c r="B5" s="12">
        <v>2178</v>
      </c>
    </row>
    <row r="6" spans="1:2" x14ac:dyDescent="0.2">
      <c r="A6" s="11" t="s">
        <v>40</v>
      </c>
      <c r="B6" s="12">
        <v>-2178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C45-557F-4C40-9D09-E72EB461883F}">
  <sheetPr>
    <outlinePr summaryBelow="0"/>
  </sheetPr>
  <dimension ref="B1:G15"/>
  <sheetViews>
    <sheetView showGridLines="0" tabSelected="1" workbookViewId="0"/>
  </sheetViews>
  <sheetFormatPr baseColWidth="10" defaultRowHeight="16" outlineLevelRow="1" outlineLevelCol="1" x14ac:dyDescent="0.2"/>
  <cols>
    <col min="3" max="3" width="17.33203125" bestFit="1" customWidth="1"/>
    <col min="4" max="7" width="12.6640625" bestFit="1" customWidth="1" outlineLevel="1"/>
  </cols>
  <sheetData>
    <row r="1" spans="2:7" ht="17" thickBot="1" x14ac:dyDescent="0.25"/>
    <row r="2" spans="2:7" ht="19" x14ac:dyDescent="0.25">
      <c r="B2" s="16" t="s">
        <v>46</v>
      </c>
      <c r="C2" s="16"/>
      <c r="D2" s="21"/>
      <c r="E2" s="21"/>
      <c r="F2" s="21"/>
      <c r="G2" s="21"/>
    </row>
    <row r="3" spans="2:7" ht="19" collapsed="1" x14ac:dyDescent="0.25">
      <c r="B3" s="15"/>
      <c r="C3" s="15"/>
      <c r="D3" s="22" t="s">
        <v>48</v>
      </c>
      <c r="E3" s="22" t="s">
        <v>16</v>
      </c>
      <c r="F3" s="22" t="s">
        <v>17</v>
      </c>
      <c r="G3" s="22" t="s">
        <v>40</v>
      </c>
    </row>
    <row r="4" spans="2:7" ht="36" hidden="1" outlineLevel="1" x14ac:dyDescent="0.2">
      <c r="B4" s="18"/>
      <c r="C4" s="18"/>
      <c r="D4" s="13"/>
      <c r="E4" s="24" t="s">
        <v>45</v>
      </c>
      <c r="F4" s="24" t="s">
        <v>45</v>
      </c>
      <c r="G4" s="24" t="s">
        <v>45</v>
      </c>
    </row>
    <row r="5" spans="2:7" x14ac:dyDescent="0.2">
      <c r="B5" s="19" t="s">
        <v>47</v>
      </c>
      <c r="C5" s="19"/>
      <c r="D5" s="17"/>
      <c r="E5" s="17"/>
      <c r="F5" s="17"/>
      <c r="G5" s="17"/>
    </row>
    <row r="6" spans="2:7" outlineLevel="1" x14ac:dyDescent="0.2">
      <c r="B6" s="18"/>
      <c r="C6" s="18" t="s">
        <v>43</v>
      </c>
      <c r="D6" s="13">
        <v>34</v>
      </c>
      <c r="E6" s="23">
        <v>34</v>
      </c>
      <c r="F6" s="23">
        <v>30</v>
      </c>
      <c r="G6" s="23">
        <v>38</v>
      </c>
    </row>
    <row r="7" spans="2:7" outlineLevel="1" x14ac:dyDescent="0.2">
      <c r="B7" s="18"/>
      <c r="C7" s="18" t="s">
        <v>44</v>
      </c>
      <c r="D7" s="13">
        <v>59</v>
      </c>
      <c r="E7" s="23">
        <v>59</v>
      </c>
      <c r="F7" s="23">
        <v>57</v>
      </c>
      <c r="G7" s="23">
        <v>62</v>
      </c>
    </row>
    <row r="8" spans="2:7" x14ac:dyDescent="0.2">
      <c r="B8" s="19" t="s">
        <v>49</v>
      </c>
      <c r="C8" s="19"/>
      <c r="D8" s="17"/>
      <c r="E8" s="17"/>
      <c r="F8" s="17"/>
      <c r="G8" s="17"/>
    </row>
    <row r="9" spans="2:7" outlineLevel="1" x14ac:dyDescent="0.2">
      <c r="B9" s="18"/>
      <c r="C9" s="18" t="s">
        <v>53</v>
      </c>
      <c r="D9" s="25">
        <v>2178</v>
      </c>
      <c r="E9" s="25">
        <v>2178</v>
      </c>
      <c r="F9" s="25">
        <v>6138</v>
      </c>
      <c r="G9" s="25">
        <v>-2178</v>
      </c>
    </row>
    <row r="10" spans="2:7" outlineLevel="1" x14ac:dyDescent="0.2">
      <c r="B10" s="18"/>
      <c r="C10" s="18" t="s">
        <v>54</v>
      </c>
      <c r="D10" s="25">
        <v>1188</v>
      </c>
      <c r="E10" s="25">
        <v>1188</v>
      </c>
      <c r="F10" s="25">
        <v>3348</v>
      </c>
      <c r="G10" s="25">
        <v>-1188</v>
      </c>
    </row>
    <row r="11" spans="2:7" outlineLevel="1" x14ac:dyDescent="0.2">
      <c r="B11" s="18"/>
      <c r="C11" s="18" t="s">
        <v>55</v>
      </c>
      <c r="D11" s="25">
        <v>594</v>
      </c>
      <c r="E11" s="25">
        <v>594</v>
      </c>
      <c r="F11" s="25">
        <v>1674</v>
      </c>
      <c r="G11" s="25">
        <v>-594</v>
      </c>
    </row>
    <row r="12" spans="2:7" ht="17" outlineLevel="1" thickBot="1" x14ac:dyDescent="0.25">
      <c r="B12" s="20"/>
      <c r="C12" s="20" t="s">
        <v>56</v>
      </c>
      <c r="D12" s="14">
        <v>396</v>
      </c>
      <c r="E12" s="14">
        <v>396</v>
      </c>
      <c r="F12" s="14">
        <v>1116</v>
      </c>
      <c r="G12" s="14">
        <v>-396</v>
      </c>
    </row>
    <row r="13" spans="2:7" x14ac:dyDescent="0.2">
      <c r="B13" t="s">
        <v>50</v>
      </c>
    </row>
    <row r="14" spans="2:7" x14ac:dyDescent="0.2">
      <c r="B14" t="s">
        <v>51</v>
      </c>
    </row>
    <row r="15" spans="2:7" x14ac:dyDescent="0.2">
      <c r="B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A816-E98E-8149-A517-471504B07425}">
  <dimension ref="A1:E10"/>
  <sheetViews>
    <sheetView workbookViewId="0">
      <selection activeCell="A6" sqref="A6"/>
    </sheetView>
  </sheetViews>
  <sheetFormatPr baseColWidth="10" defaultRowHeight="16" x14ac:dyDescent="0.2"/>
  <cols>
    <col min="1" max="1" width="24.5" bestFit="1" customWidth="1"/>
    <col min="3" max="4" width="15" bestFit="1" customWidth="1"/>
    <col min="5" max="5" width="14.83203125" bestFit="1" customWidth="1"/>
  </cols>
  <sheetData>
    <row r="1" spans="1:5" x14ac:dyDescent="0.2">
      <c r="A1" s="10" t="s">
        <v>41</v>
      </c>
      <c r="B1" t="s">
        <v>42</v>
      </c>
    </row>
    <row r="2" spans="1:5" x14ac:dyDescent="0.2">
      <c r="A2" s="10" t="s">
        <v>58</v>
      </c>
      <c r="B2" t="s">
        <v>42</v>
      </c>
    </row>
    <row r="4" spans="1:5" x14ac:dyDescent="0.2">
      <c r="A4" s="10" t="s">
        <v>38</v>
      </c>
      <c r="B4" t="s">
        <v>53</v>
      </c>
      <c r="C4" t="s">
        <v>54</v>
      </c>
      <c r="D4" t="s">
        <v>55</v>
      </c>
      <c r="E4" t="s">
        <v>56</v>
      </c>
    </row>
    <row r="5" spans="1:5" x14ac:dyDescent="0.2">
      <c r="A5" s="11" t="s">
        <v>17</v>
      </c>
      <c r="B5" s="12"/>
      <c r="C5" s="12"/>
      <c r="D5" s="12"/>
      <c r="E5" s="12"/>
    </row>
    <row r="6" spans="1:5" x14ac:dyDescent="0.2">
      <c r="A6" s="26" t="s">
        <v>57</v>
      </c>
      <c r="B6" s="12">
        <v>6882</v>
      </c>
      <c r="C6" s="12">
        <v>3720</v>
      </c>
      <c r="D6" s="12">
        <v>1860</v>
      </c>
      <c r="E6" s="12">
        <v>1302</v>
      </c>
    </row>
    <row r="7" spans="1:5" x14ac:dyDescent="0.2">
      <c r="A7" s="11" t="s">
        <v>16</v>
      </c>
      <c r="B7" s="12"/>
      <c r="C7" s="12"/>
      <c r="D7" s="12"/>
      <c r="E7" s="12"/>
    </row>
    <row r="8" spans="1:5" x14ac:dyDescent="0.2">
      <c r="A8" s="26" t="s">
        <v>57</v>
      </c>
      <c r="B8" s="12">
        <v>2442</v>
      </c>
      <c r="C8" s="12">
        <v>1320</v>
      </c>
      <c r="D8" s="12">
        <v>660</v>
      </c>
      <c r="E8" s="12">
        <v>462</v>
      </c>
    </row>
    <row r="9" spans="1:5" x14ac:dyDescent="0.2">
      <c r="A9" s="11" t="s">
        <v>40</v>
      </c>
      <c r="B9" s="12"/>
      <c r="C9" s="12"/>
      <c r="D9" s="12"/>
      <c r="E9" s="12"/>
    </row>
    <row r="10" spans="1:5" x14ac:dyDescent="0.2">
      <c r="A10" s="26" t="s">
        <v>57</v>
      </c>
      <c r="B10" s="12">
        <v>-2442</v>
      </c>
      <c r="C10" s="12">
        <v>-1320</v>
      </c>
      <c r="D10" s="12">
        <v>-660</v>
      </c>
      <c r="E10" s="12">
        <v>-462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1B1-8363-3A45-AEF9-56C69653D5A5}">
  <dimension ref="A1:D35"/>
  <sheetViews>
    <sheetView workbookViewId="0">
      <selection activeCell="B35" sqref="B35"/>
    </sheetView>
  </sheetViews>
  <sheetFormatPr baseColWidth="10" defaultRowHeight="16" x14ac:dyDescent="0.2"/>
  <cols>
    <col min="1" max="1" width="23.83203125" bestFit="1" customWidth="1"/>
  </cols>
  <sheetData>
    <row r="1" spans="1:4" x14ac:dyDescent="0.2">
      <c r="A1" t="s">
        <v>12</v>
      </c>
    </row>
    <row r="2" spans="1:4" x14ac:dyDescent="0.2">
      <c r="A2" t="s">
        <v>13</v>
      </c>
      <c r="B2" t="s">
        <v>16</v>
      </c>
      <c r="C2" t="s">
        <v>17</v>
      </c>
      <c r="D2" t="s">
        <v>18</v>
      </c>
    </row>
    <row r="3" spans="1:4" x14ac:dyDescent="0.2">
      <c r="A3" t="s">
        <v>14</v>
      </c>
      <c r="B3" s="1">
        <v>34</v>
      </c>
      <c r="C3" s="2">
        <v>30</v>
      </c>
      <c r="D3" s="3">
        <v>38</v>
      </c>
    </row>
    <row r="4" spans="1:4" x14ac:dyDescent="0.2">
      <c r="A4" t="s">
        <v>15</v>
      </c>
      <c r="B4" s="1">
        <v>59</v>
      </c>
      <c r="C4" s="2">
        <v>57</v>
      </c>
      <c r="D4" s="3">
        <v>62</v>
      </c>
    </row>
    <row r="5" spans="1:4" x14ac:dyDescent="0.2">
      <c r="B5" s="1"/>
      <c r="C5" s="2"/>
      <c r="D5" s="3"/>
    </row>
    <row r="6" spans="1:4" x14ac:dyDescent="0.2">
      <c r="A6" t="s">
        <v>23</v>
      </c>
    </row>
    <row r="7" spans="1:4" x14ac:dyDescent="0.2">
      <c r="A7" s="4" t="s">
        <v>19</v>
      </c>
      <c r="B7" s="4" t="s">
        <v>20</v>
      </c>
      <c r="C7" s="4" t="s">
        <v>21</v>
      </c>
      <c r="D7" s="4" t="s">
        <v>22</v>
      </c>
    </row>
    <row r="8" spans="1:4" x14ac:dyDescent="0.2">
      <c r="A8" t="s">
        <v>24</v>
      </c>
      <c r="B8">
        <v>12</v>
      </c>
      <c r="C8">
        <v>14</v>
      </c>
      <c r="D8">
        <v>29</v>
      </c>
    </row>
    <row r="9" spans="1:4" x14ac:dyDescent="0.2">
      <c r="A9" t="s">
        <v>25</v>
      </c>
      <c r="B9">
        <v>6</v>
      </c>
      <c r="C9">
        <v>9</v>
      </c>
      <c r="D9">
        <v>14</v>
      </c>
    </row>
    <row r="10" spans="1:4" x14ac:dyDescent="0.2">
      <c r="A10" t="s">
        <v>26</v>
      </c>
      <c r="B10" s="5">
        <v>795</v>
      </c>
      <c r="C10" s="5">
        <v>1295</v>
      </c>
      <c r="D10" s="5">
        <v>2195</v>
      </c>
    </row>
    <row r="11" spans="1:4" x14ac:dyDescent="0.2">
      <c r="A11" t="s">
        <v>27</v>
      </c>
      <c r="B11">
        <v>40</v>
      </c>
      <c r="C11">
        <v>20</v>
      </c>
      <c r="D11">
        <v>14</v>
      </c>
    </row>
    <row r="13" spans="1:4" x14ac:dyDescent="0.2">
      <c r="A13" t="s">
        <v>28</v>
      </c>
    </row>
    <row r="14" spans="1:4" x14ac:dyDescent="0.2">
      <c r="A14" t="s">
        <v>31</v>
      </c>
      <c r="B14" t="str">
        <f>Product</f>
        <v>Product A</v>
      </c>
      <c r="C14" t="str">
        <f>Product</f>
        <v>Product B</v>
      </c>
      <c r="D14" t="str">
        <f>Product</f>
        <v>Product C</v>
      </c>
    </row>
    <row r="15" spans="1:4" x14ac:dyDescent="0.2">
      <c r="A15" t="s">
        <v>14</v>
      </c>
      <c r="B15">
        <f>_xlfn.SINGLE(Hourly_Labor_Cost)</f>
        <v>34</v>
      </c>
      <c r="C15">
        <f>_xlfn.SINGLE(Hourly_Labor_Cost)</f>
        <v>34</v>
      </c>
      <c r="D15">
        <f>_xlfn.SINGLE(Hourly_Labor_Cost)</f>
        <v>34</v>
      </c>
    </row>
    <row r="16" spans="1:4" x14ac:dyDescent="0.2">
      <c r="A16" t="s">
        <v>29</v>
      </c>
      <c r="B16">
        <f>Hours_per_Unit</f>
        <v>12</v>
      </c>
      <c r="C16">
        <f>Hours_per_Unit</f>
        <v>14</v>
      </c>
      <c r="D16">
        <f>Hours_per_Unit</f>
        <v>29</v>
      </c>
    </row>
    <row r="17" spans="1:4" x14ac:dyDescent="0.2">
      <c r="A17" s="6" t="s">
        <v>30</v>
      </c>
      <c r="B17" s="7">
        <f>B15*B16</f>
        <v>408</v>
      </c>
      <c r="C17" s="7">
        <f t="shared" ref="C17:D17" si="0">C15*C16</f>
        <v>476</v>
      </c>
      <c r="D17" s="7">
        <f t="shared" si="0"/>
        <v>986</v>
      </c>
    </row>
    <row r="19" spans="1:4" x14ac:dyDescent="0.2">
      <c r="A19" t="s">
        <v>15</v>
      </c>
      <c r="B19">
        <f>_xlfn.SINGLE(Material_Unit_Cost)</f>
        <v>59</v>
      </c>
      <c r="C19">
        <f>_xlfn.SINGLE(Material_Unit_Cost)</f>
        <v>59</v>
      </c>
      <c r="D19">
        <f>_xlfn.SINGLE(Material_Unit_Cost)</f>
        <v>59</v>
      </c>
    </row>
    <row r="20" spans="1:4" x14ac:dyDescent="0.2">
      <c r="A20" t="s">
        <v>25</v>
      </c>
      <c r="B20">
        <f>Materials_Per_Unit</f>
        <v>6</v>
      </c>
      <c r="C20">
        <f>Materials_Per_Unit</f>
        <v>9</v>
      </c>
      <c r="D20">
        <f>Materials_Per_Unit</f>
        <v>14</v>
      </c>
    </row>
    <row r="21" spans="1:4" x14ac:dyDescent="0.2">
      <c r="A21" s="6" t="s">
        <v>32</v>
      </c>
      <c r="B21" s="7">
        <f>B19*B20</f>
        <v>354</v>
      </c>
      <c r="C21" s="7">
        <f t="shared" ref="C21:D21" si="1">C19*C20</f>
        <v>531</v>
      </c>
      <c r="D21" s="7">
        <f t="shared" si="1"/>
        <v>826</v>
      </c>
    </row>
    <row r="23" spans="1:4" x14ac:dyDescent="0.2">
      <c r="A23" t="s">
        <v>30</v>
      </c>
      <c r="B23">
        <f>_xlfn.SINGLE(Labor_Cost)</f>
        <v>408</v>
      </c>
      <c r="C23">
        <f>_xlfn.SINGLE(Labor_Cost)</f>
        <v>408</v>
      </c>
      <c r="D23">
        <f>_xlfn.SINGLE(Labor_Cost)</f>
        <v>408</v>
      </c>
    </row>
    <row r="24" spans="1:4" x14ac:dyDescent="0.2">
      <c r="A24" t="s">
        <v>32</v>
      </c>
      <c r="B24">
        <f>_xlfn.SINGLE(Material_Cost)</f>
        <v>354</v>
      </c>
      <c r="C24">
        <f>_xlfn.SINGLE(Material_Cost)</f>
        <v>354</v>
      </c>
      <c r="D24">
        <f>_xlfn.SINGLE(Material_Cost)</f>
        <v>354</v>
      </c>
    </row>
    <row r="25" spans="1:4" x14ac:dyDescent="0.2">
      <c r="A25" s="6" t="s">
        <v>33</v>
      </c>
      <c r="B25" s="7">
        <f>SUM(B23:B24)</f>
        <v>762</v>
      </c>
      <c r="C25" s="7">
        <f t="shared" ref="C25:D25" si="2">SUM(C23:C24)</f>
        <v>762</v>
      </c>
      <c r="D25" s="7">
        <f t="shared" si="2"/>
        <v>762</v>
      </c>
    </row>
    <row r="27" spans="1:4" x14ac:dyDescent="0.2">
      <c r="A27" t="s">
        <v>26</v>
      </c>
      <c r="B27" s="5">
        <f>Sales_Price</f>
        <v>795</v>
      </c>
      <c r="C27" s="5">
        <f>Sales_Price</f>
        <v>1295</v>
      </c>
      <c r="D27" s="5">
        <f>Sales_Price</f>
        <v>2195</v>
      </c>
    </row>
    <row r="28" spans="1:4" x14ac:dyDescent="0.2">
      <c r="A28" t="s">
        <v>34</v>
      </c>
      <c r="B28" s="5">
        <f>-_xlfn.SINGLE(Cost_to_Produce)</f>
        <v>-762</v>
      </c>
      <c r="C28" s="5">
        <f>-_xlfn.SINGLE(Cost_to_Produce)</f>
        <v>-762</v>
      </c>
      <c r="D28" s="5">
        <f>-_xlfn.SINGLE(Cost_to_Produce)</f>
        <v>-762</v>
      </c>
    </row>
    <row r="29" spans="1:4" x14ac:dyDescent="0.2">
      <c r="A29" s="6" t="s">
        <v>35</v>
      </c>
      <c r="B29" s="7">
        <f>SUM(B27:B28)</f>
        <v>33</v>
      </c>
      <c r="C29" s="7">
        <f t="shared" ref="C29:D29" si="3">SUM(C27:C28)</f>
        <v>533</v>
      </c>
      <c r="D29" s="7">
        <f t="shared" si="3"/>
        <v>1433</v>
      </c>
    </row>
    <row r="31" spans="1:4" x14ac:dyDescent="0.2">
      <c r="A31" t="s">
        <v>27</v>
      </c>
      <c r="B31">
        <f>Units_Produced</f>
        <v>40</v>
      </c>
      <c r="C31">
        <f>Units_Produced</f>
        <v>20</v>
      </c>
      <c r="D31">
        <f>Units_Produced</f>
        <v>14</v>
      </c>
    </row>
    <row r="32" spans="1:4" x14ac:dyDescent="0.2">
      <c r="A32" t="s">
        <v>35</v>
      </c>
      <c r="B32" s="5">
        <f>_xlfn.SINGLE(Unit_Profit)</f>
        <v>33</v>
      </c>
      <c r="C32" s="5">
        <f>_xlfn.SINGLE(Unit_Profit)</f>
        <v>33</v>
      </c>
      <c r="D32" s="5">
        <f>_xlfn.SINGLE(Unit_Profit)</f>
        <v>33</v>
      </c>
    </row>
    <row r="33" spans="1:4" x14ac:dyDescent="0.2">
      <c r="A33" s="6" t="s">
        <v>36</v>
      </c>
      <c r="B33" s="7">
        <f>B31*B32</f>
        <v>1320</v>
      </c>
      <c r="C33" s="7">
        <f t="shared" ref="C33:D33" si="4">C31*C32</f>
        <v>660</v>
      </c>
      <c r="D33" s="7">
        <f t="shared" si="4"/>
        <v>462</v>
      </c>
    </row>
    <row r="35" spans="1:4" x14ac:dyDescent="0.2">
      <c r="A35" s="8" t="s">
        <v>37</v>
      </c>
      <c r="B35" s="9">
        <f>SUM(B33:D33)</f>
        <v>2442</v>
      </c>
    </row>
  </sheetData>
  <scenarios current="3" show="0" sqref="B35 B33:D33">
    <scenario name="Most Likely" locked="1" count="2" user="Microsoft Office User" comment="Created by Microsoft Office User on 10/4/2022">
      <inputCells r="B3" val="34"/>
      <inputCells r="B4" val="59"/>
    </scenario>
    <scenario name="Best Case" locked="1" count="2" user="Microsoft Office User" comment="Created by Microsoft Office User on 10/4/2022">
      <inputCells r="B3" val="30"/>
      <inputCells r="B4" val="57"/>
    </scenario>
    <scenario name="Worst case" locked="1" count="2" user="Microsoft Office User" comment="Created by Microsoft Office User on 10/4/2022">
      <inputCells r="B3" val="38"/>
      <inputCells r="B4" val="62"/>
    </scenario>
    <scenario name="Optimisitic_production" locked="1" count="3" user="Microsoft Office User" comment="Created by Microsoft Office User on 10/4/2022_x000a_Modified by Microsoft Office User on 10/4/2022">
      <inputCells r="B11" val="40"/>
      <inputCells r="C11" val="20"/>
      <inputCells r="D11" val="14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BF85-B42E-C842-90F0-B3377C56C15A}">
  <dimension ref="A1:A15"/>
  <sheetViews>
    <sheetView workbookViewId="0">
      <selection activeCell="A21" sqref="A21"/>
    </sheetView>
  </sheetViews>
  <sheetFormatPr baseColWidth="10" defaultRowHeight="16" x14ac:dyDescent="0.2"/>
  <cols>
    <col min="1" max="1" width="57.33203125" bestFit="1" customWidth="1"/>
  </cols>
  <sheetData>
    <row r="1" spans="1:1" x14ac:dyDescent="0.2">
      <c r="A1" t="s">
        <v>0</v>
      </c>
    </row>
    <row r="3" spans="1:1" x14ac:dyDescent="0.2">
      <c r="A3" t="s">
        <v>8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Scenario PivotTable</vt:lpstr>
      <vt:lpstr>Scenario Summary 3</vt:lpstr>
      <vt:lpstr>Scenario PivotTable 2</vt:lpstr>
      <vt:lpstr>Sheet2</vt:lpstr>
      <vt:lpstr>Notes</vt:lpstr>
      <vt:lpstr>Cost_to_Produce</vt:lpstr>
      <vt:lpstr>Hourly_Labor_Cost</vt:lpstr>
      <vt:lpstr>Hours_per_Unit</vt:lpstr>
      <vt:lpstr>Labor_Cost</vt:lpstr>
      <vt:lpstr>Material_Cost</vt:lpstr>
      <vt:lpstr>Material_Unit_Cost</vt:lpstr>
      <vt:lpstr>Materials_Per_Unit</vt:lpstr>
      <vt:lpstr>Product</vt:lpstr>
      <vt:lpstr>Product_A_Profit</vt:lpstr>
      <vt:lpstr>Product_B_Profit</vt:lpstr>
      <vt:lpstr>Product_C_Profit</vt:lpstr>
      <vt:lpstr>Sales_Price</vt:lpstr>
      <vt:lpstr>Total_Profit</vt:lpstr>
      <vt:lpstr>Total_Profit_per_Product</vt:lpstr>
      <vt:lpstr>Unit_Profit</vt:lpstr>
      <vt:lpstr>Units_Produced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2022-10-04T14:03:49Z</dcterms:created>
  <dcterms:modified xsi:type="dcterms:W3CDTF">2022-10-04T14:49:20Z</dcterms:modified>
</cp:coreProperties>
</file>