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8_{54849E24-6AA6-0449-AE23-52D60173B9FA}" xr6:coauthVersionLast="47" xr6:coauthVersionMax="47" xr10:uidLastSave="{00000000-0000-0000-0000-000000000000}"/>
  <bookViews>
    <workbookView xWindow="380" yWindow="500" windowWidth="28040" windowHeight="16940" xr2:uid="{E26227A1-2C28-E94E-9822-D8D6BE03EBD8}"/>
  </bookViews>
  <sheets>
    <sheet name="Scenario Summary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9" i="1"/>
  <c r="I8" i="1"/>
  <c r="I6" i="1"/>
  <c r="I5" i="1"/>
  <c r="I4" i="1"/>
  <c r="I3" i="1"/>
  <c r="G4" i="1"/>
  <c r="G5" i="1"/>
  <c r="G6" i="1"/>
  <c r="G7" i="1"/>
  <c r="I7" i="1" s="1"/>
  <c r="I10" i="1" s="1"/>
  <c r="I12" i="1" s="1"/>
  <c r="B15" i="1" s="1"/>
  <c r="G8" i="1"/>
  <c r="G9" i="1"/>
  <c r="G10" i="1"/>
  <c r="G11" i="1"/>
  <c r="G12" i="1"/>
  <c r="H4" i="1"/>
  <c r="H5" i="1"/>
  <c r="H6" i="1"/>
  <c r="H7" i="1"/>
  <c r="C15" i="1" s="1"/>
  <c r="H8" i="1"/>
  <c r="H9" i="1"/>
  <c r="H10" i="1"/>
  <c r="H11" i="1"/>
  <c r="H12" i="1"/>
  <c r="H3" i="1"/>
  <c r="G3" i="1"/>
  <c r="F15" i="1" l="1"/>
  <c r="E15" i="1"/>
</calcChain>
</file>

<file path=xl/sharedStrings.xml><?xml version="1.0" encoding="utf-8"?>
<sst xmlns="http://schemas.openxmlformats.org/spreadsheetml/2006/main" count="53" uniqueCount="44">
  <si>
    <t>Activity</t>
  </si>
  <si>
    <t xml:space="preserve">A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</si>
  <si>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</si>
  <si>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</si>
  <si>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</si>
  <si>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</si>
  <si>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</si>
  <si>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</si>
  <si>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</si>
  <si>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</si>
  <si>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</si>
  <si>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Pessimistic</t>
  </si>
  <si>
    <t>ML</t>
  </si>
  <si>
    <t>Optimistic</t>
  </si>
  <si>
    <t>PERT 3 Time Estimates</t>
  </si>
  <si>
    <t>Predecessor</t>
  </si>
  <si>
    <t>-</t>
  </si>
  <si>
    <t>A</t>
  </si>
  <si>
    <t>E,F,G</t>
  </si>
  <si>
    <t>H,I</t>
  </si>
  <si>
    <t>E(V)</t>
  </si>
  <si>
    <t>(to+4ML+P/6)</t>
  </si>
  <si>
    <t>Var</t>
  </si>
  <si>
    <t>((tp-To)/6)^2</t>
  </si>
  <si>
    <t xml:space="preserve">Completion </t>
  </si>
  <si>
    <t xml:space="preserve">mean </t>
  </si>
  <si>
    <t>LL</t>
  </si>
  <si>
    <t>UP</t>
  </si>
  <si>
    <t>$C$7</t>
  </si>
  <si>
    <t>$D$7</t>
  </si>
  <si>
    <t>$E$7</t>
  </si>
  <si>
    <t>$B$15</t>
  </si>
  <si>
    <t>$C$15</t>
  </si>
  <si>
    <t>Opt E</t>
  </si>
  <si>
    <t>Created by Microsoft Office User on 10/4/2022
Modified by Microsoft Office User on 10/4/2022</t>
  </si>
  <si>
    <t>Pess E</t>
  </si>
  <si>
    <t>Created by Microsoft Office User on 10/4/2022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</si>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</sst>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2" borderId="1" xfId="1" applyNumberForma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2" fontId="0" fillId="0" borderId="3" xfId="0" applyNumberFormat="1" applyFill="1" applyBorder="1" applyAlignment="1"/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0" fillId="5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861E-8121-354C-B231-44179A485708}">
  <sheetPr>
    <outlinePr summaryBelow="0"/>
  </sheetPr>
  <dimension ref="B1:G14"/>
  <sheetViews>
    <sheetView showGridLines="0" tabSelected="1" workbookViewId="0"/>
  </sheetViews>
  <sheetFormatPr baseColWidth="10" defaultRowHeight="16" outlineLevelRow="1" outlineLevelCol="1" x14ac:dyDescent="0.2"/>
  <cols>
    <col min="3" max="3" width="6.33203125" bestFit="1" customWidth="1"/>
    <col min="4" max="7" width="12.6640625" bestFit="1" customWidth="1" outlineLevel="1"/>
  </cols>
  <sheetData>
    <row r="1" spans="2:7" ht="17" thickBot="1" x14ac:dyDescent="0.25"/>
    <row r="2" spans="2:7" ht="19" x14ac:dyDescent="0.25">
      <c r="B2" s="9" t="s">
        <v>37</v>
      </c>
      <c r="C2" s="9"/>
      <c r="D2" s="14"/>
      <c r="E2" s="14"/>
      <c r="F2" s="14"/>
      <c r="G2" s="14"/>
    </row>
    <row r="3" spans="2:7" ht="19" collapsed="1" x14ac:dyDescent="0.25">
      <c r="B3" s="8"/>
      <c r="C3" s="8"/>
      <c r="D3" s="15" t="s">
        <v>39</v>
      </c>
      <c r="E3" s="15" t="s">
        <v>33</v>
      </c>
      <c r="F3" s="15" t="s">
        <v>35</v>
      </c>
      <c r="G3" s="15" t="s">
        <v>12</v>
      </c>
    </row>
    <row r="4" spans="2:7" ht="72" hidden="1" outlineLevel="1" x14ac:dyDescent="0.2">
      <c r="B4" s="11"/>
      <c r="C4" s="11"/>
      <c r="D4" s="5"/>
      <c r="E4" s="17" t="s">
        <v>34</v>
      </c>
      <c r="F4" s="17" t="s">
        <v>36</v>
      </c>
      <c r="G4" s="17" t="s">
        <v>36</v>
      </c>
    </row>
    <row r="5" spans="2:7" x14ac:dyDescent="0.2">
      <c r="B5" s="12" t="s">
        <v>38</v>
      </c>
      <c r="C5" s="12"/>
      <c r="D5" s="10"/>
      <c r="E5" s="10"/>
      <c r="F5" s="10"/>
      <c r="G5" s="10"/>
    </row>
    <row r="6" spans="2:7" outlineLevel="1" x14ac:dyDescent="0.2">
      <c r="B6" s="11"/>
      <c r="C6" s="11" t="s">
        <v>28</v>
      </c>
      <c r="D6" s="5">
        <v>95</v>
      </c>
      <c r="E6" s="16">
        <v>90</v>
      </c>
      <c r="F6" s="16">
        <v>100</v>
      </c>
      <c r="G6" s="16">
        <v>95</v>
      </c>
    </row>
    <row r="7" spans="2:7" outlineLevel="1" x14ac:dyDescent="0.2">
      <c r="B7" s="11"/>
      <c r="C7" s="11" t="s">
        <v>29</v>
      </c>
      <c r="D7" s="5">
        <v>65</v>
      </c>
      <c r="E7" s="16">
        <v>60</v>
      </c>
      <c r="F7" s="16">
        <v>70</v>
      </c>
      <c r="G7" s="16">
        <v>65</v>
      </c>
    </row>
    <row r="8" spans="2:7" outlineLevel="1" x14ac:dyDescent="0.2">
      <c r="B8" s="11"/>
      <c r="C8" s="11" t="s">
        <v>30</v>
      </c>
      <c r="D8" s="5">
        <v>35</v>
      </c>
      <c r="E8" s="16">
        <v>30</v>
      </c>
      <c r="F8" s="16">
        <v>40</v>
      </c>
      <c r="G8" s="16">
        <v>35</v>
      </c>
    </row>
    <row r="9" spans="2:7" x14ac:dyDescent="0.2">
      <c r="B9" s="12" t="s">
        <v>40</v>
      </c>
      <c r="C9" s="12"/>
      <c r="D9" s="10"/>
      <c r="E9" s="10"/>
      <c r="F9" s="10"/>
      <c r="G9" s="10"/>
    </row>
    <row r="10" spans="2:7" outlineLevel="1" x14ac:dyDescent="0.2">
      <c r="B10" s="11"/>
      <c r="C10" s="11" t="s">
        <v>31</v>
      </c>
      <c r="D10" s="6">
        <v>123</v>
      </c>
      <c r="E10" s="6">
        <v>118</v>
      </c>
      <c r="F10" s="6">
        <v>128</v>
      </c>
      <c r="G10" s="6">
        <v>123</v>
      </c>
    </row>
    <row r="11" spans="2:7" ht="17" outlineLevel="1" thickBot="1" x14ac:dyDescent="0.25">
      <c r="B11" s="13"/>
      <c r="C11" s="13" t="s">
        <v>32</v>
      </c>
      <c r="D11" s="7">
        <v>165.361111111111</v>
      </c>
      <c r="E11" s="7">
        <v>165.361111111111</v>
      </c>
      <c r="F11" s="7">
        <v>165.361111111111</v>
      </c>
      <c r="G11" s="7">
        <v>165.361111111111</v>
      </c>
    </row>
    <row r="12" spans="2:7" x14ac:dyDescent="0.2">
      <c r="B12" t="s">
        <v>41</v>
      </c>
    </row>
    <row r="13" spans="2:7" x14ac:dyDescent="0.2">
      <c r="B13" t="s">
        <v>42</v>
      </c>
    </row>
    <row r="14" spans="2:7" x14ac:dyDescent="0.2">
      <c r="B1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F266-2C29-3C43-BFC4-18B62CDCD85F}">
  <dimension ref="B1:I15"/>
  <sheetViews>
    <sheetView workbookViewId="0">
      <selection activeCell="E15" sqref="E15 F15"/>
    </sheetView>
  </sheetViews>
  <sheetFormatPr baseColWidth="10" defaultRowHeight="16" x14ac:dyDescent="0.2"/>
  <cols>
    <col min="7" max="7" width="12.6640625" bestFit="1" customWidth="1"/>
    <col min="8" max="8" width="13.6640625" bestFit="1" customWidth="1"/>
  </cols>
  <sheetData>
    <row r="1" spans="2:9" x14ac:dyDescent="0.2">
      <c r="C1" s="1" t="s">
        <v>14</v>
      </c>
      <c r="D1" s="1"/>
      <c r="E1" s="1"/>
      <c r="G1" t="s">
        <v>20</v>
      </c>
      <c r="H1" t="s">
        <v>22</v>
      </c>
      <c r="I1" t="s">
        <v>24</v>
      </c>
    </row>
    <row r="2" spans="2:9" x14ac:dyDescent="0.2">
      <c r="B2" t="s">
        <v>0</v>
      </c>
      <c r="C2" t="s">
        <v>11</v>
      </c>
      <c r="D2" t="s">
        <v>12</v>
      </c>
      <c r="E2" t="s">
        <v>13</v>
      </c>
      <c r="F2" t="s">
        <v>15</v>
      </c>
      <c r="G2" t="s">
        <v>21</v>
      </c>
      <c r="H2" t="s">
        <v>23</v>
      </c>
      <c r="I2">
        <v>0</v>
      </c>
    </row>
    <row r="3" spans="2:9" x14ac:dyDescent="0.2">
      <c r="B3" t="s">
        <v>1</v>
      </c>
      <c r="C3">
        <v>20</v>
      </c>
      <c r="D3">
        <v>10</v>
      </c>
      <c r="E3">
        <v>5</v>
      </c>
      <c r="F3" t="s">
        <v>16</v>
      </c>
      <c r="G3" s="3">
        <f>(E3+4*D3+C3)/6</f>
        <v>10.833333333333334</v>
      </c>
      <c r="H3" s="3">
        <f>((C3-E3)/6)^2</f>
        <v>6.25</v>
      </c>
      <c r="I3" s="2">
        <f>I2+G3</f>
        <v>10.833333333333334</v>
      </c>
    </row>
    <row r="4" spans="2:9" x14ac:dyDescent="0.2">
      <c r="B4" t="s">
        <v>2</v>
      </c>
      <c r="C4">
        <v>12</v>
      </c>
      <c r="D4">
        <v>7</v>
      </c>
      <c r="E4">
        <v>5</v>
      </c>
      <c r="F4" t="s">
        <v>16</v>
      </c>
      <c r="G4" s="3">
        <f t="shared" ref="G4:G12" si="0">(E4+4*D4+C4)/6</f>
        <v>7.5</v>
      </c>
      <c r="H4" s="3">
        <f t="shared" ref="H4:H12" si="1">((C4-E4)/6)^2</f>
        <v>1.3611111111111114</v>
      </c>
      <c r="I4" s="2">
        <f>G4</f>
        <v>7.5</v>
      </c>
    </row>
    <row r="5" spans="2:9" x14ac:dyDescent="0.2">
      <c r="B5" t="s">
        <v>3</v>
      </c>
      <c r="C5">
        <v>12</v>
      </c>
      <c r="D5">
        <v>10</v>
      </c>
      <c r="E5">
        <v>8</v>
      </c>
      <c r="F5" t="s">
        <v>17</v>
      </c>
      <c r="G5" s="3">
        <f t="shared" si="0"/>
        <v>10</v>
      </c>
      <c r="H5" s="3">
        <f t="shared" si="1"/>
        <v>0.44444444444444442</v>
      </c>
      <c r="I5" s="2">
        <f>I3+G5</f>
        <v>20.833333333333336</v>
      </c>
    </row>
    <row r="6" spans="2:9" x14ac:dyDescent="0.2">
      <c r="B6" t="s">
        <v>4</v>
      </c>
      <c r="C6">
        <v>45</v>
      </c>
      <c r="D6">
        <v>25</v>
      </c>
      <c r="E6">
        <v>12</v>
      </c>
      <c r="F6" t="s">
        <v>3</v>
      </c>
      <c r="G6" s="3">
        <f t="shared" si="0"/>
        <v>26.166666666666668</v>
      </c>
      <c r="H6" s="3">
        <f t="shared" si="1"/>
        <v>30.25</v>
      </c>
      <c r="I6" s="2">
        <f>I5+G6</f>
        <v>47</v>
      </c>
    </row>
    <row r="7" spans="2:9" x14ac:dyDescent="0.2">
      <c r="B7" t="s">
        <v>5</v>
      </c>
      <c r="C7">
        <v>95</v>
      </c>
      <c r="D7">
        <v>65</v>
      </c>
      <c r="E7">
        <v>35</v>
      </c>
      <c r="F7" t="s">
        <v>4</v>
      </c>
      <c r="G7" s="3">
        <f t="shared" si="0"/>
        <v>65</v>
      </c>
      <c r="H7" s="3">
        <f t="shared" si="1"/>
        <v>100</v>
      </c>
      <c r="I7" s="2">
        <f>G7+I6</f>
        <v>112</v>
      </c>
    </row>
    <row r="8" spans="2:9" x14ac:dyDescent="0.2">
      <c r="B8" t="s">
        <v>6</v>
      </c>
      <c r="C8">
        <v>14</v>
      </c>
      <c r="D8">
        <v>10</v>
      </c>
      <c r="E8">
        <v>7</v>
      </c>
      <c r="F8" t="s">
        <v>4</v>
      </c>
      <c r="G8" s="3">
        <f t="shared" si="0"/>
        <v>10.166666666666666</v>
      </c>
      <c r="H8" s="3">
        <f t="shared" si="1"/>
        <v>1.3611111111111114</v>
      </c>
      <c r="I8" s="2">
        <f>G8+I6</f>
        <v>57.166666666666664</v>
      </c>
    </row>
    <row r="9" spans="2:9" x14ac:dyDescent="0.2">
      <c r="B9" t="s">
        <v>7</v>
      </c>
      <c r="C9">
        <v>45</v>
      </c>
      <c r="D9">
        <v>30</v>
      </c>
      <c r="E9">
        <v>15</v>
      </c>
      <c r="F9" t="s">
        <v>3</v>
      </c>
      <c r="G9" s="3">
        <f t="shared" si="0"/>
        <v>30</v>
      </c>
      <c r="H9" s="3">
        <f t="shared" si="1"/>
        <v>25</v>
      </c>
      <c r="I9" s="2">
        <f>G9+I5</f>
        <v>50.833333333333336</v>
      </c>
    </row>
    <row r="10" spans="2:9" x14ac:dyDescent="0.2">
      <c r="B10" t="s">
        <v>8</v>
      </c>
      <c r="C10">
        <v>12</v>
      </c>
      <c r="D10">
        <v>10</v>
      </c>
      <c r="E10">
        <v>8</v>
      </c>
      <c r="F10" t="s">
        <v>18</v>
      </c>
      <c r="G10" s="3">
        <f t="shared" si="0"/>
        <v>10</v>
      </c>
      <c r="H10" s="3">
        <f t="shared" si="1"/>
        <v>0.44444444444444442</v>
      </c>
      <c r="I10" s="2">
        <f>MAX(I7:I9)+G10</f>
        <v>122</v>
      </c>
    </row>
    <row r="11" spans="2:9" x14ac:dyDescent="0.2">
      <c r="B11" t="s">
        <v>9</v>
      </c>
      <c r="C11">
        <v>6</v>
      </c>
      <c r="D11">
        <v>4</v>
      </c>
      <c r="E11">
        <v>3</v>
      </c>
      <c r="F11" t="s">
        <v>2</v>
      </c>
      <c r="G11" s="3">
        <f t="shared" si="0"/>
        <v>4.166666666666667</v>
      </c>
      <c r="H11" s="3">
        <f t="shared" si="1"/>
        <v>0.25</v>
      </c>
      <c r="I11" s="2">
        <f>G11+I4</f>
        <v>11.666666666666668</v>
      </c>
    </row>
    <row r="12" spans="2:9" x14ac:dyDescent="0.2">
      <c r="B12" t="s">
        <v>10</v>
      </c>
      <c r="C12">
        <v>1</v>
      </c>
      <c r="D12">
        <v>1</v>
      </c>
      <c r="E12">
        <v>1</v>
      </c>
      <c r="F12" t="s">
        <v>19</v>
      </c>
      <c r="G12" s="3">
        <f t="shared" si="0"/>
        <v>1</v>
      </c>
      <c r="H12" s="3">
        <f t="shared" si="1"/>
        <v>0</v>
      </c>
      <c r="I12" s="4">
        <f>MAX(I10:I11)+G12</f>
        <v>123</v>
      </c>
    </row>
    <row r="14" spans="2:9" x14ac:dyDescent="0.2">
      <c r="B14" t="s">
        <v>25</v>
      </c>
      <c r="C14" t="s">
        <v>22</v>
      </c>
      <c r="E14" t="s">
        <v>26</v>
      </c>
      <c r="F14" t="s">
        <v>27</v>
      </c>
    </row>
    <row r="15" spans="2:9" x14ac:dyDescent="0.2">
      <c r="B15" s="2">
        <f>I12</f>
        <v>123</v>
      </c>
      <c r="C15" s="2">
        <f>SUM(H3:H12)</f>
        <v>165.36111111111111</v>
      </c>
      <c r="E15">
        <f>B15-3*SQRT(C15)</f>
        <v>84.422156618079327</v>
      </c>
      <c r="F15">
        <f>B15+3*SQRT(C15)</f>
        <v>161.57784338192067</v>
      </c>
    </row>
  </sheetData>
  <scenarios current="0" sqref="B15:C15">
    <scenario name="Opt E" locked="1" count="3" user="Microsoft Office User" comment="Created by Microsoft Office User on 10/4/2022_x000a_Modified by Microsoft Office User on 10/4/2022">
      <inputCells r="C7" val="90"/>
      <inputCells r="D7" val="60"/>
      <inputCells r="E7" val="30"/>
    </scenario>
    <scenario name="Pess E" locked="1" count="3" user="Microsoft Office User" comment="Created by Microsoft Office User on 10/4/2022">
      <inputCells r="C7" val="100"/>
      <inputCells r="D7" val="70"/>
      <inputCells r="E7" val="40"/>
    </scenario>
    <scenario name="ML" locked="1" count="3" user="Microsoft Office User" comment="Created by Microsoft Office User on 10/4/2022">
      <inputCells r="C7" val="95"/>
      <inputCells r="D7" val="65"/>
      <inputCells r="E7" val="35"/>
    </scenario>
  </scenarios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2022-10-04T14:52:43Z</dcterms:created>
  <dcterms:modified xsi:type="dcterms:W3CDTF">2022-10-04T15:21:11Z</dcterms:modified>
</cp:coreProperties>
</file>