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IENCO\1°SEMESTRE\INFROMATICA\"/>
    </mc:Choice>
  </mc:AlternateContent>
  <bookViews>
    <workbookView xWindow="0" yWindow="0" windowWidth="20490" windowHeight="8700" firstSheet="1" activeTab="5"/>
  </bookViews>
  <sheets>
    <sheet name="COMPRA" sheetId="1" r:id="rId1"/>
    <sheet name="REAJUSTE" sheetId="2" r:id="rId2"/>
    <sheet name="DESCONTO 1" sheetId="3" r:id="rId3"/>
    <sheet name="DESCONTO 2" sheetId="4" r:id="rId4"/>
    <sheet name="CONTROLE DE HORAS" sheetId="5" r:id="rId5"/>
    <sheet name="FUNÇÃO  DIA, MÊS, ANO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G4" i="6"/>
  <c r="G5" i="6"/>
  <c r="G6" i="6"/>
  <c r="G7" i="6"/>
  <c r="G8" i="6"/>
  <c r="G9" i="6"/>
  <c r="G10" i="6"/>
  <c r="G11" i="6"/>
  <c r="G12" i="6"/>
  <c r="G13" i="6"/>
  <c r="G14" i="6"/>
  <c r="G3" i="6"/>
  <c r="F4" i="6"/>
  <c r="F5" i="6"/>
  <c r="F6" i="6"/>
  <c r="F7" i="6"/>
  <c r="F8" i="6"/>
  <c r="F9" i="6"/>
  <c r="F10" i="6"/>
  <c r="F11" i="6"/>
  <c r="F12" i="6"/>
  <c r="F13" i="6"/>
  <c r="F14" i="6"/>
  <c r="F3" i="6"/>
  <c r="E4" i="6"/>
  <c r="E5" i="6"/>
  <c r="E6" i="6"/>
  <c r="E7" i="6"/>
  <c r="E8" i="6"/>
  <c r="E9" i="6"/>
  <c r="E10" i="6"/>
  <c r="E11" i="6"/>
  <c r="E12" i="6"/>
  <c r="E13" i="6"/>
  <c r="E14" i="6"/>
  <c r="F4" i="5" l="1"/>
  <c r="F5" i="5"/>
  <c r="F6" i="5"/>
  <c r="F7" i="5"/>
  <c r="F9" i="5" s="1"/>
  <c r="F8" i="5"/>
  <c r="D5" i="4"/>
  <c r="E5" i="4" s="1"/>
  <c r="D6" i="4"/>
  <c r="E6" i="4" s="1"/>
  <c r="D7" i="4"/>
  <c r="D8" i="4"/>
  <c r="D4" i="4"/>
  <c r="E4" i="4" s="1"/>
  <c r="E8" i="4"/>
  <c r="E7" i="4"/>
  <c r="F5" i="3"/>
  <c r="F6" i="3"/>
  <c r="F7" i="3"/>
  <c r="F8" i="3"/>
  <c r="F4" i="3"/>
  <c r="E5" i="3"/>
  <c r="E6" i="3"/>
  <c r="E7" i="3"/>
  <c r="E8" i="3"/>
  <c r="E4" i="3"/>
  <c r="E11" i="2"/>
  <c r="D11" i="2"/>
  <c r="C11" i="2"/>
  <c r="E5" i="2"/>
  <c r="E6" i="2"/>
  <c r="E7" i="2"/>
  <c r="E8" i="2"/>
  <c r="E9" i="2"/>
  <c r="E10" i="2"/>
  <c r="E4" i="2"/>
  <c r="D5" i="2"/>
  <c r="D6" i="2"/>
  <c r="D7" i="2"/>
  <c r="D8" i="2"/>
  <c r="D9" i="2"/>
  <c r="D10" i="2"/>
  <c r="D4" i="2"/>
  <c r="F11" i="1"/>
  <c r="C4" i="1"/>
  <c r="D4" i="1" s="1"/>
  <c r="E5" i="1"/>
  <c r="F5" i="1" s="1"/>
  <c r="E6" i="1"/>
  <c r="F6" i="1" s="1"/>
  <c r="E7" i="1"/>
  <c r="F7" i="1" s="1"/>
  <c r="D5" i="1"/>
  <c r="D6" i="1"/>
  <c r="D7" i="1"/>
  <c r="C5" i="1"/>
  <c r="C6" i="1"/>
  <c r="C7" i="1"/>
  <c r="E4" i="1" l="1"/>
  <c r="F4" i="1" s="1"/>
</calcChain>
</file>

<file path=xl/sharedStrings.xml><?xml version="1.0" encoding="utf-8"?>
<sst xmlns="http://schemas.openxmlformats.org/spreadsheetml/2006/main" count="93" uniqueCount="78">
  <si>
    <t>PEDIDO DE COMPRRA</t>
  </si>
  <si>
    <t>Quantidade</t>
  </si>
  <si>
    <t>Código</t>
  </si>
  <si>
    <t>Descrição</t>
  </si>
  <si>
    <t>Preço Unitário</t>
  </si>
  <si>
    <t>Preço Total</t>
  </si>
  <si>
    <t>OTA</t>
  </si>
  <si>
    <t>TOTAL GERAL DO PRODUTO</t>
  </si>
  <si>
    <t>Cadastro de Produtos</t>
  </si>
  <si>
    <t>CD001</t>
  </si>
  <si>
    <t>CD002</t>
  </si>
  <si>
    <t>CD003</t>
  </si>
  <si>
    <t>CD004</t>
  </si>
  <si>
    <t>CD005</t>
  </si>
  <si>
    <t>CD006</t>
  </si>
  <si>
    <t>CD BALÃO MÁGICO</t>
  </si>
  <si>
    <t>CD TITÃS</t>
  </si>
  <si>
    <t>CD LUAN SANTANA</t>
  </si>
  <si>
    <t>CD ELES E ELAS</t>
  </si>
  <si>
    <t>CD HINOS</t>
  </si>
  <si>
    <t>CD ROBERTO CARLOS</t>
  </si>
  <si>
    <t>Cálculo de reajuste Salarial</t>
  </si>
  <si>
    <t>Nome do Colaborador</t>
  </si>
  <si>
    <t>Salário Atual</t>
  </si>
  <si>
    <t>Valor do Reajuste</t>
  </si>
  <si>
    <t>Novo Salário</t>
  </si>
  <si>
    <t>Maria Antonieta</t>
  </si>
  <si>
    <t>Ana Fonseca</t>
  </si>
  <si>
    <t xml:space="preserve">Marta Dias </t>
  </si>
  <si>
    <t>Rubens Parizotto</t>
  </si>
  <si>
    <t>Elder Vieira</t>
  </si>
  <si>
    <t>Marcelo Dias</t>
  </si>
  <si>
    <t>Josiane Luttes</t>
  </si>
  <si>
    <t>TOTAL GERAL ACUMULADO</t>
  </si>
  <si>
    <t>Tabela de Preço - Cálculo de Desconto</t>
  </si>
  <si>
    <t>Descrição do Produto</t>
  </si>
  <si>
    <t>Calça Jeans</t>
  </si>
  <si>
    <t>Blusa Flanela</t>
  </si>
  <si>
    <t>Jaqueta de Couro</t>
  </si>
  <si>
    <t>Camisa Polo</t>
  </si>
  <si>
    <t>Bermuda Nylon</t>
  </si>
  <si>
    <t>Valor sem Desconto</t>
  </si>
  <si>
    <t>Desconto - %</t>
  </si>
  <si>
    <t>Desconto - R$</t>
  </si>
  <si>
    <t>Valor com Desconto</t>
  </si>
  <si>
    <t>Entre com Desconto em %</t>
  </si>
  <si>
    <t>D</t>
  </si>
  <si>
    <t>1º Horário</t>
  </si>
  <si>
    <t>Entrada</t>
  </si>
  <si>
    <t>Saída</t>
  </si>
  <si>
    <t>Enttrada</t>
  </si>
  <si>
    <t>Dia</t>
  </si>
  <si>
    <t>Horas</t>
  </si>
  <si>
    <t>2º Horário</t>
  </si>
  <si>
    <t>Total Horas na Semana</t>
  </si>
  <si>
    <t>Segunda-feira</t>
  </si>
  <si>
    <t>Terça-feira</t>
  </si>
  <si>
    <t>Quarta-feira</t>
  </si>
  <si>
    <t>Quinta-feira</t>
  </si>
  <si>
    <t>Sexta-feira</t>
  </si>
  <si>
    <t>Dias</t>
  </si>
  <si>
    <t>Descrição da Conta</t>
  </si>
  <si>
    <t>Valor</t>
  </si>
  <si>
    <t>Vencimento</t>
  </si>
  <si>
    <t>Mês</t>
  </si>
  <si>
    <t>Ano</t>
  </si>
  <si>
    <t>Loja Paratodos</t>
  </si>
  <si>
    <t>Cartão VISA</t>
  </si>
  <si>
    <t>Cartão MASTER</t>
  </si>
  <si>
    <t>Cartão HIPER</t>
  </si>
  <si>
    <t>Energia</t>
  </si>
  <si>
    <t>Água</t>
  </si>
  <si>
    <t>Curso de Inglês</t>
  </si>
  <si>
    <t>Financiamento de Casa</t>
  </si>
  <si>
    <t>Financiamento de Carro</t>
  </si>
  <si>
    <t>Loja Virtual</t>
  </si>
  <si>
    <t>Manutênção de Carro</t>
  </si>
  <si>
    <t>Jardinagem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</si>
</sst>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[$-F800]dddd\,\ mmmm\ dd\,\ yyyy"/>
    <numFmt numFmtId="165" formatCode="[$-F400]h:mm:ss\ AM/PM"/>
    <numFmt numFmtId="166" formatCode="0.0"/>
    <numFmt numFmtId="167" formatCode="[h]:mm:ss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2" applyFont="1" applyBorder="1"/>
    <xf numFmtId="44" fontId="0" fillId="0" borderId="0" xfId="2" applyFont="1"/>
    <xf numFmtId="44" fontId="2" fillId="0" borderId="1" xfId="2" applyFont="1" applyBorder="1" applyAlignment="1">
      <alignment horizontal="center"/>
    </xf>
    <xf numFmtId="44" fontId="0" fillId="0" borderId="1" xfId="0" applyNumberFormat="1" applyBorder="1"/>
    <xf numFmtId="44" fontId="0" fillId="0" borderId="2" xfId="0" applyNumberFormat="1" applyBorder="1"/>
    <xf numFmtId="44" fontId="0" fillId="0" borderId="0" xfId="0" applyNumberFormat="1"/>
    <xf numFmtId="9" fontId="0" fillId="0" borderId="1" xfId="3" applyFont="1" applyBorder="1" applyAlignment="1">
      <alignment horizontal="center"/>
    </xf>
    <xf numFmtId="9" fontId="0" fillId="0" borderId="1" xfId="3" applyNumberFormat="1" applyFont="1" applyBorder="1" applyAlignment="1">
      <alignment horizontal="center"/>
    </xf>
    <xf numFmtId="0" fontId="3" fillId="0" borderId="0" xfId="0" applyFont="1" applyBorder="1" applyAlignment="1"/>
    <xf numFmtId="9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7" fontId="5" fillId="0" borderId="1" xfId="1" applyNumberFormat="1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14" fontId="0" fillId="0" borderId="0" xfId="0" applyNumberFormat="1"/>
    <xf numFmtId="0" fontId="6" fillId="0" borderId="1" xfId="0" applyFont="1" applyBorder="1"/>
    <xf numFmtId="14" fontId="6" fillId="0" borderId="1" xfId="0" applyNumberFormat="1" applyFont="1" applyBorder="1"/>
    <xf numFmtId="14" fontId="5" fillId="0" borderId="1" xfId="0" applyNumberFormat="1" applyFont="1" applyBorder="1"/>
    <xf numFmtId="0" fontId="5" fillId="0" borderId="1" xfId="1" applyNumberFormat="1" applyFont="1" applyBorder="1"/>
    <xf numFmtId="44" fontId="6" fillId="0" borderId="1" xfId="2" applyFont="1" applyBorder="1"/>
    <xf numFmtId="44" fontId="5" fillId="0" borderId="1" xfId="2" applyFont="1" applyBorder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showGridLines="0" topLeftCell="A10" workbookViewId="0">
      <selection activeCell="I7" sqref="I7"/>
    </sheetView>
  </sheetViews>
  <sheetFormatPr defaultRowHeight="15" x14ac:dyDescent="0.25"/>
  <cols>
    <col min="1" max="1" width="1.7109375" customWidth="1"/>
    <col min="2" max="2" width="18.85546875" customWidth="1"/>
    <col min="3" max="3" width="17.42578125" style="1" customWidth="1"/>
    <col min="4" max="4" width="28.140625" customWidth="1"/>
    <col min="5" max="5" width="14.5703125" style="8" customWidth="1"/>
    <col min="6" max="6" width="16.140625" customWidth="1"/>
  </cols>
  <sheetData>
    <row r="1" spans="2:6" ht="9" customHeight="1" x14ac:dyDescent="0.25"/>
    <row r="2" spans="2:6" x14ac:dyDescent="0.25">
      <c r="B2" s="25" t="s">
        <v>0</v>
      </c>
      <c r="C2" s="25"/>
      <c r="D2" s="25"/>
      <c r="E2" s="25"/>
      <c r="F2" s="25"/>
    </row>
    <row r="3" spans="2:6" x14ac:dyDescent="0.25">
      <c r="B3" s="5" t="s">
        <v>1</v>
      </c>
      <c r="C3" s="5" t="s">
        <v>2</v>
      </c>
      <c r="D3" s="5" t="s">
        <v>3</v>
      </c>
      <c r="E3" s="9" t="s">
        <v>4</v>
      </c>
      <c r="F3" s="5" t="s">
        <v>5</v>
      </c>
    </row>
    <row r="4" spans="2:6" x14ac:dyDescent="0.25">
      <c r="B4" s="6">
        <v>4</v>
      </c>
      <c r="C4" s="6" t="str">
        <f>C16</f>
        <v>CD001</v>
      </c>
      <c r="D4" s="3" t="str">
        <f>VLOOKUP(C4,$C$16:$E$21,2,FALSE)</f>
        <v>CD BALÃO MÁGICO</v>
      </c>
      <c r="E4" s="7">
        <f>VLOOKUP(C4,$C$16:$E$21,3,FALSE)</f>
        <v>29</v>
      </c>
      <c r="F4" s="10">
        <f>B4*E4</f>
        <v>116</v>
      </c>
    </row>
    <row r="5" spans="2:6" x14ac:dyDescent="0.25">
      <c r="B5" s="6">
        <v>1</v>
      </c>
      <c r="C5" s="6" t="str">
        <f t="shared" ref="C5:C7" si="0">C17</f>
        <v>CD002</v>
      </c>
      <c r="D5" s="3" t="str">
        <f t="shared" ref="D5:D7" si="1">VLOOKUP(C5,$C$16:$E$21,2,FALSE)</f>
        <v>CD TITÃS</v>
      </c>
      <c r="E5" s="7">
        <f t="shared" ref="E5:E7" si="2">VLOOKUP(C5,$C$16:$E$21,3,FALSE)</f>
        <v>33</v>
      </c>
      <c r="F5" s="10">
        <f t="shared" ref="F5:F7" si="3">B5*E5</f>
        <v>33</v>
      </c>
    </row>
    <row r="6" spans="2:6" x14ac:dyDescent="0.25">
      <c r="B6" s="6">
        <v>3</v>
      </c>
      <c r="C6" s="6" t="str">
        <f t="shared" si="0"/>
        <v>CD003</v>
      </c>
      <c r="D6" s="3" t="str">
        <f t="shared" si="1"/>
        <v>CD LUAN SANTANA</v>
      </c>
      <c r="E6" s="7">
        <f t="shared" si="2"/>
        <v>48</v>
      </c>
      <c r="F6" s="10">
        <f t="shared" si="3"/>
        <v>144</v>
      </c>
    </row>
    <row r="7" spans="2:6" x14ac:dyDescent="0.25">
      <c r="B7" s="6">
        <v>2</v>
      </c>
      <c r="C7" s="6" t="str">
        <f t="shared" si="0"/>
        <v>CD004</v>
      </c>
      <c r="D7" s="3" t="str">
        <f t="shared" si="1"/>
        <v>CD ELES E ELAS</v>
      </c>
      <c r="E7" s="7">
        <f t="shared" si="2"/>
        <v>18</v>
      </c>
      <c r="F7" s="10">
        <f t="shared" si="3"/>
        <v>36</v>
      </c>
    </row>
    <row r="8" spans="2:6" x14ac:dyDescent="0.25">
      <c r="B8" s="6"/>
      <c r="C8" s="6"/>
      <c r="D8" s="3"/>
      <c r="E8" s="7"/>
      <c r="F8" s="3"/>
    </row>
    <row r="9" spans="2:6" x14ac:dyDescent="0.25">
      <c r="B9" s="6"/>
      <c r="C9" s="6"/>
      <c r="D9" s="3"/>
      <c r="E9" s="7"/>
      <c r="F9" s="3"/>
    </row>
    <row r="10" spans="2:6" ht="15.75" thickBot="1" x14ac:dyDescent="0.3">
      <c r="B10" s="6"/>
      <c r="C10" s="6"/>
      <c r="D10" s="3"/>
      <c r="E10" s="7"/>
      <c r="F10" s="4"/>
    </row>
    <row r="11" spans="2:6" ht="15.75" thickBot="1" x14ac:dyDescent="0.3">
      <c r="B11" t="s">
        <v>7</v>
      </c>
      <c r="F11" s="11">
        <f>SUM(F4:F10)</f>
        <v>329</v>
      </c>
    </row>
    <row r="14" spans="2:6" ht="18.75" x14ac:dyDescent="0.3">
      <c r="C14" s="26" t="s">
        <v>8</v>
      </c>
      <c r="D14" s="27"/>
      <c r="E14" s="28"/>
    </row>
    <row r="15" spans="2:6" x14ac:dyDescent="0.25">
      <c r="C15" s="5" t="s">
        <v>2</v>
      </c>
      <c r="D15" s="5" t="s">
        <v>3</v>
      </c>
      <c r="E15" s="9" t="s">
        <v>4</v>
      </c>
    </row>
    <row r="16" spans="2:6" x14ac:dyDescent="0.25">
      <c r="C16" s="6" t="s">
        <v>9</v>
      </c>
      <c r="D16" s="3" t="s">
        <v>15</v>
      </c>
      <c r="E16" s="7">
        <v>29</v>
      </c>
    </row>
    <row r="17" spans="3:20" x14ac:dyDescent="0.25">
      <c r="C17" s="6" t="s">
        <v>10</v>
      </c>
      <c r="D17" s="3" t="s">
        <v>16</v>
      </c>
      <c r="E17" s="7">
        <v>33</v>
      </c>
    </row>
    <row r="18" spans="3:20" x14ac:dyDescent="0.25">
      <c r="C18" s="6" t="s">
        <v>11</v>
      </c>
      <c r="D18" s="3" t="s">
        <v>17</v>
      </c>
      <c r="E18" s="7">
        <v>48</v>
      </c>
    </row>
    <row r="19" spans="3:20" x14ac:dyDescent="0.25">
      <c r="C19" s="6" t="s">
        <v>12</v>
      </c>
      <c r="D19" s="3" t="s">
        <v>18</v>
      </c>
      <c r="E19" s="7">
        <v>18</v>
      </c>
    </row>
    <row r="20" spans="3:20" x14ac:dyDescent="0.25">
      <c r="C20" s="6" t="s">
        <v>13</v>
      </c>
      <c r="D20" s="3" t="s">
        <v>19</v>
      </c>
      <c r="E20" s="7">
        <v>21</v>
      </c>
    </row>
    <row r="21" spans="3:20" x14ac:dyDescent="0.25">
      <c r="C21" s="6" t="s">
        <v>14</v>
      </c>
      <c r="D21" s="3" t="s">
        <v>20</v>
      </c>
      <c r="E21" s="7">
        <v>32</v>
      </c>
    </row>
    <row r="22" spans="3:20" x14ac:dyDescent="0.25">
      <c r="T22" t="s">
        <v>6</v>
      </c>
    </row>
  </sheetData>
  <mergeCells count="2">
    <mergeCell ref="B2:F2"/>
    <mergeCell ref="C14:E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D15" sqref="D15"/>
    </sheetView>
  </sheetViews>
  <sheetFormatPr defaultRowHeight="15" x14ac:dyDescent="0.25"/>
  <cols>
    <col min="2" max="2" width="28" customWidth="1"/>
    <col min="3" max="3" width="16.28515625" customWidth="1"/>
    <col min="4" max="4" width="19.140625" customWidth="1"/>
    <col min="5" max="5" width="15.7109375" customWidth="1"/>
  </cols>
  <sheetData>
    <row r="2" spans="2:5" ht="21" x14ac:dyDescent="0.35">
      <c r="B2" s="29" t="s">
        <v>21</v>
      </c>
      <c r="C2" s="29"/>
      <c r="D2" s="29"/>
      <c r="E2" s="29"/>
    </row>
    <row r="3" spans="2:5" x14ac:dyDescent="0.25">
      <c r="B3" s="5" t="s">
        <v>22</v>
      </c>
      <c r="C3" s="5" t="s">
        <v>23</v>
      </c>
      <c r="D3" s="5" t="s">
        <v>24</v>
      </c>
      <c r="E3" s="5" t="s">
        <v>25</v>
      </c>
    </row>
    <row r="4" spans="2:5" x14ac:dyDescent="0.25">
      <c r="B4" s="3" t="s">
        <v>26</v>
      </c>
      <c r="C4" s="7">
        <v>2400</v>
      </c>
      <c r="D4" s="7">
        <f>IF(C4&lt;=1800,C4*15%,C4*10%)</f>
        <v>240</v>
      </c>
      <c r="E4" s="10">
        <f>C4+D4</f>
        <v>2640</v>
      </c>
    </row>
    <row r="5" spans="2:5" x14ac:dyDescent="0.25">
      <c r="B5" s="3" t="s">
        <v>27</v>
      </c>
      <c r="C5" s="7">
        <v>2800</v>
      </c>
      <c r="D5" s="7">
        <f t="shared" ref="D5:D10" si="0">IF(C5&lt;=1800,C5*15%,C5*10%)</f>
        <v>280</v>
      </c>
      <c r="E5" s="10">
        <f t="shared" ref="E5:E10" si="1">C5+D5</f>
        <v>3080</v>
      </c>
    </row>
    <row r="6" spans="2:5" x14ac:dyDescent="0.25">
      <c r="B6" s="3" t="s">
        <v>28</v>
      </c>
      <c r="C6" s="7">
        <v>1500</v>
      </c>
      <c r="D6" s="7">
        <f t="shared" si="0"/>
        <v>225</v>
      </c>
      <c r="E6" s="10">
        <f t="shared" si="1"/>
        <v>1725</v>
      </c>
    </row>
    <row r="7" spans="2:5" x14ac:dyDescent="0.25">
      <c r="B7" s="3" t="s">
        <v>29</v>
      </c>
      <c r="C7" s="7">
        <v>1400</v>
      </c>
      <c r="D7" s="7">
        <f t="shared" si="0"/>
        <v>210</v>
      </c>
      <c r="E7" s="10">
        <f t="shared" si="1"/>
        <v>1610</v>
      </c>
    </row>
    <row r="8" spans="2:5" x14ac:dyDescent="0.25">
      <c r="B8" s="3" t="s">
        <v>30</v>
      </c>
      <c r="C8" s="7">
        <v>1900</v>
      </c>
      <c r="D8" s="7">
        <f t="shared" si="0"/>
        <v>190</v>
      </c>
      <c r="E8" s="10">
        <f t="shared" si="1"/>
        <v>2090</v>
      </c>
    </row>
    <row r="9" spans="2:5" x14ac:dyDescent="0.25">
      <c r="B9" s="3" t="s">
        <v>31</v>
      </c>
      <c r="C9" s="7">
        <v>2100</v>
      </c>
      <c r="D9" s="7">
        <f t="shared" si="0"/>
        <v>210</v>
      </c>
      <c r="E9" s="10">
        <f t="shared" si="1"/>
        <v>2310</v>
      </c>
    </row>
    <row r="10" spans="2:5" x14ac:dyDescent="0.25">
      <c r="B10" s="3" t="s">
        <v>32</v>
      </c>
      <c r="C10" s="7">
        <v>1700</v>
      </c>
      <c r="D10" s="7">
        <f t="shared" si="0"/>
        <v>255</v>
      </c>
      <c r="E10" s="10">
        <f t="shared" si="1"/>
        <v>1955</v>
      </c>
    </row>
    <row r="11" spans="2:5" x14ac:dyDescent="0.25">
      <c r="B11" s="3" t="s">
        <v>33</v>
      </c>
      <c r="C11" s="10">
        <f>SUM(C4:C10)</f>
        <v>13800</v>
      </c>
      <c r="D11" s="10">
        <f>SUM(D4:D10)</f>
        <v>1610</v>
      </c>
      <c r="E11" s="10">
        <f>SUM(E4:E10)</f>
        <v>15410</v>
      </c>
    </row>
    <row r="15" spans="2:5" x14ac:dyDescent="0.25">
      <c r="D15" s="12"/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workbookViewId="0">
      <selection activeCell="J5" sqref="J5"/>
    </sheetView>
  </sheetViews>
  <sheetFormatPr defaultRowHeight="15" x14ac:dyDescent="0.25"/>
  <cols>
    <col min="1" max="1" width="2.28515625" customWidth="1"/>
    <col min="2" max="2" width="25.28515625" customWidth="1"/>
    <col min="3" max="3" width="18.85546875" bestFit="1" customWidth="1"/>
    <col min="4" max="4" width="15.7109375" customWidth="1"/>
    <col min="5" max="5" width="15.7109375" style="8" customWidth="1"/>
    <col min="6" max="6" width="20.7109375" style="8" customWidth="1"/>
  </cols>
  <sheetData>
    <row r="2" spans="2:9" ht="18.75" x14ac:dyDescent="0.3">
      <c r="B2" s="30" t="s">
        <v>34</v>
      </c>
      <c r="C2" s="30"/>
      <c r="D2" s="30"/>
      <c r="E2" s="30"/>
      <c r="F2" s="30"/>
    </row>
    <row r="3" spans="2:9" x14ac:dyDescent="0.25">
      <c r="B3" s="5" t="s">
        <v>35</v>
      </c>
      <c r="C3" s="5" t="s">
        <v>41</v>
      </c>
      <c r="D3" s="5" t="s">
        <v>42</v>
      </c>
      <c r="E3" s="9" t="s">
        <v>43</v>
      </c>
      <c r="F3" s="9" t="s">
        <v>44</v>
      </c>
    </row>
    <row r="4" spans="2:9" x14ac:dyDescent="0.25">
      <c r="B4" s="3" t="s">
        <v>36</v>
      </c>
      <c r="C4" s="6">
        <v>178</v>
      </c>
      <c r="D4" s="14">
        <v>0.15</v>
      </c>
      <c r="E4" s="7">
        <f>C4*D4</f>
        <v>26.7</v>
      </c>
      <c r="F4" s="7">
        <f>C4-E4</f>
        <v>151.30000000000001</v>
      </c>
    </row>
    <row r="5" spans="2:9" x14ac:dyDescent="0.25">
      <c r="B5" s="3" t="s">
        <v>37</v>
      </c>
      <c r="C5" s="6">
        <v>176</v>
      </c>
      <c r="D5" s="14">
        <v>0.1</v>
      </c>
      <c r="E5" s="7">
        <f t="shared" ref="E5:E8" si="0">C5*D5</f>
        <v>17.600000000000001</v>
      </c>
      <c r="F5" s="7">
        <f t="shared" ref="F5:F8" si="1">C5-E5</f>
        <v>158.4</v>
      </c>
      <c r="I5" t="s">
        <v>46</v>
      </c>
    </row>
    <row r="6" spans="2:9" x14ac:dyDescent="0.25">
      <c r="B6" s="3" t="s">
        <v>38</v>
      </c>
      <c r="C6" s="6">
        <v>289</v>
      </c>
      <c r="D6" s="13">
        <v>0.2</v>
      </c>
      <c r="E6" s="7">
        <f t="shared" si="0"/>
        <v>57.800000000000004</v>
      </c>
      <c r="F6" s="7">
        <f t="shared" si="1"/>
        <v>231.2</v>
      </c>
    </row>
    <row r="7" spans="2:9" x14ac:dyDescent="0.25">
      <c r="B7" s="3" t="s">
        <v>39</v>
      </c>
      <c r="C7" s="6">
        <v>148</v>
      </c>
      <c r="D7" s="13">
        <v>0.05</v>
      </c>
      <c r="E7" s="7">
        <f t="shared" si="0"/>
        <v>7.4</v>
      </c>
      <c r="F7" s="7">
        <f t="shared" si="1"/>
        <v>140.6</v>
      </c>
    </row>
    <row r="8" spans="2:9" x14ac:dyDescent="0.25">
      <c r="B8" s="3" t="s">
        <v>40</v>
      </c>
      <c r="C8" s="6">
        <v>120</v>
      </c>
      <c r="D8" s="13">
        <v>0.1</v>
      </c>
      <c r="E8" s="7">
        <f t="shared" si="0"/>
        <v>12</v>
      </c>
      <c r="F8" s="7">
        <f t="shared" si="1"/>
        <v>108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>
      <selection activeCell="G13" sqref="G13"/>
    </sheetView>
  </sheetViews>
  <sheetFormatPr defaultRowHeight="15" x14ac:dyDescent="0.25"/>
  <cols>
    <col min="1" max="1" width="1.85546875" customWidth="1"/>
    <col min="2" max="2" width="45.140625" bestFit="1" customWidth="1"/>
    <col min="3" max="3" width="18.85546875" bestFit="1" customWidth="1"/>
    <col min="4" max="4" width="13.140625" bestFit="1" customWidth="1"/>
    <col min="5" max="6" width="18.85546875" bestFit="1" customWidth="1"/>
  </cols>
  <sheetData>
    <row r="1" spans="2:6" ht="7.5" customHeight="1" x14ac:dyDescent="0.25"/>
    <row r="2" spans="2:6" ht="18.75" x14ac:dyDescent="0.3">
      <c r="B2" s="26" t="s">
        <v>34</v>
      </c>
      <c r="C2" s="27"/>
      <c r="D2" s="27"/>
      <c r="E2" s="28"/>
      <c r="F2" s="15"/>
    </row>
    <row r="3" spans="2:6" x14ac:dyDescent="0.25">
      <c r="B3" s="5" t="s">
        <v>35</v>
      </c>
      <c r="C3" s="5" t="s">
        <v>41</v>
      </c>
      <c r="D3" s="5" t="s">
        <v>43</v>
      </c>
      <c r="E3" s="5" t="s">
        <v>44</v>
      </c>
    </row>
    <row r="4" spans="2:6" x14ac:dyDescent="0.25">
      <c r="B4" s="3" t="s">
        <v>36</v>
      </c>
      <c r="C4" s="6">
        <v>178</v>
      </c>
      <c r="D4" s="7">
        <f>C4*$C$12</f>
        <v>17.8</v>
      </c>
      <c r="E4" s="7">
        <f>C4-D4</f>
        <v>160.19999999999999</v>
      </c>
    </row>
    <row r="5" spans="2:6" x14ac:dyDescent="0.25">
      <c r="B5" s="3" t="s">
        <v>37</v>
      </c>
      <c r="C5" s="6">
        <v>176</v>
      </c>
      <c r="D5" s="7">
        <f t="shared" ref="D5:D8" si="0">C5*$C$12</f>
        <v>17.600000000000001</v>
      </c>
      <c r="E5" s="7">
        <f>C5-D5</f>
        <v>158.4</v>
      </c>
    </row>
    <row r="6" spans="2:6" x14ac:dyDescent="0.25">
      <c r="B6" s="3" t="s">
        <v>38</v>
      </c>
      <c r="C6" s="6">
        <v>289</v>
      </c>
      <c r="D6" s="7">
        <f t="shared" si="0"/>
        <v>28.900000000000002</v>
      </c>
      <c r="E6" s="7">
        <f>C6-D6</f>
        <v>260.10000000000002</v>
      </c>
    </row>
    <row r="7" spans="2:6" x14ac:dyDescent="0.25">
      <c r="B7" s="3" t="s">
        <v>39</v>
      </c>
      <c r="C7" s="6">
        <v>148</v>
      </c>
      <c r="D7" s="7">
        <f t="shared" si="0"/>
        <v>14.8</v>
      </c>
      <c r="E7" s="7">
        <f>C7-D7</f>
        <v>133.19999999999999</v>
      </c>
    </row>
    <row r="8" spans="2:6" x14ac:dyDescent="0.25">
      <c r="B8" s="3" t="s">
        <v>40</v>
      </c>
      <c r="C8" s="6">
        <v>120</v>
      </c>
      <c r="D8" s="7">
        <f t="shared" si="0"/>
        <v>12</v>
      </c>
      <c r="E8" s="7">
        <f>C8-D8</f>
        <v>108</v>
      </c>
    </row>
    <row r="12" spans="2:6" x14ac:dyDescent="0.25">
      <c r="B12" s="3" t="s">
        <v>45</v>
      </c>
      <c r="C12" s="16">
        <v>0.1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"/>
  <sheetViews>
    <sheetView workbookViewId="0">
      <selection activeCell="D16" sqref="D16"/>
    </sheetView>
  </sheetViews>
  <sheetFormatPr defaultRowHeight="15" x14ac:dyDescent="0.25"/>
  <cols>
    <col min="1" max="1" width="15.5703125" bestFit="1" customWidth="1"/>
    <col min="2" max="2" width="17.140625" customWidth="1"/>
    <col min="3" max="3" width="16.42578125" customWidth="1"/>
    <col min="4" max="4" width="17.140625" customWidth="1"/>
    <col min="5" max="5" width="16.42578125" customWidth="1"/>
    <col min="6" max="6" width="14.28515625" style="17" customWidth="1"/>
    <col min="8" max="9" width="9.140625" customWidth="1"/>
  </cols>
  <sheetData>
    <row r="2" spans="1:13" ht="15.75" x14ac:dyDescent="0.25">
      <c r="B2" s="31" t="s">
        <v>47</v>
      </c>
      <c r="C2" s="32"/>
      <c r="D2" s="31" t="s">
        <v>53</v>
      </c>
      <c r="E2" s="32"/>
      <c r="F2" s="20" t="s">
        <v>52</v>
      </c>
      <c r="H2" s="2"/>
    </row>
    <row r="3" spans="1:13" ht="15.75" x14ac:dyDescent="0.25">
      <c r="A3" s="21" t="s">
        <v>60</v>
      </c>
      <c r="B3" s="21" t="s">
        <v>48</v>
      </c>
      <c r="C3" s="21" t="s">
        <v>49</v>
      </c>
      <c r="D3" s="21" t="s">
        <v>50</v>
      </c>
      <c r="E3" s="21" t="s">
        <v>49</v>
      </c>
      <c r="F3" s="20" t="s">
        <v>51</v>
      </c>
    </row>
    <row r="4" spans="1:13" ht="15.75" x14ac:dyDescent="0.25">
      <c r="A4" s="24" t="s">
        <v>55</v>
      </c>
      <c r="B4" s="22">
        <v>0.33333333333333331</v>
      </c>
      <c r="C4" s="22">
        <v>0.50069444444444444</v>
      </c>
      <c r="D4" s="22">
        <v>0.54236111111111118</v>
      </c>
      <c r="E4" s="22">
        <v>0.75138888888888899</v>
      </c>
      <c r="F4" s="22">
        <f>(C4-B4)+(E4-D4)</f>
        <v>0.37638888888888894</v>
      </c>
      <c r="M4" s="19"/>
    </row>
    <row r="5" spans="1:13" ht="15.75" x14ac:dyDescent="0.25">
      <c r="A5" s="24" t="s">
        <v>56</v>
      </c>
      <c r="B5" s="22">
        <v>0.3298611111111111</v>
      </c>
      <c r="C5" s="22">
        <v>0.5</v>
      </c>
      <c r="D5" s="22">
        <v>0.54305555555555551</v>
      </c>
      <c r="E5" s="22">
        <v>0.75069444444444444</v>
      </c>
      <c r="F5" s="22">
        <f>(C5-B5)+(E5-D5)</f>
        <v>0.37777777777777782</v>
      </c>
      <c r="G5" s="18"/>
    </row>
    <row r="6" spans="1:13" ht="15.75" x14ac:dyDescent="0.25">
      <c r="A6" s="24" t="s">
        <v>57</v>
      </c>
      <c r="B6" s="22">
        <v>0.3125</v>
      </c>
      <c r="C6" s="22">
        <v>0.50138888888888888</v>
      </c>
      <c r="D6" s="22">
        <v>0.54236111111111118</v>
      </c>
      <c r="E6" s="22">
        <v>0.75138888888888899</v>
      </c>
      <c r="F6" s="22">
        <f t="shared" ref="F6:F8" si="0">(C6-B6)+(E6-D6)</f>
        <v>0.3979166666666667</v>
      </c>
    </row>
    <row r="7" spans="1:13" ht="15.75" x14ac:dyDescent="0.25">
      <c r="A7" s="24" t="s">
        <v>58</v>
      </c>
      <c r="B7" s="22">
        <v>0.35347222222222219</v>
      </c>
      <c r="C7" s="22">
        <v>0.50069444444444444</v>
      </c>
      <c r="D7" s="22">
        <v>0.5444444444444444</v>
      </c>
      <c r="E7" s="22">
        <v>0.75347222222222221</v>
      </c>
      <c r="F7" s="22">
        <f t="shared" si="0"/>
        <v>0.35625000000000007</v>
      </c>
    </row>
    <row r="8" spans="1:13" ht="15.75" x14ac:dyDescent="0.25">
      <c r="A8" s="24" t="s">
        <v>59</v>
      </c>
      <c r="B8" s="22">
        <v>0.3298611111111111</v>
      </c>
      <c r="C8" s="22">
        <v>0.4993055555555555</v>
      </c>
      <c r="D8" s="22">
        <v>0.54305555555555551</v>
      </c>
      <c r="E8" s="22">
        <v>0.75208333333333333</v>
      </c>
      <c r="F8" s="22">
        <f t="shared" si="0"/>
        <v>0.37847222222222221</v>
      </c>
    </row>
    <row r="9" spans="1:13" ht="15.75" x14ac:dyDescent="0.25">
      <c r="A9" s="33" t="s">
        <v>54</v>
      </c>
      <c r="B9" s="34"/>
      <c r="C9" s="34"/>
      <c r="D9" s="34"/>
      <c r="E9" s="35"/>
      <c r="F9" s="23">
        <f>SUM(F4:F8)</f>
        <v>1.8868055555555561</v>
      </c>
    </row>
  </sheetData>
  <mergeCells count="3">
    <mergeCell ref="B2:C2"/>
    <mergeCell ref="D2:E2"/>
    <mergeCell ref="A9:E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tabSelected="1" workbookViewId="0">
      <selection activeCell="L11" sqref="L11"/>
    </sheetView>
  </sheetViews>
  <sheetFormatPr defaultRowHeight="15" x14ac:dyDescent="0.25"/>
  <cols>
    <col min="1" max="1" width="1.85546875" customWidth="1"/>
    <col min="2" max="2" width="26" bestFit="1" customWidth="1"/>
    <col min="3" max="3" width="18.7109375" style="8" customWidth="1"/>
    <col min="4" max="4" width="13.42578125" style="36" customWidth="1"/>
    <col min="5" max="5" width="11.85546875" customWidth="1"/>
    <col min="6" max="6" width="12.42578125" customWidth="1"/>
    <col min="7" max="7" width="13" customWidth="1"/>
  </cols>
  <sheetData>
    <row r="1" spans="2:7" ht="8.25" customHeight="1" x14ac:dyDescent="0.25"/>
    <row r="2" spans="2:7" ht="15.75" x14ac:dyDescent="0.25">
      <c r="B2" s="37" t="s">
        <v>61</v>
      </c>
      <c r="C2" s="41" t="s">
        <v>62</v>
      </c>
      <c r="D2" s="38" t="s">
        <v>63</v>
      </c>
      <c r="E2" s="37" t="s">
        <v>51</v>
      </c>
      <c r="F2" s="37" t="s">
        <v>64</v>
      </c>
      <c r="G2" s="37" t="s">
        <v>65</v>
      </c>
    </row>
    <row r="3" spans="2:7" ht="15.75" x14ac:dyDescent="0.25">
      <c r="B3" s="24" t="s">
        <v>66</v>
      </c>
      <c r="C3" s="42">
        <v>140</v>
      </c>
      <c r="D3" s="39">
        <v>43191</v>
      </c>
      <c r="E3" s="40">
        <f>DAY(D3)</f>
        <v>1</v>
      </c>
      <c r="F3" s="24">
        <f>MONTH(D3)</f>
        <v>4</v>
      </c>
      <c r="G3" s="24">
        <f>YEAR(D3)</f>
        <v>2018</v>
      </c>
    </row>
    <row r="4" spans="2:7" ht="15.75" x14ac:dyDescent="0.25">
      <c r="B4" s="24" t="s">
        <v>67</v>
      </c>
      <c r="C4" s="42">
        <v>810</v>
      </c>
      <c r="D4" s="39">
        <v>43196</v>
      </c>
      <c r="E4" s="40">
        <f t="shared" ref="E4:E14" si="0">DAY(D4)</f>
        <v>6</v>
      </c>
      <c r="F4" s="24">
        <f t="shared" ref="F4:F14" si="1">MONTH(D4)</f>
        <v>4</v>
      </c>
      <c r="G4" s="24">
        <f t="shared" ref="G4:G14" si="2">YEAR(D4)</f>
        <v>2018</v>
      </c>
    </row>
    <row r="5" spans="2:7" ht="15.75" x14ac:dyDescent="0.25">
      <c r="B5" s="24" t="s">
        <v>68</v>
      </c>
      <c r="C5" s="42">
        <v>620</v>
      </c>
      <c r="D5" s="39">
        <v>43196</v>
      </c>
      <c r="E5" s="40">
        <f t="shared" si="0"/>
        <v>6</v>
      </c>
      <c r="F5" s="24">
        <f t="shared" si="1"/>
        <v>4</v>
      </c>
      <c r="G5" s="24">
        <f t="shared" si="2"/>
        <v>2018</v>
      </c>
    </row>
    <row r="6" spans="2:7" ht="15.75" x14ac:dyDescent="0.25">
      <c r="B6" s="24" t="s">
        <v>69</v>
      </c>
      <c r="C6" s="42">
        <v>360</v>
      </c>
      <c r="D6" s="39">
        <v>43200</v>
      </c>
      <c r="E6" s="40">
        <f t="shared" si="0"/>
        <v>10</v>
      </c>
      <c r="F6" s="24">
        <f t="shared" si="1"/>
        <v>4</v>
      </c>
      <c r="G6" s="24">
        <f t="shared" si="2"/>
        <v>2018</v>
      </c>
    </row>
    <row r="7" spans="2:7" ht="15.75" x14ac:dyDescent="0.25">
      <c r="B7" s="24" t="s">
        <v>70</v>
      </c>
      <c r="C7" s="42">
        <v>160</v>
      </c>
      <c r="D7" s="39">
        <v>43200</v>
      </c>
      <c r="E7" s="40">
        <f t="shared" si="0"/>
        <v>10</v>
      </c>
      <c r="F7" s="24">
        <f t="shared" si="1"/>
        <v>4</v>
      </c>
      <c r="G7" s="24">
        <f t="shared" si="2"/>
        <v>2018</v>
      </c>
    </row>
    <row r="8" spans="2:7" ht="15.75" x14ac:dyDescent="0.25">
      <c r="B8" s="24" t="s">
        <v>71</v>
      </c>
      <c r="C8" s="42">
        <v>60</v>
      </c>
      <c r="D8" s="39">
        <v>43200</v>
      </c>
      <c r="E8" s="40">
        <f t="shared" si="0"/>
        <v>10</v>
      </c>
      <c r="F8" s="24">
        <f t="shared" si="1"/>
        <v>4</v>
      </c>
      <c r="G8" s="24">
        <f t="shared" si="2"/>
        <v>2018</v>
      </c>
    </row>
    <row r="9" spans="2:7" ht="15.75" x14ac:dyDescent="0.25">
      <c r="B9" s="24" t="s">
        <v>72</v>
      </c>
      <c r="C9" s="42">
        <v>180</v>
      </c>
      <c r="D9" s="39">
        <v>43207</v>
      </c>
      <c r="E9" s="40">
        <f t="shared" si="0"/>
        <v>17</v>
      </c>
      <c r="F9" s="24">
        <f t="shared" si="1"/>
        <v>4</v>
      </c>
      <c r="G9" s="24">
        <f t="shared" si="2"/>
        <v>2018</v>
      </c>
    </row>
    <row r="10" spans="2:7" ht="15.75" x14ac:dyDescent="0.25">
      <c r="B10" s="24" t="s">
        <v>73</v>
      </c>
      <c r="C10" s="42">
        <v>1450</v>
      </c>
      <c r="D10" s="39">
        <v>43209</v>
      </c>
      <c r="E10" s="40">
        <f t="shared" si="0"/>
        <v>19</v>
      </c>
      <c r="F10" s="24">
        <f t="shared" si="1"/>
        <v>4</v>
      </c>
      <c r="G10" s="24">
        <f t="shared" si="2"/>
        <v>2018</v>
      </c>
    </row>
    <row r="11" spans="2:7" ht="15.75" x14ac:dyDescent="0.25">
      <c r="B11" s="24" t="s">
        <v>74</v>
      </c>
      <c r="C11" s="42">
        <v>890</v>
      </c>
      <c r="D11" s="39">
        <v>43209</v>
      </c>
      <c r="E11" s="40">
        <f t="shared" si="0"/>
        <v>19</v>
      </c>
      <c r="F11" s="24">
        <f t="shared" si="1"/>
        <v>4</v>
      </c>
      <c r="G11" s="24">
        <f t="shared" si="2"/>
        <v>2018</v>
      </c>
    </row>
    <row r="12" spans="2:7" ht="15.75" x14ac:dyDescent="0.25">
      <c r="B12" s="24" t="s">
        <v>75</v>
      </c>
      <c r="C12" s="42">
        <v>330</v>
      </c>
      <c r="D12" s="39">
        <v>43216</v>
      </c>
      <c r="E12" s="40">
        <f t="shared" si="0"/>
        <v>26</v>
      </c>
      <c r="F12" s="24">
        <f t="shared" si="1"/>
        <v>4</v>
      </c>
      <c r="G12" s="24">
        <f t="shared" si="2"/>
        <v>2018</v>
      </c>
    </row>
    <row r="13" spans="2:7" ht="15.75" x14ac:dyDescent="0.25">
      <c r="B13" s="24" t="s">
        <v>76</v>
      </c>
      <c r="C13" s="42">
        <v>260</v>
      </c>
      <c r="D13" s="39">
        <v>43216</v>
      </c>
      <c r="E13" s="40">
        <f t="shared" si="0"/>
        <v>26</v>
      </c>
      <c r="F13" s="24">
        <f t="shared" si="1"/>
        <v>4</v>
      </c>
      <c r="G13" s="24">
        <f t="shared" si="2"/>
        <v>2018</v>
      </c>
    </row>
    <row r="14" spans="2:7" ht="15.75" x14ac:dyDescent="0.25">
      <c r="B14" s="24" t="s">
        <v>77</v>
      </c>
      <c r="C14" s="42">
        <v>120</v>
      </c>
      <c r="D14" s="39">
        <v>43220</v>
      </c>
      <c r="E14" s="40">
        <f t="shared" si="0"/>
        <v>30</v>
      </c>
      <c r="F14" s="24">
        <f t="shared" si="1"/>
        <v>4</v>
      </c>
      <c r="G14" s="24">
        <f t="shared" si="2"/>
        <v>2018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COMPRA</vt:lpstr>
      <vt:lpstr>REAJUSTE</vt:lpstr>
      <vt:lpstr>DESCONTO 1</vt:lpstr>
      <vt:lpstr>DESCONTO 2</vt:lpstr>
      <vt:lpstr>CONTROLE DE HORAS</vt:lpstr>
      <vt:lpstr>FUNÇÃO  DIA, MÊS, 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2018-03-31T01:00:42Z</dcterms:created>
  <dcterms:modified xsi:type="dcterms:W3CDTF">2018-03-31T14:22:00Z</dcterms:modified>
</cp:coreProperties>
</file>