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30" windowWidth="11595" windowHeight="3150" tabRatio="832" activeTab="3"/>
  </bookViews>
  <sheets>
    <sheet name="01 - Finanças" sheetId="1" r:id="rId1"/>
    <sheet name="02 - Finanças Anual" sheetId="2" r:id="rId2"/>
    <sheet name="03 - Notas e Conceitos" sheetId="3" r:id="rId3"/>
    <sheet name="04 - Cadastro (ProcV)" sheetId="5" r:id="rId4"/>
    <sheet name="05 - Conceitos" sheetId="6" r:id="rId5"/>
  </sheets>
  <calcPr calcId="124519"/>
</workbook>
</file>

<file path=xl/calcChain.xml><?xml version="1.0" encoding="utf-8"?>
<calcChain xmlns="http://schemas.openxmlformats.org/spreadsheetml/2006/main">
  <c r="F14" i="5"/>
  <c r="F5"/>
  <c r="F6"/>
  <c r="F7"/>
  <c r="F8"/>
  <c r="F9"/>
  <c r="F4"/>
  <c r="B5"/>
  <c r="B6"/>
  <c r="B7"/>
  <c r="B8"/>
  <c r="B9"/>
  <c r="C5"/>
  <c r="C6"/>
  <c r="C7"/>
  <c r="C8"/>
  <c r="C9"/>
  <c r="C4"/>
  <c r="B4"/>
  <c r="G4" i="3"/>
  <c r="G5"/>
  <c r="G6"/>
  <c r="F4"/>
  <c r="F5"/>
  <c r="F6"/>
  <c r="G3"/>
  <c r="F3"/>
  <c r="B22" i="2"/>
  <c r="C22"/>
  <c r="D22"/>
  <c r="E22"/>
  <c r="F22"/>
  <c r="G22"/>
  <c r="H22"/>
  <c r="I22"/>
  <c r="J22"/>
  <c r="K22"/>
  <c r="L22"/>
  <c r="M22"/>
  <c r="N22"/>
  <c r="C20"/>
  <c r="D20"/>
  <c r="E20"/>
  <c r="F20"/>
  <c r="G20"/>
  <c r="H20"/>
  <c r="I20"/>
  <c r="J20"/>
  <c r="K20"/>
  <c r="L20"/>
  <c r="M20"/>
  <c r="N20"/>
  <c r="B20"/>
  <c r="N16"/>
  <c r="N19"/>
  <c r="F11"/>
  <c r="G11"/>
  <c r="H11"/>
  <c r="I11"/>
  <c r="J11"/>
  <c r="K11"/>
  <c r="L11"/>
  <c r="M11"/>
  <c r="N11"/>
  <c r="E11"/>
  <c r="D11"/>
  <c r="C11"/>
  <c r="B11"/>
  <c r="N14"/>
  <c r="N18"/>
  <c r="N17"/>
  <c r="N15"/>
  <c r="N10"/>
  <c r="N9"/>
  <c r="N8"/>
  <c r="N7"/>
  <c r="N6"/>
  <c r="N5"/>
  <c r="N4"/>
  <c r="N3"/>
  <c r="N2"/>
  <c r="C13" i="1"/>
</calcChain>
</file>

<file path=xl/sharedStrings.xml><?xml version="1.0" encoding="utf-8"?>
<sst xmlns="http://schemas.openxmlformats.org/spreadsheetml/2006/main" count="111" uniqueCount="73">
  <si>
    <t>Valor</t>
  </si>
  <si>
    <t>Vencimento</t>
  </si>
  <si>
    <t>Aluguel</t>
  </si>
  <si>
    <t>Cartão de Crédito VISA</t>
  </si>
  <si>
    <t>Cartão de Crédito MASTER</t>
  </si>
  <si>
    <t>Cartão de Crédito HIPER</t>
  </si>
  <si>
    <t>Faculdade</t>
  </si>
  <si>
    <t>Energia</t>
  </si>
  <si>
    <t>Água</t>
  </si>
  <si>
    <t>Plano de Saúde</t>
  </si>
  <si>
    <t>Detalhe</t>
  </si>
  <si>
    <t>Total Geral</t>
  </si>
  <si>
    <t>Financiamento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</si>
  <si>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</si>
  <si>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</si>
  <si>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</si>
  <si>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</si>
  <si>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</si>
  <si>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</si>
  <si>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</si>
  <si>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</si>
  <si>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</si>
  <si>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</si>
  <si>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</si>
  <si>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</si>
  <si>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Total</t>
  </si>
  <si>
    <t>Salário João</t>
  </si>
  <si>
    <t>Salário Maria</t>
  </si>
  <si>
    <t>13º João</t>
  </si>
  <si>
    <t>13º Maria</t>
  </si>
  <si>
    <t>Férias João</t>
  </si>
  <si>
    <t>Férias Maria</t>
  </si>
  <si>
    <t>Total Geral (Despesas)</t>
  </si>
  <si>
    <t>Total Geral (Receitas)</t>
  </si>
  <si>
    <t>Saldo Previsto (Mensal)</t>
  </si>
  <si>
    <t>Disciplina</t>
  </si>
  <si>
    <t>Bimestre</t>
  </si>
  <si>
    <t>1º</t>
  </si>
  <si>
    <t>2º</t>
  </si>
  <si>
    <t>3º</t>
  </si>
  <si>
    <t>4º</t>
  </si>
  <si>
    <t>Média Final</t>
  </si>
  <si>
    <t>Conceito</t>
  </si>
  <si>
    <t>Banco de Dados</t>
  </si>
  <si>
    <t>Programação II</t>
  </si>
  <si>
    <t>Métodos de Otimização</t>
  </si>
  <si>
    <t>Redes de Computadores</t>
  </si>
  <si>
    <t>Quantidade</t>
  </si>
  <si>
    <t>Unidade</t>
  </si>
  <si>
    <t>Preço Unitário</t>
  </si>
  <si>
    <t>Descrição</t>
  </si>
  <si>
    <t>Código</t>
  </si>
  <si>
    <t>Descriçao</t>
  </si>
  <si>
    <t>Shorts Brim PACCO</t>
  </si>
  <si>
    <t>Shorts Brim LOAD</t>
  </si>
  <si>
    <t>Regata PACCO</t>
  </si>
  <si>
    <t>Regata LOAD</t>
  </si>
  <si>
    <t>Calça SCORPION</t>
  </si>
  <si>
    <t>Calça PININFARINA</t>
  </si>
  <si>
    <t>Peça</t>
  </si>
  <si>
    <t>SP001</t>
  </si>
  <si>
    <t>SL001</t>
  </si>
  <si>
    <t>RP001</t>
  </si>
  <si>
    <t>RL001</t>
  </si>
  <si>
    <t>CS001</t>
  </si>
  <si>
    <t>CP001</t>
  </si>
  <si>
    <t>TOTAL GERAL DO PEDIDO</t>
  </si>
  <si>
    <t>Cadastro de Produtos</t>
  </si>
  <si>
    <t>PEDIDO DE COMPRA</t>
  </si>
  <si>
    <t>Preço Total</t>
  </si>
  <si>
    <t xml:space="preserve"> Fazer TODOS os ajustes necessários para que a sua planilha tenha o seguinte aspecto e resultados:</t>
  </si>
  <si>
    <t>CONTAS MENSAL (ABRIL 2018)</t>
  </si>
  <si>
    <t>Ao finalizar os cálculos, ajustes e formatações, sua planilha deverá ter o seguinte aspecto:</t>
  </si>
</sst>
</file>

<file path=xl/styles.xml><?xml version="1.0" encoding="utf-8"?>
<styleSheet xmlns="http://schemas.openxmlformats.org/spreadsheetml/2006/main">
  <numFmts count="3">
    <numFmt numFmtId="44" formatCode="_-&quot;R$&quot;\ * #,##0.00_-;\-&quot;R$&quot;\ * #,##0.00_-;_-&quot;R$&quot;\ * &quot;-&quot;??_-;_-@_-"/>
    <numFmt numFmtId="164" formatCode="0.0"/>
    <numFmt numFmtId="165" formatCode="_-[$R$-416]\ * #,##0.00_-;\-[$R$-416]\ * #,##0.00_-;_-[$R$-416]\ * &quot;-&quot;??_-;_-@_-"/>
  </numFmts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4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2" borderId="0" xfId="0" applyFill="1"/>
    <xf numFmtId="0" fontId="1" fillId="2" borderId="0" xfId="0" applyFont="1" applyFill="1"/>
    <xf numFmtId="0" fontId="0" fillId="2" borderId="0" xfId="0" applyFill="1" applyBorder="1"/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44" fontId="0" fillId="0" borderId="0" xfId="1" applyFont="1"/>
    <xf numFmtId="0" fontId="5" fillId="2" borderId="1" xfId="0" applyFont="1" applyFill="1" applyBorder="1"/>
    <xf numFmtId="0" fontId="5" fillId="2" borderId="1" xfId="0" applyFont="1" applyFill="1" applyBorder="1" applyAlignment="1">
      <alignment horizontal="center"/>
    </xf>
    <xf numFmtId="0" fontId="2" fillId="2" borderId="0" xfId="0" applyFont="1" applyFill="1"/>
    <xf numFmtId="0" fontId="5" fillId="2" borderId="0" xfId="0" applyFont="1" applyFill="1"/>
    <xf numFmtId="0" fontId="2" fillId="0" borderId="0" xfId="0" applyFont="1"/>
    <xf numFmtId="0" fontId="0" fillId="0" borderId="0" xfId="0" applyNumberFormat="1"/>
    <xf numFmtId="0" fontId="3" fillId="2" borderId="0" xfId="0" applyFont="1" applyFill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6" fillId="2" borderId="0" xfId="0" applyFont="1" applyFill="1" applyAlignment="1">
      <alignment horizontal="left" wrapText="1"/>
    </xf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/>
    <xf numFmtId="0" fontId="1" fillId="0" borderId="1" xfId="0" applyFont="1" applyBorder="1"/>
    <xf numFmtId="44" fontId="0" fillId="0" borderId="1" xfId="1" applyFont="1" applyBorder="1"/>
    <xf numFmtId="0" fontId="0" fillId="0" borderId="0" xfId="0" applyAlignment="1"/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0" fillId="0" borderId="1" xfId="1" applyNumberFormat="1" applyFont="1" applyBorder="1"/>
    <xf numFmtId="44" fontId="1" fillId="0" borderId="1" xfId="1" applyFont="1" applyBorder="1" applyAlignment="1">
      <alignment horizontal="center"/>
    </xf>
    <xf numFmtId="165" fontId="0" fillId="0" borderId="0" xfId="1" applyNumberFormat="1" applyFont="1"/>
    <xf numFmtId="44" fontId="0" fillId="0" borderId="0" xfId="1" applyNumberFormat="1" applyFont="1"/>
    <xf numFmtId="0" fontId="5" fillId="0" borderId="1" xfId="0" applyFont="1" applyBorder="1" applyAlignment="1">
      <alignment horizontal="center"/>
    </xf>
    <xf numFmtId="0" fontId="5" fillId="0" borderId="1" xfId="0" applyFont="1" applyBorder="1"/>
    <xf numFmtId="164" fontId="5" fillId="0" borderId="1" xfId="0" applyNumberFormat="1" applyFont="1" applyBorder="1" applyAlignment="1">
      <alignment horizontal="center"/>
    </xf>
    <xf numFmtId="2" fontId="5" fillId="0" borderId="1" xfId="0" applyNumberFormat="1" applyFont="1" applyBorder="1" applyAlignment="1">
      <alignment horizontal="center"/>
    </xf>
    <xf numFmtId="0" fontId="0" fillId="2" borderId="1" xfId="0" applyFill="1" applyBorder="1"/>
    <xf numFmtId="44" fontId="5" fillId="2" borderId="1" xfId="1" applyFont="1" applyFill="1" applyBorder="1"/>
    <xf numFmtId="44" fontId="5" fillId="2" borderId="3" xfId="1" applyFont="1" applyFill="1" applyBorder="1"/>
    <xf numFmtId="44" fontId="5" fillId="2" borderId="2" xfId="1" applyFont="1" applyFill="1" applyBorder="1"/>
    <xf numFmtId="0" fontId="5" fillId="2" borderId="0" xfId="0" applyFont="1" applyFill="1" applyAlignment="1">
      <alignment vertical="center"/>
    </xf>
    <xf numFmtId="0" fontId="5" fillId="2" borderId="1" xfId="0" applyFont="1" applyFill="1" applyBorder="1" applyAlignment="1">
      <alignment vertical="center"/>
    </xf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478477</xdr:colOff>
      <xdr:row>3</xdr:row>
      <xdr:rowOff>159975</xdr:rowOff>
    </xdr:from>
    <xdr:to>
      <xdr:col>10</xdr:col>
      <xdr:colOff>316552</xdr:colOff>
      <xdr:row>18</xdr:row>
      <xdr:rowOff>159975</xdr:rowOff>
    </xdr:to>
    <xdr:pic>
      <xdr:nvPicPr>
        <xdr:cNvPr id="307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t="24870" r="57910" b="36068"/>
        <a:stretch>
          <a:fillRect/>
        </a:stretch>
      </xdr:blipFill>
      <xdr:spPr bwMode="auto">
        <a:xfrm>
          <a:off x="5085113" y="731475"/>
          <a:ext cx="4081030" cy="28575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3</xdr:col>
      <xdr:colOff>202744</xdr:colOff>
      <xdr:row>0</xdr:row>
      <xdr:rowOff>189139</xdr:rowOff>
    </xdr:from>
    <xdr:to>
      <xdr:col>8</xdr:col>
      <xdr:colOff>591909</xdr:colOff>
      <xdr:row>4</xdr:row>
      <xdr:rowOff>17689</xdr:rowOff>
    </xdr:to>
    <xdr:sp macro="" textlink="">
      <xdr:nvSpPr>
        <xdr:cNvPr id="3" name="CaixaDeTexto 2"/>
        <xdr:cNvSpPr txBox="1"/>
      </xdr:nvSpPr>
      <xdr:spPr>
        <a:xfrm>
          <a:off x="4815565" y="189139"/>
          <a:ext cx="3450773" cy="5905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pt-BR" sz="1400"/>
            <a:t>Fazer</a:t>
          </a:r>
          <a:r>
            <a:rPr lang="pt-BR" sz="1400" baseline="0"/>
            <a:t> os devidos ajustes para que a sua planilha fique conforme a planilha abaixo:</a:t>
          </a:r>
          <a:endParaRPr lang="pt-BR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4082</xdr:colOff>
      <xdr:row>6</xdr:row>
      <xdr:rowOff>135877</xdr:rowOff>
    </xdr:from>
    <xdr:to>
      <xdr:col>4</xdr:col>
      <xdr:colOff>561975</xdr:colOff>
      <xdr:row>16</xdr:row>
      <xdr:rowOff>104775</xdr:rowOff>
    </xdr:to>
    <xdr:sp macro="" textlink="">
      <xdr:nvSpPr>
        <xdr:cNvPr id="2" name="CaixaDeTexto 1"/>
        <xdr:cNvSpPr txBox="1"/>
      </xdr:nvSpPr>
      <xdr:spPr>
        <a:xfrm>
          <a:off x="4082" y="1564627"/>
          <a:ext cx="4329793" cy="187389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pt-BR" sz="1400" b="1"/>
            <a:t>A</a:t>
          </a:r>
          <a:r>
            <a:rPr lang="pt-BR" sz="1400" b="1" baseline="0"/>
            <a:t> Média final é obtida através das notas dos </a:t>
          </a:r>
        </a:p>
        <a:p>
          <a:r>
            <a:rPr lang="pt-BR" sz="1400" b="1" baseline="0"/>
            <a:t>4 Bimestres.</a:t>
          </a:r>
        </a:p>
        <a:p>
          <a:endParaRPr lang="pt-BR" sz="1400" b="1"/>
        </a:p>
        <a:p>
          <a:r>
            <a:rPr lang="pt-BR" sz="1400" b="1"/>
            <a:t>Para</a:t>
          </a:r>
          <a:r>
            <a:rPr lang="pt-BR" sz="1400" b="1" baseline="0"/>
            <a:t> verificar o conceito, levar em consideração:</a:t>
          </a:r>
        </a:p>
        <a:p>
          <a:endParaRPr lang="pt-BR" sz="1400" baseline="0"/>
        </a:p>
        <a:p>
          <a:r>
            <a:rPr lang="pt-BR" sz="1400" baseline="0"/>
            <a:t>Se (Média Final for menor que 4; "Reprovado")</a:t>
          </a:r>
        </a:p>
        <a:p>
          <a:r>
            <a:rPr lang="pt-BR" sz="1400" baseline="0"/>
            <a:t>Se (Média Final for menor que 7; "Exame")</a:t>
          </a:r>
        </a:p>
        <a:p>
          <a:r>
            <a:rPr lang="pt-BR" sz="1400" baseline="0"/>
            <a:t>Se (Média Final for maior ou igual a 7; "Aprovado")</a:t>
          </a:r>
          <a:endParaRPr lang="pt-BR" sz="1400"/>
        </a:p>
      </xdr:txBody>
    </xdr:sp>
    <xdr:clientData/>
  </xdr:twoCellAnchor>
  <xdr:twoCellAnchor editAs="oneCell">
    <xdr:from>
      <xdr:col>5</xdr:col>
      <xdr:colOff>733685</xdr:colOff>
      <xdr:row>21</xdr:row>
      <xdr:rowOff>170013</xdr:rowOff>
    </xdr:from>
    <xdr:to>
      <xdr:col>17</xdr:col>
      <xdr:colOff>358915</xdr:colOff>
      <xdr:row>33</xdr:row>
      <xdr:rowOff>21919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130843" y="4554123"/>
          <a:ext cx="8602216" cy="2200536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314325</xdr:colOff>
      <xdr:row>13</xdr:row>
      <xdr:rowOff>123825</xdr:rowOff>
    </xdr:from>
    <xdr:to>
      <xdr:col>4</xdr:col>
      <xdr:colOff>1066800</xdr:colOff>
      <xdr:row>13</xdr:row>
      <xdr:rowOff>125413</xdr:rowOff>
    </xdr:to>
    <xdr:cxnSp macro="">
      <xdr:nvCxnSpPr>
        <xdr:cNvPr id="3" name="Conector de seta reta 2"/>
        <xdr:cNvCxnSpPr/>
      </xdr:nvCxnSpPr>
      <xdr:spPr>
        <a:xfrm>
          <a:off x="2047875" y="3228975"/>
          <a:ext cx="3114675" cy="1588"/>
        </a:xfrm>
        <a:prstGeom prst="straightConnector1">
          <a:avLst/>
        </a:prstGeom>
        <a:ln w="3810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1</xdr:row>
      <xdr:rowOff>171450</xdr:rowOff>
    </xdr:from>
    <xdr:to>
      <xdr:col>10</xdr:col>
      <xdr:colOff>1171576</xdr:colOff>
      <xdr:row>8</xdr:row>
      <xdr:rowOff>28575</xdr:rowOff>
    </xdr:to>
    <xdr:sp macro="" textlink="">
      <xdr:nvSpPr>
        <xdr:cNvPr id="4" name="CaixaDeTexto 3"/>
        <xdr:cNvSpPr txBox="1"/>
      </xdr:nvSpPr>
      <xdr:spPr>
        <a:xfrm>
          <a:off x="6038850" y="361950"/>
          <a:ext cx="4010026" cy="1533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pt-BR" sz="1800"/>
            <a:t>Através do campo </a:t>
          </a:r>
          <a:r>
            <a:rPr lang="pt-BR" sz="1800" b="1"/>
            <a:t>Código</a:t>
          </a:r>
          <a:r>
            <a:rPr lang="pt-BR" sz="1800"/>
            <a:t>, preencher de</a:t>
          </a:r>
          <a:r>
            <a:rPr lang="pt-BR" sz="1800" baseline="0"/>
            <a:t> forma automática (utilizando a função ProcV) os campos </a:t>
          </a:r>
          <a:r>
            <a:rPr lang="pt-BR" sz="1800" b="1" baseline="0"/>
            <a:t>Unidade</a:t>
          </a:r>
          <a:r>
            <a:rPr lang="pt-BR" sz="1800" baseline="0"/>
            <a:t>, </a:t>
          </a:r>
          <a:r>
            <a:rPr lang="pt-BR" sz="1800" b="1" baseline="0"/>
            <a:t>Descrição</a:t>
          </a:r>
          <a:r>
            <a:rPr lang="pt-BR" sz="1800" baseline="0"/>
            <a:t> e </a:t>
          </a:r>
          <a:r>
            <a:rPr lang="pt-BR" sz="1800" b="1" baseline="0"/>
            <a:t>Preço Unitário</a:t>
          </a:r>
          <a:r>
            <a:rPr lang="pt-BR" sz="1800" baseline="0"/>
            <a:t> da nossa planilha de </a:t>
          </a:r>
          <a:r>
            <a:rPr lang="pt-BR" sz="1800" b="1" baseline="0"/>
            <a:t>PEDIDO DE COMPRA.</a:t>
          </a:r>
          <a:endParaRPr lang="pt-BR" sz="1800" b="1"/>
        </a:p>
      </xdr:txBody>
    </xdr:sp>
    <xdr:clientData/>
  </xdr:twoCellAnchor>
  <xdr:twoCellAnchor editAs="oneCell">
    <xdr:from>
      <xdr:col>0</xdr:col>
      <xdr:colOff>38100</xdr:colOff>
      <xdr:row>18</xdr:row>
      <xdr:rowOff>47625</xdr:rowOff>
    </xdr:from>
    <xdr:to>
      <xdr:col>5</xdr:col>
      <xdr:colOff>838200</xdr:colOff>
      <xdr:row>33</xdr:row>
      <xdr:rowOff>114300</xdr:rowOff>
    </xdr:to>
    <xdr:pic>
      <xdr:nvPicPr>
        <xdr:cNvPr id="205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8100" y="4429125"/>
          <a:ext cx="6105525" cy="303847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3"/>
  <sheetViews>
    <sheetView zoomScale="110" zoomScaleNormal="110" workbookViewId="0">
      <selection activeCell="A13" sqref="A13"/>
    </sheetView>
  </sheetViews>
  <sheetFormatPr defaultRowHeight="15"/>
  <cols>
    <col min="1" max="1" width="24.42578125" bestFit="1" customWidth="1"/>
    <col min="2" max="2" width="12.7109375" style="27" customWidth="1"/>
    <col min="3" max="3" width="32" customWidth="1"/>
  </cols>
  <sheetData>
    <row r="1" spans="1:3">
      <c r="A1" s="22" t="s">
        <v>71</v>
      </c>
      <c r="B1" s="22"/>
      <c r="C1" s="22"/>
    </row>
    <row r="2" spans="1:3">
      <c r="A2" s="22"/>
      <c r="B2" s="22"/>
      <c r="C2" s="22"/>
    </row>
    <row r="3" spans="1:3">
      <c r="A3" s="23" t="s">
        <v>10</v>
      </c>
      <c r="B3" s="23" t="s">
        <v>1</v>
      </c>
      <c r="C3" s="30" t="s">
        <v>0</v>
      </c>
    </row>
    <row r="4" spans="1:3">
      <c r="A4" s="24" t="s">
        <v>6</v>
      </c>
      <c r="B4" s="28">
        <v>43197</v>
      </c>
      <c r="C4" s="31">
        <v>780</v>
      </c>
    </row>
    <row r="5" spans="1:3">
      <c r="A5" s="24" t="s">
        <v>7</v>
      </c>
      <c r="B5" s="28">
        <v>43198</v>
      </c>
      <c r="C5" s="31">
        <v>120</v>
      </c>
    </row>
    <row r="6" spans="1:3">
      <c r="A6" s="24" t="s">
        <v>8</v>
      </c>
      <c r="B6" s="28">
        <v>43200</v>
      </c>
      <c r="C6" s="31">
        <v>40</v>
      </c>
    </row>
    <row r="7" spans="1:3">
      <c r="A7" s="24" t="s">
        <v>2</v>
      </c>
      <c r="B7" s="28">
        <v>43200</v>
      </c>
      <c r="C7" s="31">
        <v>700</v>
      </c>
    </row>
    <row r="8" spans="1:3">
      <c r="A8" s="24" t="s">
        <v>3</v>
      </c>
      <c r="B8" s="28">
        <v>43200</v>
      </c>
      <c r="C8" s="31">
        <v>390</v>
      </c>
    </row>
    <row r="9" spans="1:3">
      <c r="A9" s="24" t="s">
        <v>9</v>
      </c>
      <c r="B9" s="28">
        <v>43200</v>
      </c>
      <c r="C9" s="31">
        <v>390</v>
      </c>
    </row>
    <row r="10" spans="1:3">
      <c r="A10" s="24" t="s">
        <v>4</v>
      </c>
      <c r="B10" s="28">
        <v>43205</v>
      </c>
      <c r="C10" s="31">
        <v>480</v>
      </c>
    </row>
    <row r="11" spans="1:3">
      <c r="A11" s="24" t="s">
        <v>5</v>
      </c>
      <c r="B11" s="28">
        <v>43210</v>
      </c>
      <c r="C11" s="31">
        <v>260</v>
      </c>
    </row>
    <row r="12" spans="1:3">
      <c r="A12" s="24" t="s">
        <v>12</v>
      </c>
      <c r="B12" s="28">
        <v>43215</v>
      </c>
      <c r="C12" s="31">
        <v>430</v>
      </c>
    </row>
    <row r="13" spans="1:3">
      <c r="A13" s="25" t="s">
        <v>11</v>
      </c>
      <c r="B13" s="29"/>
      <c r="C13" s="31">
        <f>SUM(C4:C12)</f>
        <v>3590</v>
      </c>
    </row>
  </sheetData>
  <sortState ref="A4:C12">
    <sortCondition ref="B4:B12"/>
  </sortState>
  <mergeCells count="1">
    <mergeCell ref="A1:C2"/>
  </mergeCells>
  <pageMargins left="0.511811024" right="0.511811024" top="0.78740157499999996" bottom="0.78740157499999996" header="0.31496062000000002" footer="0.31496062000000002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O22"/>
  <sheetViews>
    <sheetView workbookViewId="0">
      <selection activeCell="B20" sqref="B20"/>
    </sheetView>
  </sheetViews>
  <sheetFormatPr defaultRowHeight="15"/>
  <cols>
    <col min="1" max="1" width="24.42578125" bestFit="1" customWidth="1"/>
    <col min="2" max="13" width="12.7109375" style="9" bestFit="1" customWidth="1"/>
    <col min="14" max="14" width="13.7109375" style="9" bestFit="1" customWidth="1"/>
  </cols>
  <sheetData>
    <row r="1" spans="1:15" s="2" customFormat="1">
      <c r="A1" s="23" t="s">
        <v>10</v>
      </c>
      <c r="B1" s="32" t="s">
        <v>13</v>
      </c>
      <c r="C1" s="32" t="s">
        <v>14</v>
      </c>
      <c r="D1" s="32" t="s">
        <v>15</v>
      </c>
      <c r="E1" s="32" t="s">
        <v>16</v>
      </c>
      <c r="F1" s="32" t="s">
        <v>17</v>
      </c>
      <c r="G1" s="32" t="s">
        <v>18</v>
      </c>
      <c r="H1" s="32" t="s">
        <v>19</v>
      </c>
      <c r="I1" s="32" t="s">
        <v>20</v>
      </c>
      <c r="J1" s="32" t="s">
        <v>21</v>
      </c>
      <c r="K1" s="32" t="s">
        <v>22</v>
      </c>
      <c r="L1" s="32" t="s">
        <v>23</v>
      </c>
      <c r="M1" s="32" t="s">
        <v>24</v>
      </c>
      <c r="N1" s="32" t="s">
        <v>25</v>
      </c>
    </row>
    <row r="2" spans="1:15">
      <c r="A2" s="24" t="s">
        <v>2</v>
      </c>
      <c r="B2" s="31">
        <v>700</v>
      </c>
      <c r="C2" s="26">
        <v>700</v>
      </c>
      <c r="D2" s="26">
        <v>700</v>
      </c>
      <c r="E2" s="26">
        <v>700</v>
      </c>
      <c r="F2" s="26">
        <v>700</v>
      </c>
      <c r="G2" s="31">
        <v>700</v>
      </c>
      <c r="H2" s="31">
        <v>750</v>
      </c>
      <c r="I2" s="31">
        <v>750</v>
      </c>
      <c r="J2" s="31">
        <v>750</v>
      </c>
      <c r="K2" s="31">
        <v>750</v>
      </c>
      <c r="L2" s="31">
        <v>750</v>
      </c>
      <c r="M2" s="31">
        <v>750</v>
      </c>
      <c r="N2" s="26">
        <f>SUM(B2:M2)</f>
        <v>8700</v>
      </c>
    </row>
    <row r="3" spans="1:15">
      <c r="A3" s="24" t="s">
        <v>3</v>
      </c>
      <c r="B3" s="31">
        <v>390</v>
      </c>
      <c r="C3" s="26">
        <v>390</v>
      </c>
      <c r="D3" s="26">
        <v>390</v>
      </c>
      <c r="E3" s="26">
        <v>390</v>
      </c>
      <c r="F3" s="26">
        <v>390</v>
      </c>
      <c r="G3" s="31">
        <v>390</v>
      </c>
      <c r="H3" s="31">
        <v>340</v>
      </c>
      <c r="I3" s="31">
        <v>340</v>
      </c>
      <c r="J3" s="31">
        <v>340</v>
      </c>
      <c r="K3" s="31">
        <v>340</v>
      </c>
      <c r="L3" s="31">
        <v>340</v>
      </c>
      <c r="M3" s="31">
        <v>340</v>
      </c>
      <c r="N3" s="26">
        <f>SUM(B3:M3)</f>
        <v>4380</v>
      </c>
    </row>
    <row r="4" spans="1:15">
      <c r="A4" s="24" t="s">
        <v>4</v>
      </c>
      <c r="B4" s="31">
        <v>480</v>
      </c>
      <c r="C4" s="26">
        <v>500</v>
      </c>
      <c r="D4" s="26">
        <v>520</v>
      </c>
      <c r="E4" s="26">
        <v>540</v>
      </c>
      <c r="F4" s="26">
        <v>560</v>
      </c>
      <c r="G4" s="31">
        <v>580</v>
      </c>
      <c r="H4" s="31">
        <v>580</v>
      </c>
      <c r="I4" s="31">
        <v>320</v>
      </c>
      <c r="J4" s="31">
        <v>320</v>
      </c>
      <c r="K4" s="31">
        <v>320</v>
      </c>
      <c r="L4" s="31">
        <v>320</v>
      </c>
      <c r="M4" s="31">
        <v>320</v>
      </c>
      <c r="N4" s="26">
        <f>SUM(N2:N3)</f>
        <v>13080</v>
      </c>
    </row>
    <row r="5" spans="1:15">
      <c r="A5" s="24" t="s">
        <v>5</v>
      </c>
      <c r="B5" s="31">
        <v>260</v>
      </c>
      <c r="C5" s="26">
        <v>260</v>
      </c>
      <c r="D5" s="26">
        <v>260</v>
      </c>
      <c r="E5" s="26">
        <v>320</v>
      </c>
      <c r="F5" s="26">
        <v>320</v>
      </c>
      <c r="G5" s="31">
        <v>320</v>
      </c>
      <c r="H5" s="31">
        <v>320</v>
      </c>
      <c r="I5" s="31">
        <v>320</v>
      </c>
      <c r="J5" s="31">
        <v>320</v>
      </c>
      <c r="K5" s="31">
        <v>320</v>
      </c>
      <c r="L5" s="31">
        <v>320</v>
      </c>
      <c r="M5" s="31">
        <v>320</v>
      </c>
      <c r="N5" s="26">
        <f>SUM(B5:M5)</f>
        <v>3660</v>
      </c>
    </row>
    <row r="6" spans="1:15">
      <c r="A6" s="24" t="s">
        <v>6</v>
      </c>
      <c r="B6" s="31">
        <v>780</v>
      </c>
      <c r="C6" s="26">
        <v>780</v>
      </c>
      <c r="D6" s="26">
        <v>780</v>
      </c>
      <c r="E6" s="26">
        <v>780</v>
      </c>
      <c r="F6" s="26">
        <v>780</v>
      </c>
      <c r="G6" s="31">
        <v>780</v>
      </c>
      <c r="H6" s="31">
        <v>780</v>
      </c>
      <c r="I6" s="31">
        <v>780</v>
      </c>
      <c r="J6" s="31">
        <v>780</v>
      </c>
      <c r="K6" s="31">
        <v>780</v>
      </c>
      <c r="L6" s="31">
        <v>780</v>
      </c>
      <c r="M6" s="31">
        <v>780</v>
      </c>
      <c r="N6" s="26">
        <f>SUM(B6:M6)</f>
        <v>9360</v>
      </c>
    </row>
    <row r="7" spans="1:15">
      <c r="A7" s="24" t="s">
        <v>7</v>
      </c>
      <c r="B7" s="31">
        <v>120</v>
      </c>
      <c r="C7" s="26">
        <v>120</v>
      </c>
      <c r="D7" s="26">
        <v>130</v>
      </c>
      <c r="E7" s="26">
        <v>130</v>
      </c>
      <c r="F7" s="26">
        <v>140</v>
      </c>
      <c r="G7" s="31">
        <v>140</v>
      </c>
      <c r="H7" s="31">
        <v>160</v>
      </c>
      <c r="I7" s="31">
        <v>160</v>
      </c>
      <c r="J7" s="31">
        <v>180</v>
      </c>
      <c r="K7" s="31">
        <v>180</v>
      </c>
      <c r="L7" s="31">
        <v>190</v>
      </c>
      <c r="M7" s="31">
        <v>190</v>
      </c>
      <c r="N7" s="26">
        <f>SUM(N5:N6)</f>
        <v>13020</v>
      </c>
    </row>
    <row r="8" spans="1:15">
      <c r="A8" s="24" t="s">
        <v>8</v>
      </c>
      <c r="B8" s="31">
        <v>40</v>
      </c>
      <c r="C8" s="26">
        <v>40</v>
      </c>
      <c r="D8" s="26">
        <v>40</v>
      </c>
      <c r="E8" s="26">
        <v>40</v>
      </c>
      <c r="F8" s="26">
        <v>50</v>
      </c>
      <c r="G8" s="31">
        <v>50</v>
      </c>
      <c r="H8" s="31">
        <v>50</v>
      </c>
      <c r="I8" s="31">
        <v>50</v>
      </c>
      <c r="J8" s="31">
        <v>60</v>
      </c>
      <c r="K8" s="31">
        <v>60</v>
      </c>
      <c r="L8" s="31">
        <v>70</v>
      </c>
      <c r="M8" s="31">
        <v>70</v>
      </c>
      <c r="N8" s="26">
        <f>SUM(B8:M8)</f>
        <v>620</v>
      </c>
    </row>
    <row r="9" spans="1:15">
      <c r="A9" s="24" t="s">
        <v>9</v>
      </c>
      <c r="B9" s="31">
        <v>390</v>
      </c>
      <c r="C9" s="26">
        <v>390</v>
      </c>
      <c r="D9" s="26">
        <v>390</v>
      </c>
      <c r="E9" s="26">
        <v>390</v>
      </c>
      <c r="F9" s="26">
        <v>390</v>
      </c>
      <c r="G9" s="31">
        <v>390</v>
      </c>
      <c r="H9" s="31">
        <v>430</v>
      </c>
      <c r="I9" s="31">
        <v>430</v>
      </c>
      <c r="J9" s="31">
        <v>430</v>
      </c>
      <c r="K9" s="31">
        <v>430</v>
      </c>
      <c r="L9" s="31">
        <v>430</v>
      </c>
      <c r="M9" s="31">
        <v>430</v>
      </c>
      <c r="N9" s="26">
        <f>SUM(B9:M9)</f>
        <v>4920</v>
      </c>
    </row>
    <row r="10" spans="1:15">
      <c r="A10" s="24" t="s">
        <v>12</v>
      </c>
      <c r="B10" s="31">
        <v>430</v>
      </c>
      <c r="C10" s="26">
        <v>430</v>
      </c>
      <c r="D10" s="26">
        <v>430</v>
      </c>
      <c r="E10" s="26">
        <v>430</v>
      </c>
      <c r="F10" s="26">
        <v>430</v>
      </c>
      <c r="G10" s="31">
        <v>430</v>
      </c>
      <c r="H10" s="31">
        <v>430</v>
      </c>
      <c r="I10" s="31">
        <v>430</v>
      </c>
      <c r="J10" s="31">
        <v>430</v>
      </c>
      <c r="K10" s="31">
        <v>430</v>
      </c>
      <c r="L10" s="31">
        <v>430</v>
      </c>
      <c r="M10" s="31">
        <v>430</v>
      </c>
      <c r="N10" s="26">
        <f>SUM(N8:N9)</f>
        <v>5540</v>
      </c>
    </row>
    <row r="11" spans="1:15">
      <c r="A11" s="25" t="s">
        <v>32</v>
      </c>
      <c r="B11" s="31">
        <f>SUM(B2:B10)</f>
        <v>3590</v>
      </c>
      <c r="C11" s="26">
        <f>SUM(C2:C10)</f>
        <v>3610</v>
      </c>
      <c r="D11" s="26">
        <f>SUM(D2:D10)</f>
        <v>3640</v>
      </c>
      <c r="E11" s="26">
        <f>SUM(E2:E10)</f>
        <v>3720</v>
      </c>
      <c r="F11" s="26">
        <f t="shared" ref="F11:N11" si="0">SUM(F2:F10)</f>
        <v>3760</v>
      </c>
      <c r="G11" s="26">
        <f t="shared" si="0"/>
        <v>3780</v>
      </c>
      <c r="H11" s="26">
        <f t="shared" si="0"/>
        <v>3840</v>
      </c>
      <c r="I11" s="26">
        <f t="shared" si="0"/>
        <v>3580</v>
      </c>
      <c r="J11" s="26">
        <f t="shared" si="0"/>
        <v>3610</v>
      </c>
      <c r="K11" s="26">
        <f t="shared" si="0"/>
        <v>3610</v>
      </c>
      <c r="L11" s="26">
        <f t="shared" si="0"/>
        <v>3630</v>
      </c>
      <c r="M11" s="26">
        <f t="shared" si="0"/>
        <v>3630</v>
      </c>
      <c r="N11" s="26">
        <f t="shared" si="0"/>
        <v>63280</v>
      </c>
    </row>
    <row r="13" spans="1:15" s="2" customFormat="1">
      <c r="A13" s="7" t="s">
        <v>10</v>
      </c>
      <c r="B13" s="32" t="s">
        <v>13</v>
      </c>
      <c r="C13" s="32" t="s">
        <v>14</v>
      </c>
      <c r="D13" s="32" t="s">
        <v>15</v>
      </c>
      <c r="E13" s="32" t="s">
        <v>16</v>
      </c>
      <c r="F13" s="32" t="s">
        <v>17</v>
      </c>
      <c r="G13" s="32" t="s">
        <v>18</v>
      </c>
      <c r="H13" s="32" t="s">
        <v>19</v>
      </c>
      <c r="I13" s="32" t="s">
        <v>20</v>
      </c>
      <c r="J13" s="32" t="s">
        <v>21</v>
      </c>
      <c r="K13" s="32" t="s">
        <v>22</v>
      </c>
      <c r="L13" s="32" t="s">
        <v>23</v>
      </c>
      <c r="M13" s="32" t="s">
        <v>24</v>
      </c>
      <c r="N13" s="32" t="s">
        <v>25</v>
      </c>
    </row>
    <row r="14" spans="1:15">
      <c r="A14" t="s">
        <v>26</v>
      </c>
      <c r="B14" s="26">
        <v>1790</v>
      </c>
      <c r="C14" s="26">
        <v>1790</v>
      </c>
      <c r="D14" s="26">
        <v>1790</v>
      </c>
      <c r="E14" s="26">
        <v>1790</v>
      </c>
      <c r="F14" s="26">
        <v>1790</v>
      </c>
      <c r="G14" s="26">
        <v>1790</v>
      </c>
      <c r="H14" s="26">
        <v>1790</v>
      </c>
      <c r="I14" s="26">
        <v>1790</v>
      </c>
      <c r="J14" s="26">
        <v>1790</v>
      </c>
      <c r="K14" s="26">
        <v>1790</v>
      </c>
      <c r="L14" s="26">
        <v>1790</v>
      </c>
      <c r="M14" s="26">
        <v>1790</v>
      </c>
      <c r="N14" s="26">
        <f>SUM(B14:M14)</f>
        <v>21480</v>
      </c>
      <c r="O14" s="15"/>
    </row>
    <row r="15" spans="1:15">
      <c r="A15" t="s">
        <v>27</v>
      </c>
      <c r="B15" s="26">
        <v>1980</v>
      </c>
      <c r="C15" s="26">
        <v>1980</v>
      </c>
      <c r="D15" s="26">
        <v>1980</v>
      </c>
      <c r="E15" s="26">
        <v>1980</v>
      </c>
      <c r="F15" s="26">
        <v>1980</v>
      </c>
      <c r="G15" s="26">
        <v>1980</v>
      </c>
      <c r="H15" s="26">
        <v>1980</v>
      </c>
      <c r="I15" s="26">
        <v>1980</v>
      </c>
      <c r="J15" s="26">
        <v>1980</v>
      </c>
      <c r="K15" s="26">
        <v>1980</v>
      </c>
      <c r="L15" s="26">
        <v>1980</v>
      </c>
      <c r="M15" s="26">
        <v>1980</v>
      </c>
      <c r="N15" s="26">
        <f>SUM(B15:M15)</f>
        <v>23760</v>
      </c>
      <c r="O15" s="15"/>
    </row>
    <row r="16" spans="1:15">
      <c r="A16" t="s">
        <v>28</v>
      </c>
      <c r="B16" s="26">
        <v>0</v>
      </c>
      <c r="C16" s="26">
        <v>0</v>
      </c>
      <c r="D16" s="26">
        <v>0</v>
      </c>
      <c r="E16" s="26">
        <v>0</v>
      </c>
      <c r="F16" s="26">
        <v>0</v>
      </c>
      <c r="G16" s="26">
        <v>900</v>
      </c>
      <c r="H16" s="26">
        <v>0</v>
      </c>
      <c r="I16" s="26">
        <v>0</v>
      </c>
      <c r="J16" s="26">
        <v>0</v>
      </c>
      <c r="K16" s="26">
        <v>0</v>
      </c>
      <c r="L16" s="26">
        <v>0</v>
      </c>
      <c r="M16" s="26">
        <v>900</v>
      </c>
      <c r="N16" s="26">
        <f>SUM(B16:M16)</f>
        <v>1800</v>
      </c>
      <c r="O16" s="15"/>
    </row>
    <row r="17" spans="1:15">
      <c r="A17" t="s">
        <v>29</v>
      </c>
      <c r="B17" s="26">
        <v>0</v>
      </c>
      <c r="C17" s="26">
        <v>0</v>
      </c>
      <c r="D17" s="26">
        <v>0</v>
      </c>
      <c r="E17" s="26">
        <v>0</v>
      </c>
      <c r="F17" s="26">
        <v>0</v>
      </c>
      <c r="G17" s="26">
        <v>0</v>
      </c>
      <c r="H17" s="26">
        <v>0</v>
      </c>
      <c r="I17" s="26">
        <v>0</v>
      </c>
      <c r="J17" s="26">
        <v>0</v>
      </c>
      <c r="K17" s="26">
        <v>0</v>
      </c>
      <c r="L17" s="26">
        <v>990</v>
      </c>
      <c r="M17" s="26">
        <v>990</v>
      </c>
      <c r="N17" s="26">
        <f>SUM(B17:M17)</f>
        <v>1980</v>
      </c>
      <c r="O17" s="15"/>
    </row>
    <row r="18" spans="1:15">
      <c r="A18" t="s">
        <v>30</v>
      </c>
      <c r="B18" s="26">
        <v>0</v>
      </c>
      <c r="C18" s="26">
        <v>0</v>
      </c>
      <c r="D18" s="26">
        <v>0</v>
      </c>
      <c r="E18" s="26">
        <v>0</v>
      </c>
      <c r="F18" s="26">
        <v>0</v>
      </c>
      <c r="G18" s="26">
        <v>0</v>
      </c>
      <c r="H18" s="26">
        <v>0</v>
      </c>
      <c r="I18" s="26">
        <v>0</v>
      </c>
      <c r="J18" s="26">
        <v>2380</v>
      </c>
      <c r="K18" s="26">
        <v>0</v>
      </c>
      <c r="L18" s="26">
        <v>0</v>
      </c>
      <c r="M18" s="26">
        <v>0</v>
      </c>
      <c r="N18" s="26">
        <f>SUM(B18:M18)</f>
        <v>2380</v>
      </c>
      <c r="O18" s="15"/>
    </row>
    <row r="19" spans="1:15">
      <c r="A19" t="s">
        <v>31</v>
      </c>
      <c r="B19" s="26">
        <v>0</v>
      </c>
      <c r="C19" s="26">
        <v>0</v>
      </c>
      <c r="D19" s="26">
        <v>0</v>
      </c>
      <c r="E19" s="26">
        <v>0</v>
      </c>
      <c r="F19" s="26">
        <v>2640</v>
      </c>
      <c r="G19" s="26">
        <v>0</v>
      </c>
      <c r="H19" s="26">
        <v>0</v>
      </c>
      <c r="I19" s="26">
        <v>0</v>
      </c>
      <c r="J19" s="26">
        <v>0</v>
      </c>
      <c r="K19" s="26">
        <v>0</v>
      </c>
      <c r="L19" s="26">
        <v>0</v>
      </c>
      <c r="M19" s="26">
        <v>0</v>
      </c>
      <c r="N19" s="26">
        <f>SUM(B19:M19)</f>
        <v>2640</v>
      </c>
      <c r="O19" s="15"/>
    </row>
    <row r="20" spans="1:15">
      <c r="A20" t="s">
        <v>33</v>
      </c>
      <c r="B20" s="34">
        <f>SUM(B14:B19)</f>
        <v>3770</v>
      </c>
      <c r="C20" s="34">
        <f t="shared" ref="C20:N20" si="1">SUM(C14:C19)</f>
        <v>3770</v>
      </c>
      <c r="D20" s="34">
        <f t="shared" si="1"/>
        <v>3770</v>
      </c>
      <c r="E20" s="34">
        <f t="shared" si="1"/>
        <v>3770</v>
      </c>
      <c r="F20" s="34">
        <f t="shared" si="1"/>
        <v>6410</v>
      </c>
      <c r="G20" s="34">
        <f t="shared" si="1"/>
        <v>4670</v>
      </c>
      <c r="H20" s="34">
        <f t="shared" si="1"/>
        <v>3770</v>
      </c>
      <c r="I20" s="34">
        <f t="shared" si="1"/>
        <v>3770</v>
      </c>
      <c r="J20" s="34">
        <f t="shared" si="1"/>
        <v>6150</v>
      </c>
      <c r="K20" s="34">
        <f t="shared" si="1"/>
        <v>3770</v>
      </c>
      <c r="L20" s="34">
        <f t="shared" si="1"/>
        <v>4760</v>
      </c>
      <c r="M20" s="34">
        <f t="shared" si="1"/>
        <v>5660</v>
      </c>
      <c r="N20" s="34">
        <f t="shared" si="1"/>
        <v>54040</v>
      </c>
      <c r="O20" s="15"/>
    </row>
    <row r="22" spans="1:15">
      <c r="A22" s="2" t="s">
        <v>34</v>
      </c>
      <c r="B22" s="33" t="str">
        <f>SUBSTITUTE(B11,B20,)</f>
        <v>3590</v>
      </c>
      <c r="C22" s="33" t="str">
        <f t="shared" ref="C22:N22" si="2">SUBSTITUTE(C11,C20,)</f>
        <v>3610</v>
      </c>
      <c r="D22" s="33" t="str">
        <f t="shared" si="2"/>
        <v>3640</v>
      </c>
      <c r="E22" s="33" t="str">
        <f t="shared" si="2"/>
        <v>3720</v>
      </c>
      <c r="F22" s="33" t="str">
        <f t="shared" si="2"/>
        <v>3760</v>
      </c>
      <c r="G22" s="33" t="str">
        <f t="shared" si="2"/>
        <v>3780</v>
      </c>
      <c r="H22" s="33" t="str">
        <f t="shared" si="2"/>
        <v>3840</v>
      </c>
      <c r="I22" s="33" t="str">
        <f t="shared" si="2"/>
        <v>3580</v>
      </c>
      <c r="J22" s="33" t="str">
        <f t="shared" si="2"/>
        <v>3610</v>
      </c>
      <c r="K22" s="33" t="str">
        <f t="shared" si="2"/>
        <v>3610</v>
      </c>
      <c r="L22" s="33" t="str">
        <f t="shared" si="2"/>
        <v>3630</v>
      </c>
      <c r="M22" s="33" t="str">
        <f t="shared" si="2"/>
        <v>3630</v>
      </c>
      <c r="N22" s="33" t="str">
        <f t="shared" si="2"/>
        <v>63280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8"/>
  <sheetViews>
    <sheetView zoomScale="73" zoomScaleNormal="73" workbookViewId="0">
      <selection activeCell="I7" sqref="I7"/>
    </sheetView>
  </sheetViews>
  <sheetFormatPr defaultRowHeight="15"/>
  <cols>
    <col min="1" max="1" width="29.140625" bestFit="1" customWidth="1"/>
    <col min="6" max="6" width="26" customWidth="1"/>
    <col min="7" max="7" width="16.5703125" bestFit="1" customWidth="1"/>
  </cols>
  <sheetData>
    <row r="1" spans="1:7" ht="18.75">
      <c r="A1" s="22" t="s">
        <v>36</v>
      </c>
      <c r="B1" s="22"/>
      <c r="C1" s="22"/>
      <c r="D1" s="22"/>
      <c r="E1" s="22"/>
      <c r="F1" s="22"/>
      <c r="G1" s="22"/>
    </row>
    <row r="2" spans="1:7" s="1" customFormat="1" ht="18.75">
      <c r="A2" s="35" t="s">
        <v>35</v>
      </c>
      <c r="B2" s="35" t="s">
        <v>37</v>
      </c>
      <c r="C2" s="35" t="s">
        <v>38</v>
      </c>
      <c r="D2" s="35" t="s">
        <v>39</v>
      </c>
      <c r="E2" s="35" t="s">
        <v>40</v>
      </c>
      <c r="F2" s="35" t="s">
        <v>41</v>
      </c>
      <c r="G2" s="35" t="s">
        <v>42</v>
      </c>
    </row>
    <row r="3" spans="1:7" ht="18.75">
      <c r="A3" s="36" t="s">
        <v>43</v>
      </c>
      <c r="B3" s="37">
        <v>6.5</v>
      </c>
      <c r="C3" s="37">
        <v>5.5</v>
      </c>
      <c r="D3" s="37">
        <v>5.7</v>
      </c>
      <c r="E3" s="37">
        <v>4.3</v>
      </c>
      <c r="F3" s="38">
        <f>AVERAGE(B3:E3)</f>
        <v>5.5</v>
      </c>
      <c r="G3" s="35" t="str">
        <f>IF(F3&lt;4,"Reprovado",IF(F3&lt;7,"Exame",IF(F3&gt;=7,"Aprovado")))</f>
        <v>Exame</v>
      </c>
    </row>
    <row r="4" spans="1:7" ht="18.75">
      <c r="A4" s="36" t="s">
        <v>45</v>
      </c>
      <c r="B4" s="37">
        <v>5.0999999999999996</v>
      </c>
      <c r="C4" s="37">
        <v>2.5</v>
      </c>
      <c r="D4" s="37">
        <v>1.9</v>
      </c>
      <c r="E4" s="37">
        <v>2.2999999999999998</v>
      </c>
      <c r="F4" s="38">
        <f t="shared" ref="F4:F6" si="0">AVERAGE(B4:E4)</f>
        <v>2.95</v>
      </c>
      <c r="G4" s="35" t="str">
        <f t="shared" ref="G4:G6" si="1">IF(F4&lt;4,"Reprovado",IF(F4&lt;7,"Exame",IF(F4&gt;=7,"Aprovado")))</f>
        <v>Reprovado</v>
      </c>
    </row>
    <row r="5" spans="1:7" ht="18.75">
      <c r="A5" s="36" t="s">
        <v>44</v>
      </c>
      <c r="B5" s="37">
        <v>7.5</v>
      </c>
      <c r="C5" s="37">
        <v>6.5</v>
      </c>
      <c r="D5" s="37">
        <v>6.8</v>
      </c>
      <c r="E5" s="37">
        <v>7.6</v>
      </c>
      <c r="F5" s="38">
        <f t="shared" si="0"/>
        <v>7.1</v>
      </c>
      <c r="G5" s="35" t="str">
        <f t="shared" si="1"/>
        <v>Aprovado</v>
      </c>
    </row>
    <row r="6" spans="1:7" ht="18.75">
      <c r="A6" s="36" t="s">
        <v>46</v>
      </c>
      <c r="B6" s="37">
        <v>8.4</v>
      </c>
      <c r="C6" s="37">
        <v>6.9</v>
      </c>
      <c r="D6" s="37">
        <v>8.1</v>
      </c>
      <c r="E6" s="37">
        <v>9</v>
      </c>
      <c r="F6" s="38">
        <f t="shared" si="0"/>
        <v>8.1</v>
      </c>
      <c r="G6" s="35" t="str">
        <f t="shared" si="1"/>
        <v>Aprovado</v>
      </c>
    </row>
    <row r="18" spans="1:1" ht="18.75">
      <c r="A18" s="14" t="s">
        <v>70</v>
      </c>
    </row>
  </sheetData>
  <sortState ref="A3:G6">
    <sortCondition ref="A3"/>
  </sortState>
  <mergeCells count="1">
    <mergeCell ref="A1:G1"/>
  </mergeCells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K21"/>
  <sheetViews>
    <sheetView tabSelected="1" zoomScale="66" zoomScaleNormal="66" workbookViewId="0">
      <selection activeCell="I12" sqref="I12"/>
    </sheetView>
  </sheetViews>
  <sheetFormatPr defaultRowHeight="15"/>
  <cols>
    <col min="1" max="1" width="17" style="3" customWidth="1"/>
    <col min="2" max="2" width="9" style="3" bestFit="1" customWidth="1"/>
    <col min="3" max="3" width="11" style="3" bestFit="1" customWidth="1"/>
    <col min="4" max="4" width="24.7109375" style="3" customWidth="1"/>
    <col min="5" max="5" width="17.85546875" style="3" bestFit="1" customWidth="1"/>
    <col min="6" max="6" width="16.7109375" style="3" bestFit="1" customWidth="1"/>
    <col min="7" max="7" width="9.140625" style="3"/>
    <col min="8" max="8" width="9" style="3" bestFit="1" customWidth="1"/>
    <col min="9" max="9" width="23" style="3" customWidth="1"/>
    <col min="10" max="10" width="10.7109375" style="3" bestFit="1" customWidth="1"/>
    <col min="11" max="11" width="17.85546875" style="3" bestFit="1" customWidth="1"/>
    <col min="12" max="16384" width="9.140625" style="3"/>
  </cols>
  <sheetData>
    <row r="1" spans="1:11">
      <c r="A1" s="16" t="s">
        <v>68</v>
      </c>
      <c r="B1" s="16"/>
      <c r="C1" s="16"/>
      <c r="D1" s="16"/>
      <c r="E1" s="16"/>
      <c r="F1" s="16"/>
    </row>
    <row r="2" spans="1:11">
      <c r="A2" s="17"/>
      <c r="B2" s="17"/>
      <c r="C2" s="17"/>
      <c r="D2" s="17"/>
      <c r="E2" s="17"/>
      <c r="F2" s="17"/>
    </row>
    <row r="3" spans="1:11" s="6" customFormat="1" ht="20.100000000000001" customHeight="1">
      <c r="A3" s="8" t="s">
        <v>47</v>
      </c>
      <c r="B3" s="8" t="s">
        <v>51</v>
      </c>
      <c r="C3" s="8" t="s">
        <v>48</v>
      </c>
      <c r="D3" s="8" t="s">
        <v>50</v>
      </c>
      <c r="E3" s="8" t="s">
        <v>49</v>
      </c>
      <c r="F3" s="8" t="s">
        <v>69</v>
      </c>
    </row>
    <row r="4" spans="1:11" ht="20.100000000000001" customHeight="1">
      <c r="A4" s="44">
        <v>5</v>
      </c>
      <c r="B4" s="11" t="str">
        <f>H12</f>
        <v>SP001</v>
      </c>
      <c r="C4" s="10" t="str">
        <f>VLOOKUP($B$4,$H$12:$K$17,3)</f>
        <v>Peça</v>
      </c>
      <c r="D4" s="10" t="s">
        <v>53</v>
      </c>
      <c r="E4" s="40">
        <v>79</v>
      </c>
      <c r="F4" s="40">
        <f>E4*A4</f>
        <v>395</v>
      </c>
    </row>
    <row r="5" spans="1:11" ht="20.100000000000001" customHeight="1">
      <c r="A5" s="43">
        <v>4</v>
      </c>
      <c r="B5" s="11" t="str">
        <f t="shared" ref="B5:B13" si="0">H13</f>
        <v>SL001</v>
      </c>
      <c r="C5" s="10" t="str">
        <f t="shared" ref="C5:D13" si="1">VLOOKUP($B$4,$H$12:$K$17,3)</f>
        <v>Peça</v>
      </c>
      <c r="D5" s="10" t="s">
        <v>54</v>
      </c>
      <c r="E5" s="40">
        <v>92</v>
      </c>
      <c r="F5" s="40">
        <f t="shared" ref="F5:F9" si="2">E5*A5</f>
        <v>368</v>
      </c>
    </row>
    <row r="6" spans="1:11" ht="20.100000000000001" customHeight="1">
      <c r="A6" s="44">
        <v>1</v>
      </c>
      <c r="B6" s="11" t="str">
        <f t="shared" si="0"/>
        <v>RP001</v>
      </c>
      <c r="C6" s="10" t="str">
        <f t="shared" si="1"/>
        <v>Peça</v>
      </c>
      <c r="D6" s="10" t="s">
        <v>55</v>
      </c>
      <c r="E6" s="40">
        <v>48</v>
      </c>
      <c r="F6" s="40">
        <f t="shared" si="2"/>
        <v>48</v>
      </c>
    </row>
    <row r="7" spans="1:11" ht="20.100000000000001" customHeight="1">
      <c r="A7" s="44">
        <v>6</v>
      </c>
      <c r="B7" s="11" t="str">
        <f t="shared" si="0"/>
        <v>RL001</v>
      </c>
      <c r="C7" s="10" t="str">
        <f t="shared" si="1"/>
        <v>Peça</v>
      </c>
      <c r="D7" s="10" t="s">
        <v>56</v>
      </c>
      <c r="E7" s="40">
        <v>64</v>
      </c>
      <c r="F7" s="40">
        <f t="shared" si="2"/>
        <v>384</v>
      </c>
    </row>
    <row r="8" spans="1:11" ht="20.100000000000001" customHeight="1">
      <c r="A8" s="44">
        <v>2</v>
      </c>
      <c r="B8" s="11" t="str">
        <f t="shared" si="0"/>
        <v>CS001</v>
      </c>
      <c r="C8" s="10" t="str">
        <f t="shared" si="1"/>
        <v>Peça</v>
      </c>
      <c r="D8" s="10" t="s">
        <v>57</v>
      </c>
      <c r="E8" s="40">
        <v>124</v>
      </c>
      <c r="F8" s="40">
        <f t="shared" si="2"/>
        <v>248</v>
      </c>
    </row>
    <row r="9" spans="1:11" ht="20.100000000000001" customHeight="1">
      <c r="A9" s="44">
        <v>7</v>
      </c>
      <c r="B9" s="11" t="str">
        <f t="shared" si="0"/>
        <v>CP001</v>
      </c>
      <c r="C9" s="10" t="str">
        <f t="shared" si="1"/>
        <v>Peça</v>
      </c>
      <c r="D9" s="10" t="s">
        <v>57</v>
      </c>
      <c r="E9" s="40">
        <v>189</v>
      </c>
      <c r="F9" s="40">
        <f t="shared" si="2"/>
        <v>1323</v>
      </c>
    </row>
    <row r="10" spans="1:11" ht="20.100000000000001" customHeight="1">
      <c r="A10" s="10"/>
      <c r="B10" s="11"/>
      <c r="C10" s="39"/>
      <c r="D10" s="10"/>
      <c r="E10" s="10"/>
      <c r="F10" s="40"/>
      <c r="H10" s="18" t="s">
        <v>67</v>
      </c>
      <c r="I10" s="19"/>
      <c r="J10" s="19"/>
      <c r="K10" s="20"/>
    </row>
    <row r="11" spans="1:11" ht="20.100000000000001" customHeight="1">
      <c r="A11" s="10"/>
      <c r="B11" s="11"/>
      <c r="C11" s="39"/>
      <c r="D11" s="10"/>
      <c r="E11" s="10"/>
      <c r="F11" s="40"/>
      <c r="H11" s="8" t="s">
        <v>51</v>
      </c>
      <c r="I11" s="8" t="s">
        <v>52</v>
      </c>
      <c r="J11" s="8" t="s">
        <v>48</v>
      </c>
      <c r="K11" s="8" t="s">
        <v>49</v>
      </c>
    </row>
    <row r="12" spans="1:11" ht="20.100000000000001" customHeight="1">
      <c r="A12" s="10"/>
      <c r="B12" s="11"/>
      <c r="C12" s="39"/>
      <c r="D12" s="10"/>
      <c r="E12" s="10"/>
      <c r="F12" s="40"/>
      <c r="H12" s="10" t="s">
        <v>60</v>
      </c>
      <c r="I12" s="10" t="s">
        <v>53</v>
      </c>
      <c r="J12" s="11" t="s">
        <v>59</v>
      </c>
      <c r="K12" s="10">
        <v>79</v>
      </c>
    </row>
    <row r="13" spans="1:11" ht="20.100000000000001" customHeight="1" thickBot="1">
      <c r="A13" s="10"/>
      <c r="B13" s="11"/>
      <c r="C13" s="39"/>
      <c r="D13" s="10"/>
      <c r="E13" s="10"/>
      <c r="F13" s="41"/>
      <c r="H13" s="10" t="s">
        <v>61</v>
      </c>
      <c r="I13" s="10" t="s">
        <v>54</v>
      </c>
      <c r="J13" s="11" t="s">
        <v>59</v>
      </c>
      <c r="K13" s="10">
        <v>92</v>
      </c>
    </row>
    <row r="14" spans="1:11" ht="20.100000000000001" customHeight="1" thickBot="1">
      <c r="A14" s="12" t="s">
        <v>66</v>
      </c>
      <c r="B14" s="13"/>
      <c r="C14" s="13"/>
      <c r="D14" s="13"/>
      <c r="E14" s="13"/>
      <c r="F14" s="42">
        <f>SUM(F4:F13)</f>
        <v>2766</v>
      </c>
      <c r="H14" s="10" t="s">
        <v>62</v>
      </c>
      <c r="I14" s="10" t="s">
        <v>55</v>
      </c>
      <c r="J14" s="11" t="s">
        <v>59</v>
      </c>
      <c r="K14" s="10">
        <v>48</v>
      </c>
    </row>
    <row r="15" spans="1:11" ht="18.75">
      <c r="A15" s="4"/>
      <c r="F15" s="5"/>
      <c r="H15" s="10" t="s">
        <v>63</v>
      </c>
      <c r="I15" s="10" t="s">
        <v>56</v>
      </c>
      <c r="J15" s="11" t="s">
        <v>59</v>
      </c>
      <c r="K15" s="10">
        <v>64</v>
      </c>
    </row>
    <row r="16" spans="1:11" ht="18.75">
      <c r="A16" s="4"/>
      <c r="F16" s="5"/>
      <c r="H16" s="10" t="s">
        <v>64</v>
      </c>
      <c r="I16" s="10" t="s">
        <v>57</v>
      </c>
      <c r="J16" s="11" t="s">
        <v>59</v>
      </c>
      <c r="K16" s="10">
        <v>124</v>
      </c>
    </row>
    <row r="17" spans="1:11" ht="21.95" customHeight="1">
      <c r="A17" s="21" t="s">
        <v>72</v>
      </c>
      <c r="B17" s="21"/>
      <c r="C17" s="21"/>
      <c r="D17" s="21"/>
      <c r="H17" s="10" t="s">
        <v>65</v>
      </c>
      <c r="I17" s="10" t="s">
        <v>58</v>
      </c>
      <c r="J17" s="11" t="s">
        <v>59</v>
      </c>
      <c r="K17" s="10">
        <v>189</v>
      </c>
    </row>
    <row r="18" spans="1:11" ht="21.95" customHeight="1">
      <c r="A18" s="21"/>
      <c r="B18" s="21"/>
      <c r="C18" s="21"/>
      <c r="D18" s="21"/>
    </row>
    <row r="20" spans="1:11" ht="20.100000000000001" customHeight="1"/>
    <row r="21" spans="1:11" ht="20.100000000000001" customHeight="1"/>
  </sheetData>
  <mergeCells count="3">
    <mergeCell ref="A1:F2"/>
    <mergeCell ref="H10:K10"/>
    <mergeCell ref="A17:D18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01 - Finanças</vt:lpstr>
      <vt:lpstr>02 - Finanças Anual</vt:lpstr>
      <vt:lpstr>03 - Notas e Conceitos</vt:lpstr>
      <vt:lpstr>04 - Cadastro (ProcV)</vt:lpstr>
      <vt:lpstr>05 - Conceitos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Emeb Helena 2</dc:creator>
  <cp:lastModifiedBy>Ciências da Comp</cp:lastModifiedBy>
  <dcterms:created xsi:type="dcterms:W3CDTF">2018-03-07T13:03:13Z</dcterms:created>
  <dcterms:modified xsi:type="dcterms:W3CDTF">2018-03-10T01:29:02Z</dcterms:modified>
</cp:coreProperties>
</file>