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EstaPasta_de_trabalho" hidePivotFieldList="1" defaultThemeVersion="124226"/>
  <bookViews>
    <workbookView xWindow="240" yWindow="105" windowWidth="14805" windowHeight="8010" firstSheet="3" activeTab="3"/>
  </bookViews>
  <sheets>
    <sheet name="Dados" sheetId="2" state="hidden" r:id="rId1"/>
    <sheet name="Ranking" sheetId="7" state="hidden" r:id="rId2"/>
    <sheet name="Serie Temporal" sheetId="6" state="hidden" r:id="rId3"/>
    <sheet name="Cronograma de estudo" sheetId="1" r:id="rId4"/>
    <sheet name="Dashboard" sheetId="5" r:id="rId5"/>
  </sheets>
  <definedNames>
    <definedName name="SegmentaçãodeDados_Data">#N/A</definedName>
    <definedName name="SegmentaçãodeDados_Data1">#N/A</definedName>
    <definedName name="SegmentaçãodeDados_Referencia">#N/A</definedName>
    <definedName name="SegmentaçãodeDados_Referencia1">#N/A</definedName>
    <definedName name="SegmentaçãodeDados_Semana">#N/A</definedName>
  </definedNames>
  <calcPr calcId="152511"/>
  <pivotCaches>
    <pivotCache cacheId="6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</x15:slicerCaches>
    </ext>
  </extLst>
</workbook>
</file>

<file path=xl/calcChain.xml><?xml version="1.0" encoding="utf-8"?>
<calcChain xmlns="http://schemas.openxmlformats.org/spreadsheetml/2006/main">
  <c r="B130" i="1" l="1"/>
  <c r="C130" i="1" s="1"/>
  <c r="H129" i="1"/>
  <c r="B129" i="1"/>
  <c r="H128" i="1" l="1"/>
  <c r="B128" i="1"/>
  <c r="H127" i="1"/>
  <c r="B127" i="1"/>
  <c r="H126" i="1"/>
  <c r="B126" i="1"/>
  <c r="H125" i="1" l="1"/>
  <c r="B125" i="1"/>
  <c r="H124" i="1"/>
  <c r="B124" i="1"/>
  <c r="H123" i="1"/>
  <c r="B123" i="1"/>
  <c r="H122" i="1" l="1"/>
  <c r="H121" i="1"/>
  <c r="B122" i="1"/>
  <c r="B121" i="1"/>
  <c r="H120" i="1"/>
  <c r="B120" i="1"/>
  <c r="H119" i="1"/>
  <c r="B119" i="1"/>
  <c r="H118" i="1" l="1"/>
  <c r="B118" i="1"/>
  <c r="H117" i="1"/>
  <c r="H116" i="1"/>
  <c r="B117" i="1"/>
  <c r="B116" i="1"/>
  <c r="H115" i="1"/>
  <c r="B115" i="1"/>
  <c r="H114" i="1" l="1"/>
  <c r="B114" i="1"/>
  <c r="H113" i="1"/>
  <c r="B113" i="1"/>
  <c r="H112" i="1" l="1"/>
  <c r="B112" i="1"/>
  <c r="H111" i="1"/>
  <c r="D111" i="1"/>
  <c r="B111" i="1"/>
  <c r="H110" i="1" l="1"/>
  <c r="D110" i="1"/>
  <c r="B110" i="1"/>
  <c r="H109" i="1"/>
  <c r="D109" i="1"/>
  <c r="B109" i="1"/>
  <c r="H108" i="1" l="1"/>
  <c r="D108" i="1"/>
  <c r="B108" i="1"/>
  <c r="H107" i="1"/>
  <c r="D107" i="1"/>
  <c r="B107" i="1"/>
  <c r="H106" i="1"/>
  <c r="D106" i="1"/>
  <c r="B106" i="1"/>
  <c r="H105" i="1" l="1"/>
  <c r="D105" i="1"/>
  <c r="B105" i="1"/>
  <c r="H104" i="1" l="1"/>
  <c r="D104" i="1"/>
  <c r="B104" i="1"/>
  <c r="H103" i="1" l="1"/>
  <c r="D103" i="1"/>
  <c r="B103" i="1"/>
  <c r="H102" i="1"/>
  <c r="D102" i="1"/>
  <c r="B102" i="1"/>
  <c r="H101" i="1"/>
  <c r="D101" i="1"/>
  <c r="B101" i="1"/>
  <c r="H100" i="1" l="1"/>
  <c r="D100" i="1"/>
  <c r="B100" i="1"/>
  <c r="H99" i="1"/>
  <c r="D99" i="1"/>
  <c r="B99" i="1"/>
  <c r="H98" i="1" l="1"/>
  <c r="D98" i="1"/>
  <c r="B98" i="1"/>
  <c r="H97" i="1"/>
  <c r="H96" i="1"/>
  <c r="D97" i="1"/>
  <c r="B97" i="1"/>
  <c r="D96" i="1"/>
  <c r="B96" i="1"/>
  <c r="H95" i="1" l="1"/>
  <c r="D95" i="1" l="1"/>
  <c r="B95" i="1"/>
  <c r="H94" i="1"/>
  <c r="D94" i="1"/>
  <c r="B94" i="1"/>
  <c r="H93" i="1"/>
  <c r="D93" i="1"/>
  <c r="B93" i="1"/>
  <c r="H92" i="1"/>
  <c r="D92" i="1"/>
  <c r="B92" i="1"/>
  <c r="H91" i="1" l="1"/>
  <c r="D91" i="1"/>
  <c r="B91" i="1"/>
  <c r="H90" i="1" l="1"/>
  <c r="D90" i="1"/>
  <c r="B90" i="1"/>
  <c r="H89" i="1"/>
  <c r="D89" i="1"/>
  <c r="B89" i="1"/>
  <c r="H88" i="1"/>
  <c r="H87" i="1"/>
  <c r="D88" i="1"/>
  <c r="B88" i="1"/>
  <c r="D87" i="1"/>
  <c r="B87" i="1"/>
  <c r="H86" i="1" l="1"/>
  <c r="D86" i="1"/>
  <c r="B86" i="1"/>
  <c r="H85" i="1" l="1"/>
  <c r="D85" i="1"/>
  <c r="B85" i="1"/>
  <c r="H84" i="1" l="1"/>
  <c r="D83" i="1"/>
  <c r="D84" i="1"/>
  <c r="B84" i="1"/>
  <c r="H83" i="1" l="1"/>
  <c r="B83" i="1"/>
  <c r="H82" i="1" l="1"/>
  <c r="D82" i="1"/>
  <c r="B82" i="1"/>
  <c r="H81" i="1"/>
  <c r="D81" i="1"/>
  <c r="B81" i="1"/>
  <c r="H80" i="1" l="1"/>
  <c r="D80" i="1"/>
  <c r="B80" i="1"/>
  <c r="H79" i="1"/>
  <c r="D79" i="1"/>
  <c r="B79" i="1"/>
  <c r="H78" i="1" l="1"/>
  <c r="D78" i="1"/>
  <c r="B78" i="1"/>
  <c r="H77" i="1" l="1"/>
  <c r="D77" i="1"/>
  <c r="B77" i="1"/>
  <c r="H76" i="1"/>
  <c r="D76" i="1"/>
  <c r="B76" i="1"/>
  <c r="H75" i="1" l="1"/>
  <c r="D75" i="1"/>
  <c r="B75" i="1"/>
  <c r="H74" i="1" l="1"/>
  <c r="D74" i="1"/>
  <c r="B74" i="1"/>
  <c r="H73" i="1"/>
  <c r="D73" i="1"/>
  <c r="B73" i="1"/>
  <c r="H72" i="1" l="1"/>
  <c r="D72" i="1"/>
  <c r="B72" i="1"/>
  <c r="H71" i="1"/>
  <c r="D71" i="1"/>
  <c r="B71" i="1"/>
  <c r="H70" i="1" l="1"/>
  <c r="D70" i="1"/>
  <c r="B70" i="1"/>
  <c r="H69" i="1" l="1"/>
  <c r="D69" i="1"/>
  <c r="B69" i="1"/>
  <c r="H68" i="1" l="1"/>
  <c r="D68" i="1"/>
  <c r="B68" i="1"/>
  <c r="H67" i="1"/>
  <c r="D67" i="1"/>
  <c r="B67" i="1"/>
  <c r="H66" i="1"/>
  <c r="D66" i="1"/>
  <c r="B66" i="1"/>
  <c r="H65" i="1" l="1"/>
  <c r="D65" i="1"/>
  <c r="B65" i="1"/>
  <c r="H64" i="1"/>
  <c r="D64" i="1"/>
  <c r="B64" i="1"/>
  <c r="H63" i="1" l="1"/>
  <c r="D63" i="1"/>
  <c r="B63" i="1"/>
  <c r="H62" i="1"/>
  <c r="D62" i="1" l="1"/>
  <c r="B62" i="1"/>
  <c r="H61" i="1"/>
  <c r="D61" i="1" l="1"/>
  <c r="B61" i="1"/>
  <c r="H60" i="1" l="1"/>
  <c r="D60" i="1"/>
  <c r="B60" i="1"/>
  <c r="H59" i="1" l="1"/>
  <c r="D59" i="1"/>
  <c r="B59" i="1"/>
  <c r="H58" i="1" l="1"/>
  <c r="D58" i="1"/>
  <c r="B58" i="1"/>
  <c r="H57" i="1" l="1"/>
  <c r="D57" i="1"/>
  <c r="B57" i="1"/>
  <c r="H56" i="1"/>
  <c r="D56" i="1"/>
  <c r="B56" i="1"/>
  <c r="H55" i="1"/>
  <c r="D55" i="1"/>
  <c r="B55" i="1"/>
  <c r="H54" i="1" l="1"/>
  <c r="D54" i="1"/>
  <c r="B54" i="1"/>
  <c r="H53" i="1" l="1"/>
  <c r="D53" i="1"/>
  <c r="B53" i="1"/>
  <c r="H52" i="1" l="1"/>
  <c r="D52" i="1" l="1"/>
  <c r="B52" i="1"/>
  <c r="H51" i="1" l="1"/>
  <c r="D51" i="1" l="1"/>
  <c r="B51" i="1"/>
  <c r="H50" i="1" l="1"/>
  <c r="D50" i="1"/>
  <c r="B50" i="1"/>
  <c r="H49" i="1" l="1"/>
  <c r="D49" i="1"/>
  <c r="B49" i="1"/>
  <c r="H48" i="1"/>
  <c r="D48" i="1"/>
  <c r="B48" i="1"/>
  <c r="D47" i="1" l="1"/>
  <c r="H47" i="1"/>
  <c r="B47" i="1"/>
  <c r="H45" i="1" l="1"/>
  <c r="H46" i="1"/>
  <c r="D46" i="1"/>
  <c r="B46" i="1"/>
  <c r="H44" i="1"/>
  <c r="D45" i="1"/>
  <c r="B45" i="1"/>
  <c r="D44" i="1"/>
  <c r="B44" i="1"/>
  <c r="H43" i="1"/>
  <c r="D43" i="1"/>
  <c r="B43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D41" i="1"/>
  <c r="D42" i="1"/>
  <c r="D40" i="1"/>
  <c r="H40" i="1"/>
  <c r="H41" i="1"/>
  <c r="H42" i="1"/>
  <c r="B2" i="2"/>
  <c r="H19" i="1" l="1"/>
  <c r="H8" i="1" l="1"/>
  <c r="H23" i="1" l="1"/>
  <c r="H24" i="1"/>
  <c r="H25" i="1"/>
  <c r="H26" i="1"/>
  <c r="H27" i="1"/>
  <c r="H15" i="1"/>
  <c r="H7" i="1"/>
  <c r="H3" i="1" l="1"/>
  <c r="H2" i="1" l="1"/>
  <c r="H39" i="1" l="1"/>
  <c r="H38" i="1"/>
  <c r="H37" i="1"/>
  <c r="H36" i="1"/>
  <c r="H35" i="1"/>
  <c r="H34" i="1"/>
  <c r="H33" i="1"/>
  <c r="H32" i="1"/>
  <c r="H31" i="1"/>
  <c r="H30" i="1"/>
  <c r="H29" i="1"/>
  <c r="H28" i="1"/>
  <c r="H22" i="1"/>
  <c r="H21" i="1"/>
  <c r="H20" i="1"/>
  <c r="H18" i="1"/>
  <c r="H17" i="1"/>
  <c r="H16" i="1"/>
  <c r="H14" i="1"/>
  <c r="H13" i="1"/>
  <c r="H12" i="1"/>
  <c r="H11" i="1"/>
  <c r="H10" i="1"/>
  <c r="H9" i="1"/>
  <c r="H6" i="1"/>
  <c r="H5" i="1"/>
  <c r="H4" i="1"/>
</calcChain>
</file>

<file path=xl/sharedStrings.xml><?xml version="1.0" encoding="utf-8"?>
<sst xmlns="http://schemas.openxmlformats.org/spreadsheetml/2006/main" count="486" uniqueCount="82">
  <si>
    <t>Data</t>
  </si>
  <si>
    <t>Semana</t>
  </si>
  <si>
    <t>Inicio</t>
  </si>
  <si>
    <t>Fim</t>
  </si>
  <si>
    <t>Matéria</t>
  </si>
  <si>
    <t>Dia Semana</t>
  </si>
  <si>
    <t>Total horas de estudo</t>
  </si>
  <si>
    <t>Assunto</t>
  </si>
  <si>
    <t>Semana 01</t>
  </si>
  <si>
    <t>Bootcamp Carrefour Web Developer</t>
  </si>
  <si>
    <t>Dia</t>
  </si>
  <si>
    <t>Semana 02</t>
  </si>
  <si>
    <t>Semana 03</t>
  </si>
  <si>
    <t>Semana 04</t>
  </si>
  <si>
    <t>HTML5 e CSS3</t>
  </si>
  <si>
    <t>Pensamento computacional</t>
  </si>
  <si>
    <t>Propriedades do CSS</t>
  </si>
  <si>
    <t>Rótulos de Linha</t>
  </si>
  <si>
    <t>Total Geral</t>
  </si>
  <si>
    <t>Soma de Total horas de estudo</t>
  </si>
  <si>
    <t>Total Horas</t>
  </si>
  <si>
    <t>Figma</t>
  </si>
  <si>
    <t>Português IBGE</t>
  </si>
  <si>
    <t>Matemática IBGE</t>
  </si>
  <si>
    <t>Python</t>
  </si>
  <si>
    <t>Freelancer Do Zero Ao Profissional</t>
  </si>
  <si>
    <t>Pesquisa</t>
  </si>
  <si>
    <t>InkScape</t>
  </si>
  <si>
    <t>Como elaborar um Plano de Negócio</t>
  </si>
  <si>
    <t>Semana 05</t>
  </si>
  <si>
    <t>Teoria da Cor</t>
  </si>
  <si>
    <t>Referencia</t>
  </si>
  <si>
    <t>mar</t>
  </si>
  <si>
    <t>abr</t>
  </si>
  <si>
    <t>Excel</t>
  </si>
  <si>
    <t>Dashboard</t>
  </si>
  <si>
    <t>Conhecimentos Técnicos IBGE</t>
  </si>
  <si>
    <t>Powe Point</t>
  </si>
  <si>
    <t>Ferramentas</t>
  </si>
  <si>
    <t>Treinamentos do Censo Demográfico 2022</t>
  </si>
  <si>
    <t>VBA-Atualizar Dashboard automaticamente</t>
  </si>
  <si>
    <t>Leitura da apostila</t>
  </si>
  <si>
    <t>Responsividade</t>
  </si>
  <si>
    <t>Semântica</t>
  </si>
  <si>
    <t>Introdução ao Git e ao GitHub</t>
  </si>
  <si>
    <t>Aula inaugural</t>
  </si>
  <si>
    <t>Projetos ágeis com SCRUM</t>
  </si>
  <si>
    <t>Lab 01</t>
  </si>
  <si>
    <t>Primeiros passos p/ desenvolvimento web</t>
  </si>
  <si>
    <t>Criação de websites com HTML5 e CSS3</t>
  </si>
  <si>
    <t>Construindo páginas web com Bootstrap</t>
  </si>
  <si>
    <t>Pesquisa API</t>
  </si>
  <si>
    <t>Melhorar o editor de código</t>
  </si>
  <si>
    <t>Evento da Comunidade Impulso</t>
  </si>
  <si>
    <t>Live</t>
  </si>
  <si>
    <t>Lab 02</t>
  </si>
  <si>
    <t>Coleções Js</t>
  </si>
  <si>
    <t>Debugging e Error Handling</t>
  </si>
  <si>
    <t>Java Script Assincrono</t>
  </si>
  <si>
    <t>Orientação a objetos</t>
  </si>
  <si>
    <t>Map, Filter e Reduce</t>
  </si>
  <si>
    <t>Manipulando a D.O.M. com JavaScript</t>
  </si>
  <si>
    <t>Desafios de Código em Javascript</t>
  </si>
  <si>
    <t>Lab 03</t>
  </si>
  <si>
    <t>Introdução ao ReactJS</t>
  </si>
  <si>
    <t>Quiz</t>
  </si>
  <si>
    <t>Java Script</t>
  </si>
  <si>
    <t>Leitura</t>
  </si>
  <si>
    <t>LeafLet-Mapas</t>
  </si>
  <si>
    <t>Desenvolvimento de aplicações  c/ ReactJS</t>
  </si>
  <si>
    <t>Introdução a Redux com ReactJS</t>
  </si>
  <si>
    <t>Desafio de código</t>
  </si>
  <si>
    <t>States &amp; Effects no ReactJs</t>
  </si>
  <si>
    <t>Projeto prático dados covid19</t>
  </si>
  <si>
    <t>Introdução ao ecosistema java</t>
  </si>
  <si>
    <t>Dominando IDEs Java</t>
  </si>
  <si>
    <t>Tipos de Dados e Operadores  em Java</t>
  </si>
  <si>
    <t>Entendendo Métodos Java</t>
  </si>
  <si>
    <t>Condicional e Controle de Fluxos em Java</t>
  </si>
  <si>
    <t>Estruturas de Repetição e Arrays em Java</t>
  </si>
  <si>
    <t>Debugging Java</t>
  </si>
  <si>
    <t>Orientada a Objetos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</si>
</sst>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F400]h:mm:ss\ AM/PM"/>
    <numFmt numFmtId="165" formatCode="[h]:mm:ss;@"/>
    <numFmt numFmtId="166" formatCode="[$-416]dddd"/>
    <numFmt numFmtId="167" formatCode="[$-416]d\-mmm;@"/>
    <numFmt numFmtId="168" formatCode="[$-416]mm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4" fontId="0" fillId="0" borderId="2" xfId="0" applyNumberFormat="1" applyBorder="1"/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left"/>
    </xf>
    <xf numFmtId="0" fontId="0" fillId="0" borderId="6" xfId="0" applyBorder="1"/>
    <xf numFmtId="0" fontId="0" fillId="0" borderId="9" xfId="0" pivotButton="1" applyBorder="1"/>
    <xf numFmtId="0" fontId="0" fillId="0" borderId="9" xfId="0" applyBorder="1"/>
    <xf numFmtId="0" fontId="0" fillId="0" borderId="9" xfId="0" applyBorder="1" applyAlignment="1">
      <alignment horizontal="left"/>
    </xf>
    <xf numFmtId="165" fontId="0" fillId="0" borderId="9" xfId="0" applyNumberFormat="1" applyBorder="1"/>
    <xf numFmtId="167" fontId="0" fillId="0" borderId="2" xfId="0" applyNumberFormat="1" applyBorder="1" applyAlignment="1">
      <alignment horizontal="center"/>
    </xf>
    <xf numFmtId="0" fontId="0" fillId="0" borderId="0" xfId="0" pivotButton="1"/>
    <xf numFmtId="165" fontId="0" fillId="0" borderId="0" xfId="0" applyNumberFormat="1"/>
    <xf numFmtId="0" fontId="0" fillId="0" borderId="0" xfId="0" applyAlignment="1">
      <alignment horizontal="left"/>
    </xf>
    <xf numFmtId="167" fontId="0" fillId="0" borderId="9" xfId="0" applyNumberFormat="1" applyBorder="1" applyAlignment="1">
      <alignment horizontal="left"/>
    </xf>
    <xf numFmtId="165" fontId="0" fillId="0" borderId="0" xfId="0" applyNumberFormat="1" applyAlignment="1">
      <alignment horizontal="center" vertical="center"/>
    </xf>
    <xf numFmtId="167" fontId="0" fillId="0" borderId="2" xfId="0" applyNumberFormat="1" applyBorder="1"/>
    <xf numFmtId="0" fontId="0" fillId="0" borderId="1" xfId="0" applyNumberFormat="1" applyBorder="1"/>
    <xf numFmtId="0" fontId="0" fillId="0" borderId="6" xfId="0" applyFont="1" applyBorder="1"/>
    <xf numFmtId="14" fontId="0" fillId="0" borderId="2" xfId="0" applyNumberFormat="1" applyFont="1" applyBorder="1"/>
    <xf numFmtId="0" fontId="0" fillId="0" borderId="10" xfId="0" applyBorder="1"/>
    <xf numFmtId="165" fontId="0" fillId="0" borderId="10" xfId="0" applyNumberFormat="1" applyBorder="1" applyAlignment="1">
      <alignment horizontal="center" vertical="center"/>
    </xf>
    <xf numFmtId="14" fontId="0" fillId="0" borderId="2" xfId="0" applyNumberFormat="1" applyFont="1" applyFill="1" applyBorder="1"/>
    <xf numFmtId="0" fontId="0" fillId="0" borderId="6" xfId="0" applyFont="1" applyFill="1" applyBorder="1"/>
    <xf numFmtId="0" fontId="1" fillId="2" borderId="3" xfId="0" applyFont="1" applyFill="1" applyBorder="1"/>
    <xf numFmtId="0" fontId="1" fillId="2" borderId="7" xfId="0" applyFont="1" applyFill="1" applyBorder="1"/>
    <xf numFmtId="14" fontId="0" fillId="0" borderId="8" xfId="0" applyNumberFormat="1" applyFont="1" applyBorder="1"/>
    <xf numFmtId="0" fontId="0" fillId="0" borderId="5" xfId="0" applyFont="1" applyBorder="1"/>
    <xf numFmtId="168" fontId="0" fillId="0" borderId="1" xfId="0" applyNumberFormat="1" applyBorder="1" applyAlignment="1">
      <alignment horizontal="left"/>
    </xf>
    <xf numFmtId="0" fontId="2" fillId="0" borderId="7" xfId="0" applyFont="1" applyFill="1" applyBorder="1" applyAlignment="1">
      <alignment horizontal="center" vertical="center"/>
    </xf>
    <xf numFmtId="20" fontId="0" fillId="0" borderId="6" xfId="0" applyNumberFormat="1" applyBorder="1"/>
    <xf numFmtId="0" fontId="0" fillId="0" borderId="5" xfId="0" applyBorder="1"/>
    <xf numFmtId="167" fontId="0" fillId="0" borderId="8" xfId="0" applyNumberFormat="1" applyBorder="1" applyAlignment="1">
      <alignment horizontal="center"/>
    </xf>
    <xf numFmtId="166" fontId="0" fillId="0" borderId="11" xfId="0" applyNumberFormat="1" applyBorder="1" applyAlignment="1">
      <alignment horizontal="left"/>
    </xf>
    <xf numFmtId="0" fontId="0" fillId="0" borderId="11" xfId="0" applyBorder="1"/>
    <xf numFmtId="164" fontId="0" fillId="0" borderId="11" xfId="0" applyNumberFormat="1" applyBorder="1"/>
    <xf numFmtId="168" fontId="0" fillId="0" borderId="11" xfId="0" applyNumberFormat="1" applyBorder="1" applyAlignment="1">
      <alignment horizontal="left"/>
    </xf>
    <xf numFmtId="0" fontId="0" fillId="0" borderId="11" xfId="0" applyNumberFormat="1" applyBorder="1"/>
    <xf numFmtId="165" fontId="0" fillId="0" borderId="11" xfId="0" applyNumberFormat="1" applyBorder="1" applyAlignment="1">
      <alignment horizontal="center"/>
    </xf>
  </cellXfs>
  <cellStyles count="1">
    <cellStyle name="Normal" xfId="0" builtinId="0"/>
  </cellStyles>
  <dxfs count="37">
    <dxf>
      <numFmt numFmtId="165" formatCode="[h]:mm:ss;@"/>
    </dxf>
    <dxf>
      <numFmt numFmtId="167" formatCode="[$-416]d\-mmm;@"/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numFmt numFmtId="165" formatCode="[h]:mm:ss;@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h]:mm:ss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[$-416]mmm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$-416]dddd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[$-416]d\-mmm;@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numFmt numFmtId="167" formatCode="[$-416]d\-mmm;@"/>
    </dxf>
    <dxf>
      <numFmt numFmtId="165" formatCode="[h]:mm:ss;@"/>
    </dxf>
    <dxf>
      <numFmt numFmtId="165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colors>
    <mruColors>
      <color rgb="FF4D4D4D"/>
      <color rgb="FF6D6D6D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[Gestão de Estudo_v3.xlsx]Serie Temporal!Tabela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Evolução Por</a:t>
            </a:r>
            <a:r>
              <a:rPr lang="en-US" baseline="0"/>
              <a:t> Dia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"/>
        <c:spPr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/>
          <c:spPr>
            <a:solidFill>
              <a:schemeClr val="bg1">
                <a:alpha val="5400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'Serie Temporal'!$B$3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solidFill>
                <a:schemeClr val="bg1">
                  <a:alpha val="54000"/>
                </a:schemeClr>
              </a:solidFill>
              <a:ln>
                <a:solidFill>
                  <a:schemeClr val="bg1">
                    <a:alpha val="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'Serie Temporal'!$A$4:$A$16</c:f>
              <c:strCache>
                <c:ptCount val="12"/>
                <c:pt idx="0">
                  <c:v>03/05/2022</c:v>
                </c:pt>
                <c:pt idx="1">
                  <c:v>04/05/2022</c:v>
                </c:pt>
                <c:pt idx="2">
                  <c:v>06/05/2022</c:v>
                </c:pt>
                <c:pt idx="3">
                  <c:v>07/05/2022</c:v>
                </c:pt>
                <c:pt idx="4">
                  <c:v>08/05/2022</c:v>
                </c:pt>
                <c:pt idx="5">
                  <c:v>09/05/2022</c:v>
                </c:pt>
                <c:pt idx="6">
                  <c:v>10/05/2022</c:v>
                </c:pt>
                <c:pt idx="7">
                  <c:v>11/05/2022</c:v>
                </c:pt>
                <c:pt idx="8">
                  <c:v>12/05/2022</c:v>
                </c:pt>
                <c:pt idx="9">
                  <c:v>13/05/2022</c:v>
                </c:pt>
                <c:pt idx="10">
                  <c:v>14/05/2022</c:v>
                </c:pt>
                <c:pt idx="11">
                  <c:v>16/05/2022</c:v>
                </c:pt>
              </c:strCache>
            </c:strRef>
          </c:cat>
          <c:val>
            <c:numRef>
              <c:f>'Serie Temporal'!$B$4:$B$16</c:f>
              <c:numCache>
                <c:formatCode>[h]:mm:ss;@</c:formatCode>
                <c:ptCount val="12"/>
                <c:pt idx="0">
                  <c:v>4.7222222222222221E-2</c:v>
                </c:pt>
                <c:pt idx="1">
                  <c:v>6.3888888888888884E-2</c:v>
                </c:pt>
                <c:pt idx="2">
                  <c:v>0.10625</c:v>
                </c:pt>
                <c:pt idx="3">
                  <c:v>0.15</c:v>
                </c:pt>
                <c:pt idx="4">
                  <c:v>0.12986111111111112</c:v>
                </c:pt>
                <c:pt idx="5">
                  <c:v>0.14513888888888887</c:v>
                </c:pt>
                <c:pt idx="6">
                  <c:v>0.12847222222222221</c:v>
                </c:pt>
                <c:pt idx="7">
                  <c:v>0.22708333333333333</c:v>
                </c:pt>
                <c:pt idx="8">
                  <c:v>9.6527777777777768E-2</c:v>
                </c:pt>
                <c:pt idx="9">
                  <c:v>0.15763888888888888</c:v>
                </c:pt>
                <c:pt idx="10">
                  <c:v>6.9444444444444448E-2</c:v>
                </c:pt>
                <c:pt idx="11">
                  <c:v>6.458333333333334E-2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513968"/>
        <c:axId val="1876514512"/>
      </c:lineChart>
      <c:catAx>
        <c:axId val="187651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6514512"/>
        <c:crosses val="autoZero"/>
        <c:auto val="1"/>
        <c:lblAlgn val="ctr"/>
        <c:lblOffset val="100"/>
        <c:noMultiLvlLbl val="0"/>
      </c:catAx>
      <c:valAx>
        <c:axId val="1876514512"/>
        <c:scaling>
          <c:orientation val="minMax"/>
        </c:scaling>
        <c:delete val="0"/>
        <c:axPos val="l"/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651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[Gestão de Estudo_v3.xlsx]Ranking!Tabela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Por</a:t>
            </a:r>
            <a:r>
              <a:rPr lang="en-US" baseline="0"/>
              <a:t> Curso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Ranking!$B$3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Ranking!$A$4:$A$6</c:f>
              <c:strCache>
                <c:ptCount val="2"/>
                <c:pt idx="0">
                  <c:v>Bootcamp Carrefour Web Developer</c:v>
                </c:pt>
                <c:pt idx="1">
                  <c:v>Evento da Comunidade Impulso</c:v>
                </c:pt>
              </c:strCache>
            </c:strRef>
          </c:cat>
          <c:val>
            <c:numRef>
              <c:f>Ranking!$B$4:$B$6</c:f>
              <c:numCache>
                <c:formatCode>[h]:mm:ss;@</c:formatCode>
                <c:ptCount val="2"/>
                <c:pt idx="0">
                  <c:v>1.3444444444444446</c:v>
                </c:pt>
                <c:pt idx="1">
                  <c:v>4.1666666666666664E-2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76515056"/>
        <c:axId val="1876512880"/>
      </c:barChart>
      <c:catAx>
        <c:axId val="18765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6512880"/>
        <c:crosses val="autoZero"/>
        <c:auto val="1"/>
        <c:lblAlgn val="ctr"/>
        <c:lblOffset val="100"/>
        <c:noMultiLvlLbl val="0"/>
      </c:catAx>
      <c:valAx>
        <c:axId val="1876512880"/>
        <c:scaling>
          <c:orientation val="minMax"/>
        </c:scaling>
        <c:delete val="0"/>
        <c:axPos val="l"/>
        <c:numFmt formatCode="[h]:mm:ss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651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Cronograma de estudo'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jpe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76200</xdr:colOff>
      <xdr:row>0</xdr:row>
      <xdr:rowOff>38101</xdr:rowOff>
    </xdr:from>
    <xdr:to>
      <xdr:col>11</xdr:col>
      <xdr:colOff>266700</xdr:colOff>
      <xdr:row>121</xdr:row>
      <xdr:rowOff>76201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Refere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9375" y="38101"/>
              <a:ext cx="1409700" cy="99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2013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38099</xdr:colOff>
      <xdr:row>0</xdr:row>
      <xdr:rowOff>95249</xdr:rowOff>
    </xdr:from>
    <xdr:to>
      <xdr:col>12</xdr:col>
      <xdr:colOff>714374</xdr:colOff>
      <xdr:row>120</xdr:row>
      <xdr:rowOff>0</xdr:rowOff>
    </xdr:to>
    <xdr:pic>
      <xdr:nvPicPr>
        <xdr:cNvPr id="3" name="Imagem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4" y="95249"/>
          <a:ext cx="676275" cy="676275"/>
        </a:xfrm>
        <a:prstGeom prst="rect">
          <a:avLst/>
        </a:prstGeom>
      </xdr:spPr>
    </xdr:pic>
    <xdr:clientData/>
  </xdr:twoCellAnchor>
  <xdr:twoCellAnchor editAs="absolute">
    <xdr:from>
      <xdr:col>9</xdr:col>
      <xdr:colOff>76200</xdr:colOff>
      <xdr:row>121</xdr:row>
      <xdr:rowOff>114300</xdr:rowOff>
    </xdr:from>
    <xdr:to>
      <xdr:col>11</xdr:col>
      <xdr:colOff>266700</xdr:colOff>
      <xdr:row>134</xdr:row>
      <xdr:rowOff>161925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Dat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9375" y="1066800"/>
              <a:ext cx="14097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2013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4</xdr:row>
      <xdr:rowOff>152401</xdr:rowOff>
    </xdr:from>
    <xdr:to>
      <xdr:col>20</xdr:col>
      <xdr:colOff>266700</xdr:colOff>
      <xdr:row>6</xdr:row>
      <xdr:rowOff>161925</xdr:rowOff>
    </xdr:to>
    <xdr:sp macro="" textlink="Dados!B2">
      <xdr:nvSpPr>
        <xdr:cNvPr id="4" name="CaixaDeTexto 3"/>
        <xdr:cNvSpPr txBox="1"/>
      </xdr:nvSpPr>
      <xdr:spPr>
        <a:xfrm>
          <a:off x="10096500" y="914401"/>
          <a:ext cx="1895475" cy="390524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24ADA4C-36BE-4491-80A4-98F79B2E82BC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33:16:00</a:t>
          </a:fld>
          <a:endParaRPr lang="pt-BR" sz="2000" b="1"/>
        </a:p>
      </xdr:txBody>
    </xdr:sp>
    <xdr:clientData/>
  </xdr:twoCellAnchor>
  <xdr:twoCellAnchor>
    <xdr:from>
      <xdr:col>17</xdr:col>
      <xdr:colOff>200025</xdr:colOff>
      <xdr:row>3</xdr:row>
      <xdr:rowOff>76200</xdr:rowOff>
    </xdr:from>
    <xdr:to>
      <xdr:col>20</xdr:col>
      <xdr:colOff>276226</xdr:colOff>
      <xdr:row>4</xdr:row>
      <xdr:rowOff>142875</xdr:rowOff>
    </xdr:to>
    <xdr:sp macro="" textlink="">
      <xdr:nvSpPr>
        <xdr:cNvPr id="5" name="CaixaDeTexto 4"/>
        <xdr:cNvSpPr txBox="1"/>
      </xdr:nvSpPr>
      <xdr:spPr>
        <a:xfrm>
          <a:off x="10096500" y="647700"/>
          <a:ext cx="1905001" cy="257175"/>
        </a:xfrm>
        <a:prstGeom prst="rect">
          <a:avLst/>
        </a:prstGeom>
        <a:gradFill flip="none" rotWithShape="1">
          <a:gsLst>
            <a:gs pos="0">
              <a:schemeClr val="accent1">
                <a:lumMod val="40000"/>
                <a:lumOff val="60000"/>
              </a:schemeClr>
            </a:gs>
            <a:gs pos="46000">
              <a:schemeClr val="accent1">
                <a:lumMod val="95000"/>
                <a:lumOff val="5000"/>
              </a:schemeClr>
            </a:gs>
            <a:gs pos="100000">
              <a:schemeClr val="accent1">
                <a:lumMod val="60000"/>
              </a:schemeClr>
            </a:gs>
          </a:gsLst>
          <a:lin ang="8100000" scaled="1"/>
          <a:tileRect/>
        </a:gra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1"/>
              </a:solidFill>
            </a:rPr>
            <a:t>Total de Horas de Estudo</a:t>
          </a:r>
        </a:p>
      </xdr:txBody>
    </xdr:sp>
    <xdr:clientData/>
  </xdr:twoCellAnchor>
  <xdr:twoCellAnchor>
    <xdr:from>
      <xdr:col>1</xdr:col>
      <xdr:colOff>28575</xdr:colOff>
      <xdr:row>0</xdr:row>
      <xdr:rowOff>66675</xdr:rowOff>
    </xdr:from>
    <xdr:to>
      <xdr:col>20</xdr:col>
      <xdr:colOff>276225</xdr:colOff>
      <xdr:row>3</xdr:row>
      <xdr:rowOff>57150</xdr:rowOff>
    </xdr:to>
    <xdr:sp macro="" textlink="">
      <xdr:nvSpPr>
        <xdr:cNvPr id="7" name="CaixaDeTexto 6"/>
        <xdr:cNvSpPr txBox="1"/>
      </xdr:nvSpPr>
      <xdr:spPr>
        <a:xfrm>
          <a:off x="171450" y="66675"/>
          <a:ext cx="11830050" cy="561975"/>
        </a:xfrm>
        <a:prstGeom prst="rect">
          <a:avLst/>
        </a:prstGeom>
        <a:gradFill flip="none" rotWithShape="1">
          <a:gsLst>
            <a:gs pos="0">
              <a:schemeClr val="accent1">
                <a:lumMod val="40000"/>
                <a:lumOff val="60000"/>
              </a:schemeClr>
            </a:gs>
            <a:gs pos="20000">
              <a:schemeClr val="accent1">
                <a:lumMod val="95000"/>
                <a:lumOff val="5000"/>
              </a:schemeClr>
            </a:gs>
            <a:gs pos="100000">
              <a:schemeClr val="accent1">
                <a:lumMod val="60000"/>
              </a:schemeClr>
            </a:gs>
          </a:gsLst>
          <a:lin ang="9000000" scaled="0"/>
          <a:tileRect/>
        </a:gra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>
              <a:solidFill>
                <a:schemeClr val="bg1"/>
              </a:solidFill>
            </a:rPr>
            <a:t>Dashboard de Acompanhamento de</a:t>
          </a:r>
          <a:r>
            <a:rPr lang="pt-BR" sz="2400" baseline="0">
              <a:solidFill>
                <a:schemeClr val="bg1"/>
              </a:solidFill>
            </a:rPr>
            <a:t> Rotina de Estudos</a:t>
          </a:r>
          <a:endParaRPr lang="pt-BR" sz="24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0</xdr:colOff>
      <xdr:row>10</xdr:row>
      <xdr:rowOff>109537</xdr:rowOff>
    </xdr:from>
    <xdr:to>
      <xdr:col>20</xdr:col>
      <xdr:colOff>276225</xdr:colOff>
      <xdr:row>24</xdr:row>
      <xdr:rowOff>185737</xdr:rowOff>
    </xdr:to>
    <xdr:graphicFrame macro="">
      <xdr:nvGraphicFramePr>
        <xdr:cNvPr id="6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47623</xdr:colOff>
      <xdr:row>7</xdr:row>
      <xdr:rowOff>1</xdr:rowOff>
    </xdr:from>
    <xdr:to>
      <xdr:col>20</xdr:col>
      <xdr:colOff>285750</xdr:colOff>
      <xdr:row>10</xdr:row>
      <xdr:rowOff>76201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523" y="1333501"/>
              <a:ext cx="10972801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38098</xdr:colOff>
      <xdr:row>10</xdr:row>
      <xdr:rowOff>109537</xdr:rowOff>
    </xdr:from>
    <xdr:to>
      <xdr:col>10</xdr:col>
      <xdr:colOff>561975</xdr:colOff>
      <xdr:row>24</xdr:row>
      <xdr:rowOff>185737</xdr:rowOff>
    </xdr:to>
    <xdr:graphicFrame macro="">
      <xdr:nvGraphicFramePr>
        <xdr:cNvPr id="16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85725</xdr:colOff>
      <xdr:row>3</xdr:row>
      <xdr:rowOff>76201</xdr:rowOff>
    </xdr:from>
    <xdr:to>
      <xdr:col>12</xdr:col>
      <xdr:colOff>438150</xdr:colOff>
      <xdr:row>6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Seman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a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0324" y="647701"/>
              <a:ext cx="4886326" cy="657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523874</xdr:colOff>
      <xdr:row>3</xdr:row>
      <xdr:rowOff>76200</xdr:rowOff>
    </xdr:from>
    <xdr:to>
      <xdr:col>17</xdr:col>
      <xdr:colOff>95249</xdr:colOff>
      <xdr:row>6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Refere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72349" y="647700"/>
              <a:ext cx="261937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114300</xdr:colOff>
      <xdr:row>3</xdr:row>
      <xdr:rowOff>133350</xdr:rowOff>
    </xdr:from>
    <xdr:to>
      <xdr:col>2</xdr:col>
      <xdr:colOff>19731</xdr:colOff>
      <xdr:row>6</xdr:row>
      <xdr:rowOff>76881</xdr:rowOff>
    </xdr:to>
    <xdr:pic>
      <xdr:nvPicPr>
        <xdr:cNvPr id="3" name="Imagem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704850"/>
          <a:ext cx="515031" cy="515031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438150</xdr:colOff>
      <xdr:row>3</xdr:row>
      <xdr:rowOff>92130</xdr:rowOff>
    </xdr:from>
    <xdr:to>
      <xdr:col>4</xdr:col>
      <xdr:colOff>5591</xdr:colOff>
      <xdr:row>6</xdr:row>
      <xdr:rowOff>142873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" y="663630"/>
          <a:ext cx="786641" cy="62224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DEVAN\Downloads\%23Gest&#227;o%20Dos%20Estudos\04%20Abril\Gest&#227;o%20de%20Estudo_v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697.929845833336" createdVersion="5" refreshedVersion="5" minRefreshableVersion="3" recordCount="129">
  <cacheSource type="worksheet">
    <worksheetSource name="Tabela2" r:id="rId2"/>
  </cacheSource>
  <cacheFields count="9">
    <cacheField name="Data" numFmtId="167">
      <sharedItems containsSemiMixedTypes="0" containsNonDate="0" containsDate="1" containsString="0" minDate="2022-03-09T00:00:00" maxDate="2022-05-17T00:00:00" count="54"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2T00:00:00"/>
        <d v="2022-04-04T00:00:00"/>
        <d v="2022-04-05T00:00:00"/>
        <d v="2022-04-06T00:00:00"/>
        <d v="2022-04-07T00:00:00"/>
        <d v="2022-04-08T00:00:00"/>
        <d v="2022-04-09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3T00:00:00"/>
        <d v="2022-04-25T00:00:00"/>
        <d v="2022-04-26T00:00:00"/>
        <d v="2022-04-27T00:00:00"/>
        <d v="2022-04-28T00:00:00"/>
        <d v="2022-04-29T00:00:00"/>
        <d v="2022-04-30T00:00:00"/>
        <d v="2022-05-03T00:00:00"/>
        <d v="2022-05-04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6T00:00:00"/>
        <d v="2022-04-03T00:00:00" u="1"/>
      </sharedItems>
    </cacheField>
    <cacheField name="Dia Semana" numFmtId="166">
      <sharedItems containsSemiMixedTypes="0" containsNonDate="0" containsDate="1" containsString="0" minDate="2022-03-09T00:00:00" maxDate="2022-05-17T00:00:00"/>
    </cacheField>
    <cacheField name="Referencia" numFmtId="168">
      <sharedItems containsDate="1" containsBlank="1" containsMixedTypes="1" minDate="2022-04-02T00:00:00" maxDate="2022-05-17T00:00:00" count="11">
        <s v="mar"/>
        <s v="abr"/>
        <d v="2022-05-03T00:00:00"/>
        <d v="2022-05-16T00:00:00"/>
        <m u="1"/>
        <d v="2022-04-06T00:00:00" u="1"/>
        <d v="2022-04-02T00:00:00" u="1"/>
        <d v="2022-04-07T00:00:00" u="1"/>
        <d v="2022-05-13T00:00:00" u="1"/>
        <d v="2022-04-08T00:00:00" u="1"/>
        <d v="2022-04-04T00:00:00" u="1"/>
      </sharedItems>
    </cacheField>
    <cacheField name="Semana" numFmtId="0">
      <sharedItems containsBlank="1" containsMixedTypes="1" containsNumber="1" containsInteger="1" minValue="44684" maxValue="44684" count="8">
        <s v="Semana 02"/>
        <s v="Semana 03"/>
        <s v="Semana 04"/>
        <s v="Semana 05"/>
        <s v="Semana 01"/>
        <n v="44684"/>
        <s v="" u="1"/>
        <m u="1"/>
      </sharedItems>
    </cacheField>
    <cacheField name="Matéria" numFmtId="0">
      <sharedItems containsBlank="1" count="19">
        <s v="Português IBGE"/>
        <s v="Matemática IBGE"/>
        <s v="HTML5 e CSS3"/>
        <s v="Python"/>
        <s v="Freelancer Do Zero Ao Profissional"/>
        <s v="Pesquisa"/>
        <s v="Figma"/>
        <s v="InkScape"/>
        <m/>
        <s v="Como elaborar um Plano de Negócio"/>
        <s v="Teoria da Cor"/>
        <s v="Bootcamp Carrefour Web Developer"/>
        <s v="Excel"/>
        <s v="Powe Point"/>
        <s v="Conhecimentos Técnicos IBGE"/>
        <s v="Evento da Comunidade Impulso"/>
        <s v="Java Script"/>
        <s v="Conhecimentos Técnicos" u="1"/>
        <s v="Teste" u="1"/>
      </sharedItems>
    </cacheField>
    <cacheField name="Inicio" numFmtId="0">
      <sharedItems containsNonDate="0" containsDate="1" containsString="0" containsBlank="1" minDate="1899-12-30T00:00:00" maxDate="1899-12-30T23:38:00"/>
    </cacheField>
    <cacheField name="Fim" numFmtId="0">
      <sharedItems containsNonDate="0" containsDate="1" containsString="0" containsBlank="1" minDate="1899-12-30T00:00:00" maxDate="1899-12-30T23:59:00"/>
    </cacheField>
    <cacheField name="Total horas de estudo" numFmtId="165">
      <sharedItems containsNonDate="0" containsDate="1" containsString="0" containsBlank="1" minDate="1899-12-30T00:00:00" maxDate="1899-12-30T04:00:00"/>
    </cacheField>
    <cacheField name="Assunto" numFmtId="0">
      <sharedItems containsBlank="1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">
  <r>
    <x v="0"/>
    <d v="2022-03-09T00:00:00"/>
    <x v="0"/>
    <x v="0"/>
    <x v="0"/>
    <d v="1899-12-30T08:00:00"/>
    <d v="1899-12-30T09:30:00"/>
    <d v="1899-12-30T01:30:00"/>
    <m/>
  </r>
  <r>
    <x v="0"/>
    <d v="2022-03-09T00:00:00"/>
    <x v="0"/>
    <x v="0"/>
    <x v="1"/>
    <d v="1899-12-30T21:43:00"/>
    <d v="1899-12-30T23:27:00"/>
    <d v="1899-12-30T01:44:00"/>
    <m/>
  </r>
  <r>
    <x v="0"/>
    <d v="2022-03-09T00:00:00"/>
    <x v="0"/>
    <x v="0"/>
    <x v="2"/>
    <d v="1899-12-30T14:54:00"/>
    <d v="1899-12-30T16:24:00"/>
    <d v="1899-12-30T01:30:00"/>
    <m/>
  </r>
  <r>
    <x v="1"/>
    <d v="2022-03-10T00:00:00"/>
    <x v="0"/>
    <x v="0"/>
    <x v="3"/>
    <d v="1899-12-30T08:00:00"/>
    <d v="1899-12-30T10:08:00"/>
    <d v="1899-12-30T02:08:00"/>
    <m/>
  </r>
  <r>
    <x v="1"/>
    <d v="2022-03-10T00:00:00"/>
    <x v="0"/>
    <x v="0"/>
    <x v="4"/>
    <d v="1899-12-30T22:20:00"/>
    <d v="1899-12-30T23:32:00"/>
    <d v="1899-12-30T01:12:00"/>
    <m/>
  </r>
  <r>
    <x v="2"/>
    <d v="2022-03-11T00:00:00"/>
    <x v="0"/>
    <x v="0"/>
    <x v="3"/>
    <d v="1899-12-30T08:10:00"/>
    <d v="1899-12-30T10:50:00"/>
    <d v="1899-12-30T02:40:00"/>
    <m/>
  </r>
  <r>
    <x v="3"/>
    <d v="2022-03-14T00:00:00"/>
    <x v="0"/>
    <x v="1"/>
    <x v="2"/>
    <d v="1899-12-30T22:00:00"/>
    <d v="1899-12-30T23:30:00"/>
    <d v="1899-12-30T01:30:00"/>
    <m/>
  </r>
  <r>
    <x v="4"/>
    <d v="2022-03-15T00:00:00"/>
    <x v="0"/>
    <x v="1"/>
    <x v="5"/>
    <d v="1899-12-30T20:30:00"/>
    <d v="1899-12-30T21:11:00"/>
    <d v="1899-12-30T00:41:00"/>
    <m/>
  </r>
  <r>
    <x v="4"/>
    <d v="2022-03-15T00:00:00"/>
    <x v="0"/>
    <x v="1"/>
    <x v="5"/>
    <d v="1899-12-30T10:00:00"/>
    <d v="1899-12-30T12:00:00"/>
    <d v="1899-12-30T02:00:00"/>
    <m/>
  </r>
  <r>
    <x v="4"/>
    <d v="2022-03-15T00:00:00"/>
    <x v="0"/>
    <x v="1"/>
    <x v="5"/>
    <d v="1899-12-30T21:11:00"/>
    <d v="1899-12-30T23:59:00"/>
    <d v="1899-12-30T02:48:00"/>
    <m/>
  </r>
  <r>
    <x v="5"/>
    <d v="2022-03-16T00:00:00"/>
    <x v="0"/>
    <x v="1"/>
    <x v="4"/>
    <d v="1899-12-30T19:00:00"/>
    <d v="1899-12-30T22:06:00"/>
    <d v="1899-12-30T03:06:00"/>
    <m/>
  </r>
  <r>
    <x v="5"/>
    <d v="2022-03-16T00:00:00"/>
    <x v="0"/>
    <x v="1"/>
    <x v="5"/>
    <d v="1899-12-30T00:00:00"/>
    <d v="1899-12-30T01:20:00"/>
    <d v="1899-12-30T01:20:00"/>
    <m/>
  </r>
  <r>
    <x v="6"/>
    <d v="2022-03-17T00:00:00"/>
    <x v="0"/>
    <x v="1"/>
    <x v="4"/>
    <d v="1899-12-30T16:10:00"/>
    <d v="1899-12-30T17:10:00"/>
    <d v="1899-12-30T01:00:00"/>
    <m/>
  </r>
  <r>
    <x v="7"/>
    <d v="2022-03-18T00:00:00"/>
    <x v="0"/>
    <x v="1"/>
    <x v="6"/>
    <d v="1899-12-30T10:45:00"/>
    <d v="1899-12-30T13:20:00"/>
    <d v="1899-12-30T02:35:00"/>
    <m/>
  </r>
  <r>
    <x v="8"/>
    <d v="2022-03-21T00:00:00"/>
    <x v="0"/>
    <x v="2"/>
    <x v="6"/>
    <d v="1899-12-30T15:50:00"/>
    <d v="1899-12-30T16:50:00"/>
    <d v="1899-12-30T01:00:00"/>
    <m/>
  </r>
  <r>
    <x v="8"/>
    <d v="2022-03-21T00:00:00"/>
    <x v="0"/>
    <x v="2"/>
    <x v="6"/>
    <d v="1899-12-30T21:22:00"/>
    <d v="1899-12-30T23:23:00"/>
    <d v="1899-12-30T02:01:00"/>
    <m/>
  </r>
  <r>
    <x v="9"/>
    <d v="2022-03-22T00:00:00"/>
    <x v="0"/>
    <x v="2"/>
    <x v="6"/>
    <d v="1899-12-30T14:25:00"/>
    <d v="1899-12-30T16:48:00"/>
    <d v="1899-12-30T02:23:00"/>
    <m/>
  </r>
  <r>
    <x v="9"/>
    <d v="2022-03-22T00:00:00"/>
    <x v="0"/>
    <x v="2"/>
    <x v="7"/>
    <d v="1899-12-30T00:00:00"/>
    <d v="1899-12-30T00:40:00"/>
    <d v="1899-12-30T00:40:00"/>
    <m/>
  </r>
  <r>
    <x v="9"/>
    <d v="2022-03-22T00:00:00"/>
    <x v="0"/>
    <x v="2"/>
    <x v="2"/>
    <d v="1899-12-30T14:05:00"/>
    <d v="1899-12-30T14:25:00"/>
    <d v="1899-12-30T00:20:00"/>
    <m/>
  </r>
  <r>
    <x v="10"/>
    <d v="2022-03-23T00:00:00"/>
    <x v="0"/>
    <x v="2"/>
    <x v="8"/>
    <m/>
    <m/>
    <d v="1899-12-30T00:00:00"/>
    <m/>
  </r>
  <r>
    <x v="11"/>
    <d v="2022-03-24T00:00:00"/>
    <x v="0"/>
    <x v="2"/>
    <x v="6"/>
    <d v="1899-12-30T16:00:00"/>
    <d v="1899-12-30T16:47:00"/>
    <d v="1899-12-30T00:47:00"/>
    <m/>
  </r>
  <r>
    <x v="12"/>
    <d v="2022-03-25T00:00:00"/>
    <x v="0"/>
    <x v="2"/>
    <x v="5"/>
    <d v="1899-12-30T19:44:00"/>
    <d v="1899-12-30T20:14:00"/>
    <d v="1899-12-30T00:30:00"/>
    <m/>
  </r>
  <r>
    <x v="12"/>
    <d v="2022-03-25T00:00:00"/>
    <x v="0"/>
    <x v="2"/>
    <x v="9"/>
    <d v="1899-12-30T20:14:00"/>
    <d v="1899-12-30T21:10:00"/>
    <d v="1899-12-30T00:56:00"/>
    <m/>
  </r>
  <r>
    <x v="12"/>
    <d v="2022-03-25T00:00:00"/>
    <x v="0"/>
    <x v="2"/>
    <x v="5"/>
    <d v="1899-12-30T21:10:00"/>
    <d v="1899-12-30T23:22:00"/>
    <d v="1899-12-30T02:12:00"/>
    <m/>
  </r>
  <r>
    <x v="12"/>
    <d v="2022-03-25T00:00:00"/>
    <x v="0"/>
    <x v="2"/>
    <x v="9"/>
    <d v="1899-12-30T23:23:00"/>
    <d v="1899-12-30T23:59:00"/>
    <d v="1899-12-30T00:36:00"/>
    <m/>
  </r>
  <r>
    <x v="12"/>
    <d v="2022-03-25T00:00:00"/>
    <x v="0"/>
    <x v="2"/>
    <x v="2"/>
    <d v="1899-12-30T00:00:00"/>
    <d v="1899-12-30T01:14:00"/>
    <d v="1899-12-30T01:14:00"/>
    <m/>
  </r>
  <r>
    <x v="13"/>
    <d v="2022-03-28T00:00:00"/>
    <x v="0"/>
    <x v="3"/>
    <x v="10"/>
    <d v="1899-12-30T20:13:00"/>
    <d v="1899-12-30T21:35:00"/>
    <d v="1899-12-30T01:22:00"/>
    <m/>
  </r>
  <r>
    <x v="13"/>
    <d v="2022-03-28T00:00:00"/>
    <x v="0"/>
    <x v="3"/>
    <x v="2"/>
    <d v="1899-12-30T00:30:00"/>
    <d v="1899-12-30T01:01:00"/>
    <d v="1899-12-30T00:31:00"/>
    <m/>
  </r>
  <r>
    <x v="13"/>
    <d v="2022-03-28T00:00:00"/>
    <x v="0"/>
    <x v="3"/>
    <x v="2"/>
    <d v="1899-12-30T21:40:00"/>
    <d v="1899-12-30T23:59:00"/>
    <d v="1899-12-30T02:19:00"/>
    <m/>
  </r>
  <r>
    <x v="14"/>
    <d v="2022-03-29T00:00:00"/>
    <x v="0"/>
    <x v="3"/>
    <x v="2"/>
    <d v="1899-12-30T14:52:00"/>
    <d v="1899-12-30T17:12:00"/>
    <d v="1899-12-30T02:20:00"/>
    <m/>
  </r>
  <r>
    <x v="14"/>
    <d v="2022-03-29T00:00:00"/>
    <x v="0"/>
    <x v="3"/>
    <x v="2"/>
    <d v="1899-12-30T09:45:00"/>
    <d v="1899-12-30T10:55:00"/>
    <d v="1899-12-30T01:10:00"/>
    <m/>
  </r>
  <r>
    <x v="15"/>
    <d v="2022-03-30T00:00:00"/>
    <x v="0"/>
    <x v="3"/>
    <x v="2"/>
    <d v="1899-12-30T00:00:00"/>
    <d v="1899-12-30T01:02:00"/>
    <d v="1899-12-30T01:02:00"/>
    <m/>
  </r>
  <r>
    <x v="15"/>
    <d v="2022-03-30T00:00:00"/>
    <x v="0"/>
    <x v="3"/>
    <x v="2"/>
    <d v="1899-12-30T22:09:00"/>
    <d v="1899-12-30T23:59:00"/>
    <d v="1899-12-30T01:50:00"/>
    <m/>
  </r>
  <r>
    <x v="15"/>
    <d v="2022-03-30T00:00:00"/>
    <x v="0"/>
    <x v="3"/>
    <x v="2"/>
    <d v="1899-12-30T21:30:00"/>
    <d v="1899-12-30T22:00:00"/>
    <d v="1899-12-30T00:30:00"/>
    <m/>
  </r>
  <r>
    <x v="15"/>
    <d v="2022-03-30T00:00:00"/>
    <x v="0"/>
    <x v="3"/>
    <x v="2"/>
    <d v="1899-12-30T10:05:00"/>
    <d v="1899-12-30T11:38:00"/>
    <d v="1899-12-30T01:33:00"/>
    <m/>
  </r>
  <r>
    <x v="16"/>
    <d v="2022-03-31T00:00:00"/>
    <x v="0"/>
    <x v="3"/>
    <x v="2"/>
    <d v="1899-12-30T00:00:00"/>
    <d v="1899-12-30T01:05:00"/>
    <d v="1899-12-30T01:05:00"/>
    <m/>
  </r>
  <r>
    <x v="16"/>
    <d v="2022-03-31T00:00:00"/>
    <x v="0"/>
    <x v="3"/>
    <x v="2"/>
    <d v="1899-12-30T22:59:00"/>
    <d v="1899-12-30T23:59:00"/>
    <d v="1899-12-30T01:00:00"/>
    <m/>
  </r>
  <r>
    <x v="16"/>
    <d v="2022-03-31T00:00:00"/>
    <x v="0"/>
    <x v="3"/>
    <x v="2"/>
    <d v="1899-12-30T10:58:00"/>
    <d v="1899-12-30T12:15:00"/>
    <d v="1899-12-30T01:17:00"/>
    <m/>
  </r>
  <r>
    <x v="17"/>
    <d v="2022-04-01T00:00:00"/>
    <x v="1"/>
    <x v="4"/>
    <x v="11"/>
    <d v="1899-12-30T21:20:00"/>
    <d v="1899-12-30T22:04:00"/>
    <d v="1899-12-30T00:44:00"/>
    <s v="Pensamento computacional"/>
  </r>
  <r>
    <x v="17"/>
    <d v="2022-04-01T00:00:00"/>
    <x v="1"/>
    <x v="4"/>
    <x v="2"/>
    <d v="1899-12-30T22:46:00"/>
    <d v="1899-12-30T23:59:00"/>
    <d v="1899-12-30T01:13:00"/>
    <s v="Propriedades do CSS"/>
  </r>
  <r>
    <x v="18"/>
    <d v="2022-04-02T00:00:00"/>
    <x v="1"/>
    <x v="4"/>
    <x v="2"/>
    <d v="1899-12-30T00:00:00"/>
    <d v="1899-12-30T01:18:00"/>
    <d v="1899-12-30T01:18:00"/>
    <s v="Propriedades do CSS"/>
  </r>
  <r>
    <x v="19"/>
    <d v="2022-04-04T00:00:00"/>
    <x v="1"/>
    <x v="4"/>
    <x v="12"/>
    <d v="1899-12-30T22:00:00"/>
    <d v="1899-12-30T22:18:00"/>
    <d v="1899-12-30T00:18:00"/>
    <s v="Dashboard"/>
  </r>
  <r>
    <x v="19"/>
    <d v="2022-04-04T00:00:00"/>
    <x v="1"/>
    <x v="4"/>
    <x v="13"/>
    <d v="1899-12-30T22:30:00"/>
    <d v="1899-12-30T23:59:00"/>
    <d v="1899-12-30T01:29:00"/>
    <s v="Ferramentas"/>
  </r>
  <r>
    <x v="19"/>
    <d v="2022-04-04T00:00:00"/>
    <x v="1"/>
    <x v="4"/>
    <x v="13"/>
    <d v="1899-12-30T00:00:00"/>
    <d v="1899-12-30T00:40:00"/>
    <d v="1899-12-30T00:40:00"/>
    <s v="Ferramentas"/>
  </r>
  <r>
    <x v="20"/>
    <d v="2022-04-05T00:00:00"/>
    <x v="1"/>
    <x v="4"/>
    <x v="14"/>
    <d v="1899-12-30T00:40:00"/>
    <d v="1899-12-30T00:55:00"/>
    <d v="1899-12-30T00:15:00"/>
    <s v="Treinamentos do Censo Demográfico 2022"/>
  </r>
  <r>
    <x v="21"/>
    <d v="2022-04-06T00:00:00"/>
    <x v="1"/>
    <x v="4"/>
    <x v="8"/>
    <d v="1899-12-30T00:00:00"/>
    <d v="1899-12-30T00:00:00"/>
    <d v="1899-12-30T00:00:00"/>
    <m/>
  </r>
  <r>
    <x v="22"/>
    <d v="2022-04-07T00:00:00"/>
    <x v="1"/>
    <x v="4"/>
    <x v="14"/>
    <d v="1899-12-30T09:30:00"/>
    <d v="1899-12-30T12:02:00"/>
    <d v="1899-12-30T02:32:00"/>
    <s v="Treinamentos do Censo Demográfico 2022"/>
  </r>
  <r>
    <x v="22"/>
    <d v="2022-04-07T00:00:00"/>
    <x v="1"/>
    <x v="4"/>
    <x v="12"/>
    <d v="1899-12-30T12:02:00"/>
    <d v="1899-12-30T12:46:00"/>
    <d v="1899-12-30T00:44:00"/>
    <s v="VBA-Atualizar Dashboard automaticamente"/>
  </r>
  <r>
    <x v="22"/>
    <d v="2022-04-07T00:00:00"/>
    <x v="1"/>
    <x v="4"/>
    <x v="12"/>
    <d v="1899-12-30T22:30:00"/>
    <d v="1899-12-30T23:02:00"/>
    <d v="1899-12-30T00:32:00"/>
    <s v="VBA-Atualizar Dashboard automaticamente"/>
  </r>
  <r>
    <x v="22"/>
    <d v="2022-04-07T00:00:00"/>
    <x v="1"/>
    <x v="4"/>
    <x v="14"/>
    <d v="1899-12-30T23:20:00"/>
    <d v="1899-12-30T23:59:00"/>
    <d v="1899-12-30T00:39:00"/>
    <s v="Treinamentos do Censo Demográfico 2022"/>
  </r>
  <r>
    <x v="23"/>
    <d v="2022-04-08T00:00:00"/>
    <x v="1"/>
    <x v="4"/>
    <x v="14"/>
    <d v="1899-12-30T00:00:00"/>
    <d v="1899-12-30T00:45:00"/>
    <d v="1899-12-30T00:45:00"/>
    <s v="Treinamentos do Censo Demográfico 2022"/>
  </r>
  <r>
    <x v="23"/>
    <d v="2022-04-08T00:00:00"/>
    <x v="1"/>
    <x v="4"/>
    <x v="14"/>
    <d v="1899-12-30T11:11:00"/>
    <d v="1899-12-30T12:08:00"/>
    <d v="1899-12-30T00:57:00"/>
    <s v="Treinamentos do Censo Demográfico 2022"/>
  </r>
  <r>
    <x v="23"/>
    <d v="2022-04-08T00:00:00"/>
    <x v="1"/>
    <x v="4"/>
    <x v="14"/>
    <d v="1899-12-30T22:00:00"/>
    <d v="1899-12-30T23:30:00"/>
    <d v="1899-12-30T01:30:00"/>
    <s v="Treinamentos do Censo Demográfico 2022"/>
  </r>
  <r>
    <x v="24"/>
    <d v="2022-04-09T00:00:00"/>
    <x v="1"/>
    <x v="4"/>
    <x v="14"/>
    <d v="1899-12-30T16:00:00"/>
    <d v="1899-12-30T17:30:00"/>
    <d v="1899-12-30T01:30:00"/>
    <s v="Leitura da apostila"/>
  </r>
  <r>
    <x v="25"/>
    <d v="2022-04-11T00:00:00"/>
    <x v="1"/>
    <x v="0"/>
    <x v="11"/>
    <d v="1899-12-30T16:04:00"/>
    <d v="1899-12-30T17:04:00"/>
    <d v="1899-12-30T01:00:00"/>
    <s v="Pensamento computacional"/>
  </r>
  <r>
    <x v="25"/>
    <d v="2022-04-11T00:00:00"/>
    <x v="1"/>
    <x v="0"/>
    <x v="11"/>
    <d v="1899-12-30T17:43:00"/>
    <d v="1899-12-30T18:25:00"/>
    <d v="1899-12-30T00:42:00"/>
    <s v="Pensamento computacional"/>
  </r>
  <r>
    <x v="25"/>
    <d v="2022-04-11T00:00:00"/>
    <x v="1"/>
    <x v="0"/>
    <x v="2"/>
    <d v="1899-12-30T21:36:00"/>
    <d v="1899-12-30T23:31:00"/>
    <d v="1899-12-30T01:55:00"/>
    <s v="Responsividade"/>
  </r>
  <r>
    <x v="26"/>
    <d v="2022-04-12T00:00:00"/>
    <x v="1"/>
    <x v="0"/>
    <x v="2"/>
    <d v="1899-12-30T21:00:00"/>
    <d v="1899-12-30T23:22:00"/>
    <d v="1899-12-30T02:22:00"/>
    <s v="Semântica"/>
  </r>
  <r>
    <x v="27"/>
    <d v="2022-04-13T00:00:00"/>
    <x v="1"/>
    <x v="0"/>
    <x v="11"/>
    <d v="1899-12-30T09:58:00"/>
    <d v="1899-12-30T12:00:00"/>
    <d v="1899-12-30T02:02:00"/>
    <s v="Introdução ao Git e ao GitHub"/>
  </r>
  <r>
    <x v="27"/>
    <d v="2022-04-13T00:00:00"/>
    <x v="1"/>
    <x v="0"/>
    <x v="11"/>
    <d v="1899-12-30T18:58:00"/>
    <d v="1899-12-30T20:44:00"/>
    <d v="1899-12-30T01:46:00"/>
    <s v="Aula inaugural"/>
  </r>
  <r>
    <x v="27"/>
    <d v="2022-04-13T00:00:00"/>
    <x v="1"/>
    <x v="0"/>
    <x v="11"/>
    <d v="1899-12-30T22:55:00"/>
    <d v="1899-12-30T23:59:00"/>
    <d v="1899-12-30T01:04:00"/>
    <s v="Introdução ao Git e ao GitHub"/>
  </r>
  <r>
    <x v="28"/>
    <d v="2022-04-14T00:00:00"/>
    <x v="1"/>
    <x v="0"/>
    <x v="11"/>
    <d v="1899-12-30T00:00:00"/>
    <d v="1899-12-30T00:23:00"/>
    <d v="1899-12-30T00:23:00"/>
    <s v="Introdução ao Git e ao GitHub"/>
  </r>
  <r>
    <x v="29"/>
    <d v="2022-04-18T00:00:00"/>
    <x v="1"/>
    <x v="1"/>
    <x v="11"/>
    <d v="1899-12-30T09:33:00"/>
    <d v="1899-12-30T11:25:00"/>
    <d v="1899-12-30T01:52:00"/>
    <s v="Introdução ao Git e ao GitHub"/>
  </r>
  <r>
    <x v="29"/>
    <d v="2022-04-18T00:00:00"/>
    <x v="1"/>
    <x v="1"/>
    <x v="11"/>
    <d v="1899-12-30T11:37:00"/>
    <d v="1899-12-30T12:01:00"/>
    <d v="1899-12-30T00:24:00"/>
    <s v="Projetos ágeis com SCRUM"/>
  </r>
  <r>
    <x v="29"/>
    <d v="2022-04-18T00:00:00"/>
    <x v="1"/>
    <x v="1"/>
    <x v="11"/>
    <d v="1899-12-30T13:58:00"/>
    <d v="1899-12-30T15:13:00"/>
    <d v="1899-12-30T01:15:00"/>
    <s v="Projetos ágeis com SCRUM"/>
  </r>
  <r>
    <x v="29"/>
    <d v="2022-04-18T00:00:00"/>
    <x v="1"/>
    <x v="1"/>
    <x v="11"/>
    <d v="1899-12-30T15:24:00"/>
    <d v="1899-12-30T15:43:00"/>
    <d v="1899-12-30T00:19:00"/>
    <s v="Projetos ágeis com SCRUM"/>
  </r>
  <r>
    <x v="29"/>
    <d v="2022-04-18T00:00:00"/>
    <x v="1"/>
    <x v="1"/>
    <x v="11"/>
    <d v="1899-12-30T15:49:00"/>
    <d v="1899-12-30T17:20:00"/>
    <d v="1899-12-30T01:31:00"/>
    <s v="Lab 01"/>
  </r>
  <r>
    <x v="29"/>
    <d v="2022-04-18T00:00:00"/>
    <x v="1"/>
    <x v="1"/>
    <x v="11"/>
    <d v="1899-12-30T19:14:00"/>
    <d v="1899-12-30T20:25:00"/>
    <d v="1899-12-30T01:11:00"/>
    <s v="Primeiros passos p/ desenvolvimento web"/>
  </r>
  <r>
    <x v="29"/>
    <d v="2022-04-18T00:00:00"/>
    <x v="1"/>
    <x v="1"/>
    <x v="11"/>
    <d v="1899-12-30T20:56:00"/>
    <d v="1899-12-30T22:25:00"/>
    <d v="1899-12-30T01:29:00"/>
    <s v="Primeiros passos p/ desenvolvimento web"/>
  </r>
  <r>
    <x v="30"/>
    <d v="2022-04-19T00:00:00"/>
    <x v="1"/>
    <x v="1"/>
    <x v="11"/>
    <d v="1899-12-30T18:36:00"/>
    <d v="1899-12-30T20:04:00"/>
    <d v="1899-12-30T01:28:00"/>
    <s v="Criação de websites com HTML5 e CSS3"/>
  </r>
  <r>
    <x v="30"/>
    <d v="2022-04-19T00:00:00"/>
    <x v="1"/>
    <x v="1"/>
    <x v="11"/>
    <d v="1899-12-30T21:22:00"/>
    <d v="1899-12-30T23:19:00"/>
    <d v="1899-12-30T01:57:00"/>
    <s v="Construindo páginas web com Bootstrap"/>
  </r>
  <r>
    <x v="31"/>
    <d v="2022-04-20T00:00:00"/>
    <x v="1"/>
    <x v="1"/>
    <x v="11"/>
    <d v="1899-12-30T08:58:00"/>
    <d v="1899-12-30T09:54:00"/>
    <d v="1899-12-30T00:56:00"/>
    <s v="Pesquisa API"/>
  </r>
  <r>
    <x v="31"/>
    <d v="2022-04-20T00:00:00"/>
    <x v="1"/>
    <x v="1"/>
    <x v="11"/>
    <d v="1899-12-30T10:09:00"/>
    <d v="1899-12-30T11:40:00"/>
    <d v="1899-12-30T01:31:00"/>
    <s v="Melhorar o editor de código"/>
  </r>
  <r>
    <x v="31"/>
    <d v="2022-04-20T00:00:00"/>
    <x v="1"/>
    <x v="1"/>
    <x v="15"/>
    <d v="1899-12-30T19:30:00"/>
    <d v="1899-12-30T20:23:00"/>
    <d v="1899-12-30T00:53:00"/>
    <s v="Live"/>
  </r>
  <r>
    <x v="31"/>
    <d v="2022-04-20T00:00:00"/>
    <x v="1"/>
    <x v="1"/>
    <x v="11"/>
    <d v="1899-12-30T23:30:00"/>
    <d v="1899-12-30T23:45:00"/>
    <d v="1899-12-30T00:15:00"/>
    <s v="Lab 02"/>
  </r>
  <r>
    <x v="32"/>
    <d v="2022-04-21T00:00:00"/>
    <x v="1"/>
    <x v="1"/>
    <x v="11"/>
    <d v="1899-12-30T00:00:00"/>
    <d v="1899-12-30T02:19:00"/>
    <d v="1899-12-30T02:19:00"/>
    <s v="Lab 02"/>
  </r>
  <r>
    <x v="32"/>
    <d v="2022-04-21T00:00:00"/>
    <x v="1"/>
    <x v="1"/>
    <x v="11"/>
    <d v="1899-12-30T09:28:00"/>
    <d v="1899-12-30T13:08:00"/>
    <d v="1899-12-30T03:40:00"/>
    <s v="Lab 02"/>
  </r>
  <r>
    <x v="32"/>
    <d v="2022-04-21T00:00:00"/>
    <x v="1"/>
    <x v="1"/>
    <x v="11"/>
    <d v="1899-12-30T22:37:00"/>
    <d v="1899-12-30T23:59:00"/>
    <d v="1899-12-30T01:22:00"/>
    <s v="Lab 02"/>
  </r>
  <r>
    <x v="33"/>
    <d v="2022-04-22T00:00:00"/>
    <x v="1"/>
    <x v="1"/>
    <x v="11"/>
    <d v="1899-12-30T00:00:00"/>
    <d v="1899-12-30T02:35:00"/>
    <d v="1899-12-30T02:35:00"/>
    <s v="Lab 02"/>
  </r>
  <r>
    <x v="33"/>
    <d v="2022-04-22T00:00:00"/>
    <x v="1"/>
    <x v="1"/>
    <x v="11"/>
    <d v="1899-12-30T20:30:00"/>
    <d v="1899-12-30T23:59:00"/>
    <d v="1899-12-30T03:29:00"/>
    <s v="Lab 02"/>
  </r>
  <r>
    <x v="34"/>
    <d v="2022-04-23T00:00:00"/>
    <x v="1"/>
    <x v="1"/>
    <x v="11"/>
    <d v="1899-12-30T00:00:00"/>
    <d v="1899-12-30T02:39:00"/>
    <d v="1899-12-30T02:39:00"/>
    <s v="Lab 02"/>
  </r>
  <r>
    <x v="35"/>
    <d v="2022-04-25T00:00:00"/>
    <x v="1"/>
    <x v="2"/>
    <x v="11"/>
    <d v="1899-12-30T11:05:00"/>
    <d v="1899-12-30T12:14:00"/>
    <d v="1899-12-30T01:09:00"/>
    <s v="Coleções Js"/>
  </r>
  <r>
    <x v="35"/>
    <d v="2022-04-25T00:00:00"/>
    <x v="1"/>
    <x v="2"/>
    <x v="11"/>
    <d v="1899-12-30T15:43:00"/>
    <d v="1899-12-30T17:05:00"/>
    <d v="1899-12-30T01:22:00"/>
    <s v="Debugging e Error Handling"/>
  </r>
  <r>
    <x v="35"/>
    <d v="2022-04-25T00:00:00"/>
    <x v="1"/>
    <x v="2"/>
    <x v="11"/>
    <d v="1899-12-30T22:13:00"/>
    <d v="1899-12-30T23:59:00"/>
    <d v="1899-12-30T01:46:00"/>
    <s v="Java Script Assincrono"/>
  </r>
  <r>
    <x v="36"/>
    <d v="2022-04-26T00:00:00"/>
    <x v="1"/>
    <x v="2"/>
    <x v="11"/>
    <d v="1899-12-30T00:03:00"/>
    <d v="1899-12-30T00:27:00"/>
    <d v="1899-12-30T00:24:00"/>
    <s v="Orientação a objetos"/>
  </r>
  <r>
    <x v="36"/>
    <d v="2022-04-26T00:00:00"/>
    <x v="1"/>
    <x v="2"/>
    <x v="11"/>
    <d v="1899-12-30T19:10:00"/>
    <d v="1899-12-30T19:41:00"/>
    <d v="1899-12-30T00:31:00"/>
    <s v="Orientação a objetos"/>
  </r>
  <r>
    <x v="36"/>
    <d v="2022-04-26T00:00:00"/>
    <x v="1"/>
    <x v="2"/>
    <x v="11"/>
    <d v="1899-12-30T19:41:00"/>
    <d v="1899-12-30T20:53:00"/>
    <d v="1899-12-30T01:12:00"/>
    <s v="Map, Filter e Reduce"/>
  </r>
  <r>
    <x v="36"/>
    <d v="2022-04-26T00:00:00"/>
    <x v="1"/>
    <x v="2"/>
    <x v="11"/>
    <d v="1899-12-30T21:13:00"/>
    <d v="1899-12-30T22:33:00"/>
    <d v="1899-12-30T01:20:00"/>
    <s v="Manipulando a D.O.M. com JavaScript"/>
  </r>
  <r>
    <x v="36"/>
    <d v="2022-04-26T00:00:00"/>
    <x v="1"/>
    <x v="2"/>
    <x v="11"/>
    <d v="1899-12-30T22:37:00"/>
    <d v="1899-12-30T22:52:00"/>
    <d v="1899-12-30T00:15:00"/>
    <s v="Desafios de Código em Javascript"/>
  </r>
  <r>
    <x v="37"/>
    <d v="2022-04-27T00:00:00"/>
    <x v="1"/>
    <x v="2"/>
    <x v="11"/>
    <d v="1899-12-30T09:51:00"/>
    <d v="1899-12-30T12:20:00"/>
    <d v="1899-12-30T02:29:00"/>
    <s v="Lab 03"/>
  </r>
  <r>
    <x v="37"/>
    <d v="2022-04-27T00:00:00"/>
    <x v="1"/>
    <x v="2"/>
    <x v="11"/>
    <d v="1899-12-30T17:05:00"/>
    <d v="1899-12-30T18:20:00"/>
    <d v="1899-12-30T01:15:00"/>
    <s v="Introdução ao ReactJS"/>
  </r>
  <r>
    <x v="37"/>
    <d v="2022-04-27T00:00:00"/>
    <x v="1"/>
    <x v="2"/>
    <x v="2"/>
    <d v="1899-12-30T18:20:00"/>
    <d v="1899-12-30T18:49:00"/>
    <d v="1899-12-30T00:29:00"/>
    <s v="Quiz"/>
  </r>
  <r>
    <x v="37"/>
    <d v="2022-04-27T00:00:00"/>
    <x v="1"/>
    <x v="2"/>
    <x v="16"/>
    <d v="1899-12-30T21:00:00"/>
    <d v="1899-12-30T21:40:00"/>
    <d v="1899-12-30T00:40:00"/>
    <s v="Leitura"/>
  </r>
  <r>
    <x v="37"/>
    <d v="2022-04-27T00:00:00"/>
    <x v="1"/>
    <x v="2"/>
    <x v="11"/>
    <d v="1899-12-30T23:15:00"/>
    <d v="1899-12-30T23:35:00"/>
    <d v="1899-12-30T00:20:00"/>
    <s v="Introdução ao ReactJS"/>
  </r>
  <r>
    <x v="38"/>
    <d v="2022-04-28T00:00:00"/>
    <x v="1"/>
    <x v="2"/>
    <x v="11"/>
    <d v="1899-12-30T15:33:00"/>
    <d v="1899-12-30T16:06:00"/>
    <d v="1899-12-30T00:33:00"/>
    <s v="Introdução ao ReactJS"/>
  </r>
  <r>
    <x v="38"/>
    <d v="2022-04-28T00:00:00"/>
    <x v="1"/>
    <x v="2"/>
    <x v="11"/>
    <d v="1899-12-30T16:24:00"/>
    <d v="1899-12-30T17:29:00"/>
    <d v="1899-12-30T01:05:00"/>
    <s v="Introdução ao ReactJS"/>
  </r>
  <r>
    <x v="38"/>
    <d v="2022-04-28T00:00:00"/>
    <x v="1"/>
    <x v="2"/>
    <x v="11"/>
    <d v="1899-12-30T18:02:00"/>
    <d v="1899-12-30T18:27:00"/>
    <d v="1899-12-30T00:25:00"/>
    <s v="Introdução ao ReactJS"/>
  </r>
  <r>
    <x v="38"/>
    <d v="2022-04-28T00:00:00"/>
    <x v="1"/>
    <x v="2"/>
    <x v="16"/>
    <d v="1899-12-30T22:58:00"/>
    <d v="1899-12-30T23:59:00"/>
    <d v="1899-12-30T01:01:00"/>
    <s v="Introdução ao ReactJS"/>
  </r>
  <r>
    <x v="39"/>
    <d v="2022-04-29T00:00:00"/>
    <x v="1"/>
    <x v="2"/>
    <x v="16"/>
    <d v="1899-12-30T00:00:00"/>
    <d v="1899-12-30T04:00:00"/>
    <d v="1899-12-30T04:00:00"/>
    <s v="LeafLet-Mapas"/>
  </r>
  <r>
    <x v="39"/>
    <d v="2022-04-29T00:00:00"/>
    <x v="1"/>
    <x v="2"/>
    <x v="11"/>
    <d v="1899-12-30T22:02:00"/>
    <d v="1899-12-30T23:07:00"/>
    <d v="1899-12-30T01:05:00"/>
    <s v="Introdução ao ReactJS"/>
  </r>
  <r>
    <x v="39"/>
    <d v="2022-04-29T00:00:00"/>
    <x v="1"/>
    <x v="2"/>
    <x v="11"/>
    <d v="1899-12-30T23:18:00"/>
    <d v="1899-12-30T23:59:00"/>
    <d v="1899-12-30T00:41:00"/>
    <s v="Desenvolvimento de aplicações  c/ ReactJS"/>
  </r>
  <r>
    <x v="40"/>
    <d v="2022-04-30T00:00:00"/>
    <x v="1"/>
    <x v="2"/>
    <x v="11"/>
    <d v="1899-12-30T00:00:00"/>
    <d v="1899-12-30T00:36:00"/>
    <d v="1899-12-30T00:36:00"/>
    <s v="Desenvolvimento de aplicações  c/ ReactJS"/>
  </r>
  <r>
    <x v="41"/>
    <d v="2022-05-03T00:00:00"/>
    <x v="2"/>
    <x v="4"/>
    <x v="11"/>
    <d v="1899-12-30T21:30:00"/>
    <d v="1899-12-30T22:38:00"/>
    <d v="1899-12-30T01:08:00"/>
    <s v="Desenvolvimento de aplicações  c/ ReactJS"/>
  </r>
  <r>
    <x v="42"/>
    <d v="2022-05-04T00:00:00"/>
    <x v="2"/>
    <x v="4"/>
    <x v="11"/>
    <d v="1899-12-30T21:45:00"/>
    <d v="1899-12-30T23:17:00"/>
    <d v="1899-12-30T01:32:00"/>
    <s v="Desenvolvimento de aplicações  c/ ReactJS"/>
  </r>
  <r>
    <x v="43"/>
    <d v="2022-05-06T00:00:00"/>
    <x v="2"/>
    <x v="4"/>
    <x v="11"/>
    <d v="1899-12-30T21:26:00"/>
    <d v="1899-12-30T23:59:00"/>
    <d v="1899-12-30T02:33:00"/>
    <s v="Introdução a Redux com ReactJS"/>
  </r>
  <r>
    <x v="44"/>
    <d v="2022-05-07T00:00:00"/>
    <x v="2"/>
    <x v="4"/>
    <x v="11"/>
    <d v="1899-12-30T01:20:00"/>
    <d v="1899-12-30T02:06:00"/>
    <d v="1899-12-30T00:46:00"/>
    <s v="Desafio de código"/>
  </r>
  <r>
    <x v="44"/>
    <d v="2022-05-07T00:00:00"/>
    <x v="2"/>
    <x v="4"/>
    <x v="11"/>
    <d v="1899-12-30T02:06:00"/>
    <d v="1899-12-30T02:18:00"/>
    <d v="1899-12-30T00:12:00"/>
    <s v="States &amp; Effects no ReactJs"/>
  </r>
  <r>
    <x v="44"/>
    <d v="2022-05-07T00:00:00"/>
    <x v="2"/>
    <x v="4"/>
    <x v="11"/>
    <d v="1899-12-30T21:21:00"/>
    <d v="1899-12-30T23:59:00"/>
    <d v="1899-12-30T02:38:00"/>
    <s v="States &amp; Effects no ReactJs"/>
  </r>
  <r>
    <x v="45"/>
    <d v="2022-05-08T00:00:00"/>
    <x v="2"/>
    <x v="0"/>
    <x v="11"/>
    <d v="1899-12-30T00:00:00"/>
    <d v="1899-12-30T01:22:00"/>
    <d v="1899-12-30T01:22:00"/>
    <s v="Projeto prático dados covid19"/>
  </r>
  <r>
    <x v="45"/>
    <d v="2022-05-08T00:00:00"/>
    <x v="2"/>
    <x v="0"/>
    <x v="11"/>
    <d v="1899-12-30T22:14:00"/>
    <d v="1899-12-30T23:59:00"/>
    <d v="1899-12-30T01:45:00"/>
    <s v="Projeto prático dados covid19"/>
  </r>
  <r>
    <x v="46"/>
    <d v="2022-05-09T00:00:00"/>
    <x v="2"/>
    <x v="0"/>
    <x v="11"/>
    <d v="1899-12-30T00:00:00"/>
    <d v="1899-12-30T01:49:00"/>
    <d v="1899-12-30T01:49:00"/>
    <s v="Projeto prático dados covid19"/>
  </r>
  <r>
    <x v="46"/>
    <d v="2022-05-09T00:00:00"/>
    <x v="2"/>
    <x v="0"/>
    <x v="11"/>
    <d v="1899-12-30T22:19:00"/>
    <d v="1899-12-30T23:59:00"/>
    <d v="1899-12-30T01:40:00"/>
    <s v="Introdução ao ecosistema java"/>
  </r>
  <r>
    <x v="47"/>
    <d v="2022-05-10T00:00:00"/>
    <x v="2"/>
    <x v="0"/>
    <x v="11"/>
    <d v="1899-12-30T00:00:00"/>
    <d v="1899-12-30T00:24:00"/>
    <d v="1899-12-30T00:24:00"/>
    <s v="Dominando IDEs Java"/>
  </r>
  <r>
    <x v="47"/>
    <d v="2022-05-10T00:00:00"/>
    <x v="2"/>
    <x v="0"/>
    <x v="11"/>
    <d v="1899-12-30T17:19:00"/>
    <d v="1899-12-30T18:20:00"/>
    <d v="1899-12-30T01:01:00"/>
    <s v="Dominando IDEs Java"/>
  </r>
  <r>
    <x v="47"/>
    <d v="2022-05-10T00:00:00"/>
    <x v="2"/>
    <x v="0"/>
    <x v="11"/>
    <d v="1899-12-30T22:19:00"/>
    <d v="1899-12-30T23:38:00"/>
    <d v="1899-12-30T01:19:00"/>
    <s v="Dominando IDEs Java"/>
  </r>
  <r>
    <x v="47"/>
    <d v="2022-05-10T00:00:00"/>
    <x v="2"/>
    <x v="0"/>
    <x v="11"/>
    <d v="1899-12-30T23:38:00"/>
    <d v="1899-12-30T23:59:00"/>
    <d v="1899-12-30T00:21:00"/>
    <s v="Tipos de Dados e Operadores  em Java"/>
  </r>
  <r>
    <x v="48"/>
    <d v="2022-05-11T00:00:00"/>
    <x v="2"/>
    <x v="0"/>
    <x v="11"/>
    <d v="1899-12-30T00:00:00"/>
    <d v="1899-12-30T01:20:00"/>
    <d v="1899-12-30T01:20:00"/>
    <s v="Tipos de Dados e Operadores  em Java"/>
  </r>
  <r>
    <x v="48"/>
    <d v="2022-05-11T00:00:00"/>
    <x v="2"/>
    <x v="0"/>
    <x v="11"/>
    <d v="1899-12-30T19:00:00"/>
    <d v="1899-12-30T19:55:00"/>
    <d v="1899-12-30T00:55:00"/>
    <s v="Tipos de Dados e Operadores  em Java"/>
  </r>
  <r>
    <x v="48"/>
    <d v="2022-05-11T00:00:00"/>
    <x v="2"/>
    <x v="0"/>
    <x v="15"/>
    <d v="1899-12-30T19:56:00"/>
    <d v="1899-12-30T20:56:00"/>
    <d v="1899-12-30T01:00:00"/>
    <s v="Evento da Comunidade Impulso"/>
  </r>
  <r>
    <x v="48"/>
    <d v="2022-05-11T00:00:00"/>
    <x v="2"/>
    <x v="0"/>
    <x v="11"/>
    <d v="1899-12-30T20:57:00"/>
    <d v="1899-12-30T21:20:00"/>
    <d v="1899-12-30T00:23:00"/>
    <s v="Tipos de Dados e Operadores  em Java"/>
  </r>
  <r>
    <x v="48"/>
    <d v="2022-05-11T00:00:00"/>
    <x v="2"/>
    <x v="0"/>
    <x v="11"/>
    <d v="1899-12-30T22:10:00"/>
    <d v="1899-12-30T23:59:00"/>
    <d v="1899-12-30T01:49:00"/>
    <s v="Entendendo Métodos Java"/>
  </r>
  <r>
    <x v="49"/>
    <d v="2022-05-12T00:00:00"/>
    <x v="2"/>
    <x v="0"/>
    <x v="11"/>
    <d v="1899-12-30T21:40:00"/>
    <d v="1899-12-30T23:59:00"/>
    <d v="1899-12-30T02:19:00"/>
    <s v="Condicional e Controle de Fluxos em Java"/>
  </r>
  <r>
    <x v="50"/>
    <d v="2022-05-13T00:00:00"/>
    <x v="2"/>
    <x v="0"/>
    <x v="11"/>
    <d v="1899-12-30T00:00:00"/>
    <d v="1899-12-30T00:54:00"/>
    <d v="1899-12-30T00:54:00"/>
    <s v="Desafio de código"/>
  </r>
  <r>
    <x v="50"/>
    <d v="2022-05-13T00:00:00"/>
    <x v="2"/>
    <x v="0"/>
    <x v="11"/>
    <d v="1899-12-30T00:54:00"/>
    <d v="1899-12-30T01:11:00"/>
    <d v="1899-12-30T00:17:00"/>
    <s v="Estruturas de Repetição e Arrays em Java"/>
  </r>
  <r>
    <x v="50"/>
    <d v="2022-05-13T00:00:00"/>
    <x v="2"/>
    <x v="0"/>
    <x v="11"/>
    <d v="1899-12-30T21:23:00"/>
    <d v="1899-12-30T23:59:00"/>
    <d v="1899-12-30T02:36:00"/>
    <s v="Estruturas de Repetição e Arrays em Java"/>
  </r>
  <r>
    <x v="51"/>
    <d v="2022-05-14T00:00:00"/>
    <x v="2"/>
    <x v="0"/>
    <x v="11"/>
    <d v="1899-12-30T00:00:00"/>
    <d v="1899-12-30T00:51:00"/>
    <d v="1899-12-30T00:51:00"/>
    <s v="Estruturas de Repetição e Arrays em Java"/>
  </r>
  <r>
    <x v="51"/>
    <d v="2022-05-14T00:00:00"/>
    <x v="2"/>
    <x v="0"/>
    <x v="11"/>
    <d v="1899-12-30T00:51:00"/>
    <d v="1899-12-30T01:40:00"/>
    <d v="1899-12-30T00:49:00"/>
    <s v="Debugging Java"/>
  </r>
  <r>
    <x v="52"/>
    <d v="2022-05-16T00:00:00"/>
    <x v="2"/>
    <x v="0"/>
    <x v="11"/>
    <d v="1899-12-30T15:58:00"/>
    <d v="1899-12-30T17:31:00"/>
    <d v="1899-12-30T01:33:00"/>
    <s v="Orientada a Objetos"/>
  </r>
  <r>
    <x v="52"/>
    <d v="2022-05-16T00:00:00"/>
    <x v="3"/>
    <x v="5"/>
    <x v="11"/>
    <d v="1899-12-30T22:18:0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5">
  <location ref="A3:B6" firstHeaderRow="1" firstDataRow="1" firstDataCol="1"/>
  <pivotFields count="9">
    <pivotField showAll="0" sortType="descending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m="1" x="53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>
      <items count="11">
        <item h="1" x="0"/>
        <item h="1" x="1"/>
        <item h="1" m="1" x="6"/>
        <item h="1" m="1" x="10"/>
        <item h="1" m="1" x="5"/>
        <item h="1" m="1" x="7"/>
        <item h="1" m="1" x="9"/>
        <item x="2"/>
        <item h="1" m="1" x="8"/>
        <item h="1" x="3"/>
        <item h="1" m="1" x="4"/>
      </items>
    </pivotField>
    <pivotField showAll="0">
      <items count="9">
        <item x="5"/>
        <item m="1" x="6"/>
        <item x="4"/>
        <item x="0"/>
        <item x="1"/>
        <item x="2"/>
        <item x="3"/>
        <item m="1" x="7"/>
        <item t="default"/>
      </items>
    </pivotField>
    <pivotField axis="axisRow" showAll="0" sortType="descending">
      <items count="20">
        <item x="11"/>
        <item x="6"/>
        <item x="2"/>
        <item h="1" x="8"/>
        <item x="0"/>
        <item x="1"/>
        <item x="3"/>
        <item x="4"/>
        <item x="5"/>
        <item x="7"/>
        <item x="9"/>
        <item x="10"/>
        <item x="12"/>
        <item x="14"/>
        <item x="13"/>
        <item m="1" x="17"/>
        <item h="1" m="1" x="18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5" showAll="0"/>
    <pivotField showAll="0"/>
  </pivotFields>
  <rowFields count="1">
    <field x="4"/>
  </rowFields>
  <rowItems count="3">
    <i>
      <x/>
    </i>
    <i>
      <x v="17"/>
    </i>
    <i t="grand">
      <x/>
    </i>
  </rowItems>
  <colItems count="1">
    <i/>
  </colItems>
  <dataFields count="1">
    <dataField name="Soma de Total horas de estudo" fld="7" baseField="0" baseItem="0" numFmtId="165"/>
  </dataFields>
  <formats count="1">
    <format dxfId="30">
      <pivotArea outline="0" collapsedLevelsAreSubtotals="1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A3:B16" firstHeaderRow="1" firstDataRow="1" firstDataCol="1"/>
  <pivotFields count="9">
    <pivotField axis="axisRow" showAll="0" sortType="ascending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m="1" x="53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  <pivotField showAll="0" defaultSubtotal="0">
      <items count="11">
        <item h="1" x="0"/>
        <item h="1" x="1"/>
        <item h="1" m="1" x="6"/>
        <item h="1" m="1" x="10"/>
        <item h="1" m="1" x="5"/>
        <item h="1" m="1" x="7"/>
        <item h="1" m="1" x="9"/>
        <item x="2"/>
        <item h="1" m="1" x="8"/>
        <item h="1" x="3"/>
        <item h="1" m="1" x="4"/>
      </items>
    </pivotField>
    <pivotField showAll="0">
      <items count="9">
        <item x="5"/>
        <item m="1" x="6"/>
        <item x="4"/>
        <item x="0"/>
        <item x="1"/>
        <item x="2"/>
        <item x="3"/>
        <item m="1" x="7"/>
        <item t="default"/>
      </items>
    </pivotField>
    <pivotField showAll="0"/>
    <pivotField showAll="0"/>
    <pivotField showAll="0"/>
    <pivotField dataField="1" numFmtId="165" showAll="0"/>
    <pivotField showAll="0"/>
  </pivotFields>
  <rowFields count="1">
    <field x="0"/>
  </rowFields>
  <rowItems count="13"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Soma de Total horas de estudo" fld="7" baseField="0" baseItem="0" numFmtId="165"/>
  </dataFields>
  <formats count="8">
    <format dxfId="29">
      <pivotArea outline="0" collapsedLevelsAreSubtotals="1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0" type="button" dataOnly="0" labelOnly="1" outline="0" axis="axisRow" fieldPosition="0"/>
    </format>
    <format dxfId="24">
      <pivotArea dataOnly="0" labelOnly="1" outline="0" axis="axisValues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</format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Data" sourceName="Data">
  <pivotTables>
    <pivotTable tabId="6" name="Tabela dinâmica1"/>
    <pivotTable tabId="7" name="Tabela dinâmica2"/>
  </pivotTables>
  <data>
    <tabular pivotCacheId="2" showMissing="0">
      <items count="54"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0" s="1" nd="1"/>
        <i x="1" s="1" nd="1"/>
        <i x="2" s="1" nd="1"/>
        <i x="3" s="1" nd="1"/>
        <i x="4" s="1" nd="1"/>
        <i x="5" s="1" nd="1"/>
        <i x="6" s="1" nd="1"/>
        <i x="7" s="1" nd="1"/>
        <i x="8" s="1" nd="1"/>
        <i x="9" s="1" nd="1"/>
        <i x="10" s="1" nd="1"/>
        <i x="11" s="1" nd="1"/>
        <i x="12" s="1" nd="1"/>
        <i x="13" s="1" nd="1"/>
        <i x="14" s="1" nd="1"/>
        <i x="15" s="1" nd="1"/>
        <i x="16" s="1" nd="1"/>
        <i x="17" s="1" nd="1"/>
        <i x="18" s="1" nd="1"/>
        <i x="19" s="1" nd="1"/>
        <i x="20" s="1" nd="1"/>
        <i x="21" s="1" nd="1"/>
        <i x="22" s="1" nd="1"/>
        <i x="23" s="1" nd="1"/>
        <i x="24" s="1" nd="1"/>
        <i x="25" s="1" nd="1"/>
        <i x="26" s="1" nd="1"/>
        <i x="27" s="1" nd="1"/>
        <i x="28" s="1" nd="1"/>
        <i x="29" s="1" nd="1"/>
        <i x="30" s="1" nd="1"/>
        <i x="31" s="1" nd="1"/>
        <i x="32" s="1" nd="1"/>
        <i x="33" s="1" nd="1"/>
        <i x="34" s="1" nd="1"/>
        <i x="35" s="1" nd="1"/>
        <i x="36" s="1" nd="1"/>
        <i x="37" s="1" nd="1"/>
        <i x="38" s="1" nd="1"/>
        <i x="39" s="1" nd="1"/>
        <i x="40" s="1" nd="1"/>
        <i x="5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emana" sourceName="Semana">
  <pivotTables>
    <pivotTable tabId="7" name="Tabela dinâmica2"/>
    <pivotTable tabId="6" name="Tabela dinâmica1"/>
  </pivotTables>
  <data>
    <tabular pivotCacheId="2" showMissing="0">
      <items count="8">
        <i x="4" s="1"/>
        <i x="0" s="1"/>
        <i x="5" s="1" nd="1"/>
        <i x="1" s="1" nd="1"/>
        <i x="2" s="1" nd="1"/>
        <i x="3" s="1" nd="1"/>
        <i x="6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Referencia" sourceName="Referencia">
  <pivotTables>
    <pivotTable tabId="6" name="Tabela dinâmica1"/>
    <pivotTable tabId="7" name="Tabela dinâmica2"/>
  </pivotTables>
  <data>
    <tabular pivotCacheId="2" showMissing="0">
      <items count="11">
        <i x="0"/>
        <i x="1"/>
        <i x="2" s="1"/>
        <i x="3" nd="1"/>
        <i x="6" nd="1"/>
        <i x="10" nd="1"/>
        <i x="5" nd="1"/>
        <i x="7" nd="1"/>
        <i x="9" nd="1"/>
        <i x="8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Referencia1" sourceName="Referencia">
  <extLst>
    <x:ext xmlns:x15="http://schemas.microsoft.com/office/spreadsheetml/2010/11/main" uri="{2F2917AC-EB37-4324-AD4E-5DD8C200BD13}">
      <x15:tableSlicerCache tableId="2" column="9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Data1" sourceName="Data">
  <extLst>
    <x:ext xmlns:x15="http://schemas.microsoft.com/office/spreadsheetml/2010/11/main" uri="{2F2917AC-EB37-4324-AD4E-5DD8C200BD13}">
      <x15:tableSlicerCache tableId="2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ferencia 1" cache="SegmentaçãodeDados_Referencia1" caption="Referencia" rowHeight="241300"/>
  <slicer name="Data 1" cache="SegmentaçãodeDados_Data1" caption="Data" startItem="4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ata" cache="SegmentaçãodeDados_Data" caption="Data" columnCount="19" rowHeight="252000"/>
  <slicer name="Semana" cache="SegmentaçãodeDados_Semana" caption="Semana" columnCount="6" rowHeight="216000"/>
  <slicer name="Referencia" cache="SegmentaçãodeDados_Referencia" caption="Referencia" columnCount="3" rowHeight="241300"/>
</slicers>
</file>

<file path=xl/tables/table1.xml><?xml version="1.0" encoding="utf-8"?>
<table xmlns="http://schemas.openxmlformats.org/spreadsheetml/2006/main" id="1" name="Tabela1" displayName="Tabela1" ref="C1:D93" totalsRowShown="0" headerRowDxfId="36" headerRowBorderDxfId="35" tableBorderDxfId="34" totalsRowBorderDxfId="33">
  <tableColumns count="2">
    <tableColumn id="1" name="Dia" dataDxfId="32"/>
    <tableColumn id="2" name="Semana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I130" totalsRowShown="0" headerRowDxfId="21" headerRowBorderDxfId="20" tableBorderDxfId="19" totalsRowBorderDxfId="18">
  <autoFilter ref="A1:I130">
    <filterColumn colId="0">
      <filters>
        <dateGroupItem year="2022" month="5" day="11" dateTimeGrouping="day"/>
        <dateGroupItem year="2022" month="5" day="12" dateTimeGrouping="day"/>
        <dateGroupItem year="2022" month="5" day="13" dateTimeGrouping="day"/>
      </filters>
    </filterColumn>
    <filterColumn colId="2">
      <filters>
        <dateGroupItem year="2022" month="5" day="3" dateTimeGrouping="day"/>
      </filters>
    </filterColumn>
  </autoFilter>
  <tableColumns count="9">
    <tableColumn id="1" name="Data" dataDxfId="17"/>
    <tableColumn id="2" name="Dia Semana" dataDxfId="16">
      <calculatedColumnFormula>IF(Tabela2[[#This Row],[Data]]="","",Tabela2[[#This Row],[Data]])</calculatedColumnFormula>
    </tableColumn>
    <tableColumn id="9" name="Referencia" dataDxfId="15">
      <calculatedColumnFormula>IF(Tabela2[[#This Row],[Dia Semana]]="","",Tabela2[[#This Row],[Dia Semana]])</calculatedColumnFormula>
    </tableColumn>
    <tableColumn id="3" name="Semana" dataDxfId="14"/>
    <tableColumn id="4" name="Matéria" dataDxfId="13"/>
    <tableColumn id="5" name="Inicio" dataDxfId="12"/>
    <tableColumn id="6" name="Fim" dataDxfId="11"/>
    <tableColumn id="7" name="Total horas de estudo" dataDxfId="10"/>
    <tableColumn id="8" name="Assunto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B1:D93"/>
  <sheetViews>
    <sheetView showGridLines="0" topLeftCell="A70" workbookViewId="0">
      <selection activeCell="D92" sqref="D92:D93"/>
    </sheetView>
  </sheetViews>
  <sheetFormatPr defaultRowHeight="15" x14ac:dyDescent="0.25"/>
  <cols>
    <col min="1" max="1" width="4.85546875" customWidth="1"/>
    <col min="2" max="2" width="10.85546875" bestFit="1" customWidth="1"/>
    <col min="3" max="3" width="10.7109375" bestFit="1" customWidth="1"/>
    <col min="4" max="4" width="11.42578125" customWidth="1"/>
  </cols>
  <sheetData>
    <row r="1" spans="2:4" x14ac:dyDescent="0.25">
      <c r="B1" s="25" t="s">
        <v>20</v>
      </c>
      <c r="C1" s="29" t="s">
        <v>10</v>
      </c>
      <c r="D1" s="30" t="s">
        <v>1</v>
      </c>
    </row>
    <row r="2" spans="2:4" x14ac:dyDescent="0.25">
      <c r="B2" s="26">
        <f>GETPIVOTDATA("Total horas de estudo",Ranking!$A$3)</f>
        <v>1.3861111111111113</v>
      </c>
      <c r="C2" s="4">
        <v>44621</v>
      </c>
      <c r="D2" s="10" t="s">
        <v>8</v>
      </c>
    </row>
    <row r="3" spans="2:4" x14ac:dyDescent="0.25">
      <c r="B3" s="20"/>
      <c r="C3" s="4">
        <v>44622</v>
      </c>
      <c r="D3" s="10" t="s">
        <v>8</v>
      </c>
    </row>
    <row r="4" spans="2:4" x14ac:dyDescent="0.25">
      <c r="C4" s="4">
        <v>44623</v>
      </c>
      <c r="D4" s="10" t="s">
        <v>8</v>
      </c>
    </row>
    <row r="5" spans="2:4" x14ac:dyDescent="0.25">
      <c r="C5" s="4">
        <v>44624</v>
      </c>
      <c r="D5" s="10" t="s">
        <v>8</v>
      </c>
    </row>
    <row r="6" spans="2:4" x14ac:dyDescent="0.25">
      <c r="C6" s="4">
        <v>44625</v>
      </c>
      <c r="D6" s="10" t="s">
        <v>8</v>
      </c>
    </row>
    <row r="7" spans="2:4" x14ac:dyDescent="0.25">
      <c r="C7" s="4">
        <v>44626</v>
      </c>
      <c r="D7" s="10" t="s">
        <v>11</v>
      </c>
    </row>
    <row r="8" spans="2:4" x14ac:dyDescent="0.25">
      <c r="C8" s="4">
        <v>44627</v>
      </c>
      <c r="D8" s="10" t="s">
        <v>11</v>
      </c>
    </row>
    <row r="9" spans="2:4" x14ac:dyDescent="0.25">
      <c r="C9" s="4">
        <v>44628</v>
      </c>
      <c r="D9" s="10" t="s">
        <v>11</v>
      </c>
    </row>
    <row r="10" spans="2:4" x14ac:dyDescent="0.25">
      <c r="C10" s="4">
        <v>44629</v>
      </c>
      <c r="D10" s="10" t="s">
        <v>11</v>
      </c>
    </row>
    <row r="11" spans="2:4" x14ac:dyDescent="0.25">
      <c r="C11" s="4">
        <v>44630</v>
      </c>
      <c r="D11" s="10" t="s">
        <v>11</v>
      </c>
    </row>
    <row r="12" spans="2:4" x14ac:dyDescent="0.25">
      <c r="C12" s="4">
        <v>44631</v>
      </c>
      <c r="D12" s="10" t="s">
        <v>11</v>
      </c>
    </row>
    <row r="13" spans="2:4" x14ac:dyDescent="0.25">
      <c r="C13" s="4">
        <v>44632</v>
      </c>
      <c r="D13" s="10" t="s">
        <v>11</v>
      </c>
    </row>
    <row r="14" spans="2:4" x14ac:dyDescent="0.25">
      <c r="C14" s="4">
        <v>44633</v>
      </c>
      <c r="D14" s="10" t="s">
        <v>12</v>
      </c>
    </row>
    <row r="15" spans="2:4" x14ac:dyDescent="0.25">
      <c r="C15" s="4">
        <v>44634</v>
      </c>
      <c r="D15" s="10" t="s">
        <v>12</v>
      </c>
    </row>
    <row r="16" spans="2:4" x14ac:dyDescent="0.25">
      <c r="C16" s="4">
        <v>44635</v>
      </c>
      <c r="D16" s="10" t="s">
        <v>12</v>
      </c>
    </row>
    <row r="17" spans="3:4" x14ac:dyDescent="0.25">
      <c r="C17" s="4">
        <v>44636</v>
      </c>
      <c r="D17" s="10" t="s">
        <v>12</v>
      </c>
    </row>
    <row r="18" spans="3:4" x14ac:dyDescent="0.25">
      <c r="C18" s="4">
        <v>44637</v>
      </c>
      <c r="D18" s="10" t="s">
        <v>12</v>
      </c>
    </row>
    <row r="19" spans="3:4" x14ac:dyDescent="0.25">
      <c r="C19" s="4">
        <v>44638</v>
      </c>
      <c r="D19" s="10" t="s">
        <v>12</v>
      </c>
    </row>
    <row r="20" spans="3:4" x14ac:dyDescent="0.25">
      <c r="C20" s="4">
        <v>44639</v>
      </c>
      <c r="D20" s="10" t="s">
        <v>12</v>
      </c>
    </row>
    <row r="21" spans="3:4" x14ac:dyDescent="0.25">
      <c r="C21" s="4">
        <v>44640</v>
      </c>
      <c r="D21" s="10" t="s">
        <v>13</v>
      </c>
    </row>
    <row r="22" spans="3:4" x14ac:dyDescent="0.25">
      <c r="C22" s="4">
        <v>44641</v>
      </c>
      <c r="D22" s="10" t="s">
        <v>13</v>
      </c>
    </row>
    <row r="23" spans="3:4" x14ac:dyDescent="0.25">
      <c r="C23" s="4">
        <v>44642</v>
      </c>
      <c r="D23" s="10" t="s">
        <v>13</v>
      </c>
    </row>
    <row r="24" spans="3:4" x14ac:dyDescent="0.25">
      <c r="C24" s="4">
        <v>44643</v>
      </c>
      <c r="D24" s="10" t="s">
        <v>13</v>
      </c>
    </row>
    <row r="25" spans="3:4" x14ac:dyDescent="0.25">
      <c r="C25" s="4">
        <v>44644</v>
      </c>
      <c r="D25" s="10" t="s">
        <v>13</v>
      </c>
    </row>
    <row r="26" spans="3:4" x14ac:dyDescent="0.25">
      <c r="C26" s="4">
        <v>44645</v>
      </c>
      <c r="D26" s="10" t="s">
        <v>13</v>
      </c>
    </row>
    <row r="27" spans="3:4" x14ac:dyDescent="0.25">
      <c r="C27" s="4">
        <v>44646</v>
      </c>
      <c r="D27" s="10" t="s">
        <v>13</v>
      </c>
    </row>
    <row r="28" spans="3:4" x14ac:dyDescent="0.25">
      <c r="C28" s="4">
        <v>44647</v>
      </c>
      <c r="D28" s="10" t="s">
        <v>29</v>
      </c>
    </row>
    <row r="29" spans="3:4" x14ac:dyDescent="0.25">
      <c r="C29" s="4">
        <v>44648</v>
      </c>
      <c r="D29" s="10" t="s">
        <v>29</v>
      </c>
    </row>
    <row r="30" spans="3:4" x14ac:dyDescent="0.25">
      <c r="C30" s="4">
        <v>44649</v>
      </c>
      <c r="D30" s="10" t="s">
        <v>29</v>
      </c>
    </row>
    <row r="31" spans="3:4" x14ac:dyDescent="0.25">
      <c r="C31" s="4">
        <v>44650</v>
      </c>
      <c r="D31" s="10" t="s">
        <v>29</v>
      </c>
    </row>
    <row r="32" spans="3:4" x14ac:dyDescent="0.25">
      <c r="C32" s="4">
        <v>44651</v>
      </c>
      <c r="D32" s="10" t="s">
        <v>29</v>
      </c>
    </row>
    <row r="33" spans="3:4" x14ac:dyDescent="0.25">
      <c r="C33" s="27">
        <v>44652</v>
      </c>
      <c r="D33" s="28" t="s">
        <v>8</v>
      </c>
    </row>
    <row r="34" spans="3:4" x14ac:dyDescent="0.25">
      <c r="C34" s="24">
        <v>44653</v>
      </c>
      <c r="D34" s="23" t="s">
        <v>8</v>
      </c>
    </row>
    <row r="35" spans="3:4" x14ac:dyDescent="0.25">
      <c r="C35" s="24">
        <v>44654</v>
      </c>
      <c r="D35" s="23" t="s">
        <v>8</v>
      </c>
    </row>
    <row r="36" spans="3:4" x14ac:dyDescent="0.25">
      <c r="C36" s="24">
        <v>44655</v>
      </c>
      <c r="D36" s="23" t="s">
        <v>8</v>
      </c>
    </row>
    <row r="37" spans="3:4" x14ac:dyDescent="0.25">
      <c r="C37" s="24">
        <v>44656</v>
      </c>
      <c r="D37" s="23" t="s">
        <v>8</v>
      </c>
    </row>
    <row r="38" spans="3:4" x14ac:dyDescent="0.25">
      <c r="C38" s="24">
        <v>44657</v>
      </c>
      <c r="D38" s="23" t="s">
        <v>8</v>
      </c>
    </row>
    <row r="39" spans="3:4" x14ac:dyDescent="0.25">
      <c r="C39" s="24">
        <v>44658</v>
      </c>
      <c r="D39" s="23" t="s">
        <v>8</v>
      </c>
    </row>
    <row r="40" spans="3:4" x14ac:dyDescent="0.25">
      <c r="C40" s="24">
        <v>44659</v>
      </c>
      <c r="D40" s="23" t="s">
        <v>8</v>
      </c>
    </row>
    <row r="41" spans="3:4" x14ac:dyDescent="0.25">
      <c r="C41" s="24">
        <v>44660</v>
      </c>
      <c r="D41" s="23" t="s">
        <v>8</v>
      </c>
    </row>
    <row r="42" spans="3:4" x14ac:dyDescent="0.25">
      <c r="C42" s="24">
        <v>44661</v>
      </c>
      <c r="D42" s="23" t="s">
        <v>11</v>
      </c>
    </row>
    <row r="43" spans="3:4" x14ac:dyDescent="0.25">
      <c r="C43" s="24">
        <v>44662</v>
      </c>
      <c r="D43" s="23" t="s">
        <v>11</v>
      </c>
    </row>
    <row r="44" spans="3:4" x14ac:dyDescent="0.25">
      <c r="C44" s="24">
        <v>44663</v>
      </c>
      <c r="D44" s="23" t="s">
        <v>11</v>
      </c>
    </row>
    <row r="45" spans="3:4" x14ac:dyDescent="0.25">
      <c r="C45" s="24">
        <v>44664</v>
      </c>
      <c r="D45" s="23" t="s">
        <v>11</v>
      </c>
    </row>
    <row r="46" spans="3:4" x14ac:dyDescent="0.25">
      <c r="C46" s="24">
        <v>44665</v>
      </c>
      <c r="D46" s="23" t="s">
        <v>11</v>
      </c>
    </row>
    <row r="47" spans="3:4" x14ac:dyDescent="0.25">
      <c r="C47" s="24">
        <v>44666</v>
      </c>
      <c r="D47" s="23" t="s">
        <v>11</v>
      </c>
    </row>
    <row r="48" spans="3:4" x14ac:dyDescent="0.25">
      <c r="C48" s="24">
        <v>44667</v>
      </c>
      <c r="D48" s="23" t="s">
        <v>11</v>
      </c>
    </row>
    <row r="49" spans="3:4" x14ac:dyDescent="0.25">
      <c r="C49" s="24">
        <v>44668</v>
      </c>
      <c r="D49" s="23" t="s">
        <v>12</v>
      </c>
    </row>
    <row r="50" spans="3:4" x14ac:dyDescent="0.25">
      <c r="C50" s="24">
        <v>44669</v>
      </c>
      <c r="D50" s="23" t="s">
        <v>12</v>
      </c>
    </row>
    <row r="51" spans="3:4" x14ac:dyDescent="0.25">
      <c r="C51" s="24">
        <v>44670</v>
      </c>
      <c r="D51" s="23" t="s">
        <v>12</v>
      </c>
    </row>
    <row r="52" spans="3:4" x14ac:dyDescent="0.25">
      <c r="C52" s="24">
        <v>44671</v>
      </c>
      <c r="D52" s="23" t="s">
        <v>12</v>
      </c>
    </row>
    <row r="53" spans="3:4" x14ac:dyDescent="0.25">
      <c r="C53" s="24">
        <v>44672</v>
      </c>
      <c r="D53" s="23" t="s">
        <v>12</v>
      </c>
    </row>
    <row r="54" spans="3:4" x14ac:dyDescent="0.25">
      <c r="C54" s="24">
        <v>44673</v>
      </c>
      <c r="D54" s="23" t="s">
        <v>12</v>
      </c>
    </row>
    <row r="55" spans="3:4" x14ac:dyDescent="0.25">
      <c r="C55" s="24">
        <v>44674</v>
      </c>
      <c r="D55" s="23" t="s">
        <v>12</v>
      </c>
    </row>
    <row r="56" spans="3:4" x14ac:dyDescent="0.25">
      <c r="C56" s="24">
        <v>44675</v>
      </c>
      <c r="D56" s="23" t="s">
        <v>13</v>
      </c>
    </row>
    <row r="57" spans="3:4" x14ac:dyDescent="0.25">
      <c r="C57" s="24">
        <v>44676</v>
      </c>
      <c r="D57" s="23" t="s">
        <v>13</v>
      </c>
    </row>
    <row r="58" spans="3:4" x14ac:dyDescent="0.25">
      <c r="C58" s="24">
        <v>44677</v>
      </c>
      <c r="D58" s="23" t="s">
        <v>13</v>
      </c>
    </row>
    <row r="59" spans="3:4" x14ac:dyDescent="0.25">
      <c r="C59" s="24">
        <v>44678</v>
      </c>
      <c r="D59" s="23" t="s">
        <v>13</v>
      </c>
    </row>
    <row r="60" spans="3:4" x14ac:dyDescent="0.25">
      <c r="C60" s="24">
        <v>44679</v>
      </c>
      <c r="D60" s="23" t="s">
        <v>13</v>
      </c>
    </row>
    <row r="61" spans="3:4" x14ac:dyDescent="0.25">
      <c r="C61" s="24">
        <v>44680</v>
      </c>
      <c r="D61" s="23" t="s">
        <v>13</v>
      </c>
    </row>
    <row r="62" spans="3:4" x14ac:dyDescent="0.25">
      <c r="C62" s="31">
        <v>44681</v>
      </c>
      <c r="D62" s="32" t="s">
        <v>13</v>
      </c>
    </row>
    <row r="63" spans="3:4" x14ac:dyDescent="0.25">
      <c r="C63" s="31">
        <v>44682</v>
      </c>
      <c r="D63" s="23" t="s">
        <v>8</v>
      </c>
    </row>
    <row r="64" spans="3:4" x14ac:dyDescent="0.25">
      <c r="C64" s="31">
        <v>44683</v>
      </c>
      <c r="D64" s="23" t="s">
        <v>8</v>
      </c>
    </row>
    <row r="65" spans="3:4" x14ac:dyDescent="0.25">
      <c r="C65" s="31">
        <v>44684</v>
      </c>
      <c r="D65" s="23" t="s">
        <v>8</v>
      </c>
    </row>
    <row r="66" spans="3:4" x14ac:dyDescent="0.25">
      <c r="C66" s="31">
        <v>44685</v>
      </c>
      <c r="D66" s="23" t="s">
        <v>8</v>
      </c>
    </row>
    <row r="67" spans="3:4" x14ac:dyDescent="0.25">
      <c r="C67" s="31">
        <v>44686</v>
      </c>
      <c r="D67" s="23" t="s">
        <v>8</v>
      </c>
    </row>
    <row r="68" spans="3:4" x14ac:dyDescent="0.25">
      <c r="C68" s="31">
        <v>44687</v>
      </c>
      <c r="D68" s="23" t="s">
        <v>8</v>
      </c>
    </row>
    <row r="69" spans="3:4" x14ac:dyDescent="0.25">
      <c r="C69" s="31">
        <v>44688</v>
      </c>
      <c r="D69" s="23" t="s">
        <v>8</v>
      </c>
    </row>
    <row r="70" spans="3:4" x14ac:dyDescent="0.25">
      <c r="C70" s="31">
        <v>44689</v>
      </c>
      <c r="D70" s="23" t="s">
        <v>11</v>
      </c>
    </row>
    <row r="71" spans="3:4" x14ac:dyDescent="0.25">
      <c r="C71" s="31">
        <v>44690</v>
      </c>
      <c r="D71" s="23" t="s">
        <v>11</v>
      </c>
    </row>
    <row r="72" spans="3:4" x14ac:dyDescent="0.25">
      <c r="C72" s="31">
        <v>44691</v>
      </c>
      <c r="D72" s="23" t="s">
        <v>11</v>
      </c>
    </row>
    <row r="73" spans="3:4" x14ac:dyDescent="0.25">
      <c r="C73" s="31">
        <v>44692</v>
      </c>
      <c r="D73" s="23" t="s">
        <v>11</v>
      </c>
    </row>
    <row r="74" spans="3:4" x14ac:dyDescent="0.25">
      <c r="C74" s="31">
        <v>44693</v>
      </c>
      <c r="D74" s="23" t="s">
        <v>11</v>
      </c>
    </row>
    <row r="75" spans="3:4" x14ac:dyDescent="0.25">
      <c r="C75" s="31">
        <v>44694</v>
      </c>
      <c r="D75" s="23" t="s">
        <v>11</v>
      </c>
    </row>
    <row r="76" spans="3:4" x14ac:dyDescent="0.25">
      <c r="C76" s="31">
        <v>44695</v>
      </c>
      <c r="D76" s="23" t="s">
        <v>11</v>
      </c>
    </row>
    <row r="77" spans="3:4" x14ac:dyDescent="0.25">
      <c r="C77" s="31">
        <v>44696</v>
      </c>
      <c r="D77" s="23" t="s">
        <v>12</v>
      </c>
    </row>
    <row r="78" spans="3:4" x14ac:dyDescent="0.25">
      <c r="C78" s="31">
        <v>44697</v>
      </c>
      <c r="D78" s="23" t="s">
        <v>12</v>
      </c>
    </row>
    <row r="79" spans="3:4" x14ac:dyDescent="0.25">
      <c r="C79" s="31">
        <v>44698</v>
      </c>
      <c r="D79" s="23" t="s">
        <v>12</v>
      </c>
    </row>
    <row r="80" spans="3:4" x14ac:dyDescent="0.25">
      <c r="C80" s="31">
        <v>44699</v>
      </c>
      <c r="D80" s="23" t="s">
        <v>12</v>
      </c>
    </row>
    <row r="81" spans="3:4" x14ac:dyDescent="0.25">
      <c r="C81" s="31">
        <v>44700</v>
      </c>
      <c r="D81" s="23" t="s">
        <v>12</v>
      </c>
    </row>
    <row r="82" spans="3:4" x14ac:dyDescent="0.25">
      <c r="C82" s="31">
        <v>44701</v>
      </c>
      <c r="D82" s="23" t="s">
        <v>12</v>
      </c>
    </row>
    <row r="83" spans="3:4" x14ac:dyDescent="0.25">
      <c r="C83" s="31">
        <v>44702</v>
      </c>
      <c r="D83" s="23" t="s">
        <v>12</v>
      </c>
    </row>
    <row r="84" spans="3:4" x14ac:dyDescent="0.25">
      <c r="C84" s="31">
        <v>44703</v>
      </c>
      <c r="D84" s="23" t="s">
        <v>13</v>
      </c>
    </row>
    <row r="85" spans="3:4" x14ac:dyDescent="0.25">
      <c r="C85" s="31">
        <v>44704</v>
      </c>
      <c r="D85" s="23" t="s">
        <v>13</v>
      </c>
    </row>
    <row r="86" spans="3:4" x14ac:dyDescent="0.25">
      <c r="C86" s="31">
        <v>44705</v>
      </c>
      <c r="D86" s="23" t="s">
        <v>13</v>
      </c>
    </row>
    <row r="87" spans="3:4" x14ac:dyDescent="0.25">
      <c r="C87" s="31">
        <v>44706</v>
      </c>
      <c r="D87" s="23" t="s">
        <v>13</v>
      </c>
    </row>
    <row r="88" spans="3:4" x14ac:dyDescent="0.25">
      <c r="C88" s="31">
        <v>44707</v>
      </c>
      <c r="D88" s="23" t="s">
        <v>13</v>
      </c>
    </row>
    <row r="89" spans="3:4" x14ac:dyDescent="0.25">
      <c r="C89" s="31">
        <v>44708</v>
      </c>
      <c r="D89" s="23" t="s">
        <v>13</v>
      </c>
    </row>
    <row r="90" spans="3:4" x14ac:dyDescent="0.25">
      <c r="C90" s="31">
        <v>44709</v>
      </c>
      <c r="D90" s="23" t="s">
        <v>13</v>
      </c>
    </row>
    <row r="91" spans="3:4" x14ac:dyDescent="0.25">
      <c r="C91" s="31">
        <v>44710</v>
      </c>
      <c r="D91" s="23" t="s">
        <v>29</v>
      </c>
    </row>
    <row r="92" spans="3:4" x14ac:dyDescent="0.25">
      <c r="C92" s="31">
        <v>44711</v>
      </c>
      <c r="D92" s="23" t="s">
        <v>29</v>
      </c>
    </row>
    <row r="93" spans="3:4" x14ac:dyDescent="0.25">
      <c r="C93" s="31">
        <v>44712</v>
      </c>
      <c r="D93" s="23" t="s">
        <v>29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3:B6"/>
  <sheetViews>
    <sheetView showGridLines="0" workbookViewId="0">
      <selection activeCell="M92" sqref="M92"/>
    </sheetView>
  </sheetViews>
  <sheetFormatPr defaultRowHeight="15" x14ac:dyDescent="0.25"/>
  <cols>
    <col min="1" max="1" width="33.85546875" customWidth="1"/>
    <col min="2" max="2" width="28.5703125" customWidth="1"/>
  </cols>
  <sheetData>
    <row r="3" spans="1:2" x14ac:dyDescent="0.25">
      <c r="A3" s="16" t="s">
        <v>17</v>
      </c>
      <c r="B3" t="s">
        <v>19</v>
      </c>
    </row>
    <row r="4" spans="1:2" x14ac:dyDescent="0.25">
      <c r="A4" s="18" t="s">
        <v>9</v>
      </c>
      <c r="B4" s="17">
        <v>1.3444444444444446</v>
      </c>
    </row>
    <row r="5" spans="1:2" x14ac:dyDescent="0.25">
      <c r="A5" s="18" t="s">
        <v>53</v>
      </c>
      <c r="B5" s="17">
        <v>4.1666666666666664E-2</v>
      </c>
    </row>
    <row r="6" spans="1:2" x14ac:dyDescent="0.25">
      <c r="A6" s="18" t="s">
        <v>18</v>
      </c>
      <c r="B6" s="17">
        <v>1.3861111111111113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3:B16"/>
  <sheetViews>
    <sheetView showGridLines="0" workbookViewId="0">
      <selection activeCell="B4" sqref="B4"/>
    </sheetView>
  </sheetViews>
  <sheetFormatPr defaultRowHeight="15" x14ac:dyDescent="0.25"/>
  <cols>
    <col min="1" max="1" width="18" bestFit="1" customWidth="1"/>
    <col min="2" max="2" width="28.5703125" customWidth="1"/>
  </cols>
  <sheetData>
    <row r="3" spans="1:2" x14ac:dyDescent="0.25">
      <c r="A3" s="11" t="s">
        <v>17</v>
      </c>
      <c r="B3" s="12" t="s">
        <v>19</v>
      </c>
    </row>
    <row r="4" spans="1:2" x14ac:dyDescent="0.25">
      <c r="A4" s="19">
        <v>44684</v>
      </c>
      <c r="B4" s="14">
        <v>4.7222222222222221E-2</v>
      </c>
    </row>
    <row r="5" spans="1:2" x14ac:dyDescent="0.25">
      <c r="A5" s="19">
        <v>44685</v>
      </c>
      <c r="B5" s="14">
        <v>6.3888888888888884E-2</v>
      </c>
    </row>
    <row r="6" spans="1:2" x14ac:dyDescent="0.25">
      <c r="A6" s="19">
        <v>44687</v>
      </c>
      <c r="B6" s="14">
        <v>0.10625</v>
      </c>
    </row>
    <row r="7" spans="1:2" x14ac:dyDescent="0.25">
      <c r="A7" s="19">
        <v>44688</v>
      </c>
      <c r="B7" s="14">
        <v>0.15</v>
      </c>
    </row>
    <row r="8" spans="1:2" x14ac:dyDescent="0.25">
      <c r="A8" s="19">
        <v>44689</v>
      </c>
      <c r="B8" s="14">
        <v>0.12986111111111112</v>
      </c>
    </row>
    <row r="9" spans="1:2" x14ac:dyDescent="0.25">
      <c r="A9" s="19">
        <v>44690</v>
      </c>
      <c r="B9" s="14">
        <v>0.14513888888888887</v>
      </c>
    </row>
    <row r="10" spans="1:2" x14ac:dyDescent="0.25">
      <c r="A10" s="19">
        <v>44691</v>
      </c>
      <c r="B10" s="14">
        <v>0.12847222222222221</v>
      </c>
    </row>
    <row r="11" spans="1:2" x14ac:dyDescent="0.25">
      <c r="A11" s="19">
        <v>44692</v>
      </c>
      <c r="B11" s="14">
        <v>0.22708333333333333</v>
      </c>
    </row>
    <row r="12" spans="1:2" x14ac:dyDescent="0.25">
      <c r="A12" s="19">
        <v>44693</v>
      </c>
      <c r="B12" s="14">
        <v>9.6527777777777768E-2</v>
      </c>
    </row>
    <row r="13" spans="1:2" x14ac:dyDescent="0.25">
      <c r="A13" s="19">
        <v>44694</v>
      </c>
      <c r="B13" s="14">
        <v>0.15763888888888888</v>
      </c>
    </row>
    <row r="14" spans="1:2" x14ac:dyDescent="0.25">
      <c r="A14" s="19">
        <v>44695</v>
      </c>
      <c r="B14" s="14">
        <v>6.9444444444444448E-2</v>
      </c>
    </row>
    <row r="15" spans="1:2" x14ac:dyDescent="0.25">
      <c r="A15" s="19">
        <v>44697</v>
      </c>
      <c r="B15" s="14">
        <v>6.458333333333334E-2</v>
      </c>
    </row>
    <row r="16" spans="1:2" x14ac:dyDescent="0.25">
      <c r="A16" s="13" t="s">
        <v>18</v>
      </c>
      <c r="B16" s="14">
        <v>1.3861111111111113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I130"/>
  <sheetViews>
    <sheetView showGridLines="0" tabSelected="1" workbookViewId="0">
      <selection activeCell="F131" sqref="F131"/>
    </sheetView>
  </sheetViews>
  <sheetFormatPr defaultRowHeight="15" x14ac:dyDescent="0.25"/>
  <cols>
    <col min="1" max="1" width="8.42578125" customWidth="1"/>
    <col min="2" max="2" width="13.5703125" bestFit="1" customWidth="1"/>
    <col min="3" max="3" width="10.5703125" bestFit="1" customWidth="1"/>
    <col min="4" max="4" width="10.42578125" bestFit="1" customWidth="1"/>
    <col min="5" max="5" width="33.85546875" bestFit="1" customWidth="1"/>
    <col min="6" max="7" width="8.140625" bestFit="1" customWidth="1"/>
    <col min="8" max="8" width="20.28515625" style="1" bestFit="1" customWidth="1"/>
    <col min="9" max="9" width="39" customWidth="1"/>
    <col min="12" max="12" width="4.28515625" customWidth="1"/>
    <col min="13" max="13" width="12.42578125" customWidth="1"/>
  </cols>
  <sheetData>
    <row r="1" spans="1:9" x14ac:dyDescent="0.25">
      <c r="A1" s="5" t="s">
        <v>0</v>
      </c>
      <c r="B1" s="6" t="s">
        <v>5</v>
      </c>
      <c r="C1" s="6" t="s">
        <v>31</v>
      </c>
      <c r="D1" s="6" t="s">
        <v>1</v>
      </c>
      <c r="E1" s="6" t="s">
        <v>4</v>
      </c>
      <c r="F1" s="6" t="s">
        <v>2</v>
      </c>
      <c r="G1" s="6" t="s">
        <v>3</v>
      </c>
      <c r="H1" s="6" t="s">
        <v>6</v>
      </c>
      <c r="I1" s="34" t="s">
        <v>7</v>
      </c>
    </row>
    <row r="2" spans="1:9" hidden="1" x14ac:dyDescent="0.25">
      <c r="A2" s="21">
        <v>44629</v>
      </c>
      <c r="B2" s="9">
        <f>IF(Tabela2[[#This Row],[Data]]="","",Tabela2[[#This Row],[Data]])</f>
        <v>44629</v>
      </c>
      <c r="C2" s="33" t="s">
        <v>32</v>
      </c>
      <c r="D2" s="2" t="s">
        <v>11</v>
      </c>
      <c r="E2" s="2" t="s">
        <v>22</v>
      </c>
      <c r="F2" s="3">
        <v>0.33333333333333331</v>
      </c>
      <c r="G2" s="3">
        <v>0.39583333333333331</v>
      </c>
      <c r="H2" s="8">
        <f t="shared" ref="H2:H11" si="0">G2-F2</f>
        <v>6.25E-2</v>
      </c>
      <c r="I2" s="10"/>
    </row>
    <row r="3" spans="1:9" hidden="1" x14ac:dyDescent="0.25">
      <c r="A3" s="21">
        <v>44629</v>
      </c>
      <c r="B3" s="9">
        <f>IF(Tabela2[[#This Row],[Data]]="","",Tabela2[[#This Row],[Data]])</f>
        <v>44629</v>
      </c>
      <c r="C3" s="33" t="s">
        <v>32</v>
      </c>
      <c r="D3" s="2" t="s">
        <v>11</v>
      </c>
      <c r="E3" s="2" t="s">
        <v>23</v>
      </c>
      <c r="F3" s="3">
        <v>0.90486111111111101</v>
      </c>
      <c r="G3" s="3">
        <v>0.9770833333333333</v>
      </c>
      <c r="H3" s="8">
        <f t="shared" si="0"/>
        <v>7.2222222222222299E-2</v>
      </c>
      <c r="I3" s="10"/>
    </row>
    <row r="4" spans="1:9" hidden="1" x14ac:dyDescent="0.25">
      <c r="A4" s="21">
        <v>44629</v>
      </c>
      <c r="B4" s="9">
        <f>IF(Tabela2[[#This Row],[Data]]="","",Tabela2[[#This Row],[Data]])</f>
        <v>44629</v>
      </c>
      <c r="C4" s="33" t="s">
        <v>32</v>
      </c>
      <c r="D4" s="2" t="s">
        <v>11</v>
      </c>
      <c r="E4" s="2" t="s">
        <v>14</v>
      </c>
      <c r="F4" s="3">
        <v>0.62083333333333335</v>
      </c>
      <c r="G4" s="3">
        <v>0.68333333333333324</v>
      </c>
      <c r="H4" s="8">
        <f t="shared" si="0"/>
        <v>6.2499999999999889E-2</v>
      </c>
      <c r="I4" s="10"/>
    </row>
    <row r="5" spans="1:9" hidden="1" x14ac:dyDescent="0.25">
      <c r="A5" s="21">
        <v>44630</v>
      </c>
      <c r="B5" s="9">
        <f>IF(Tabela2[[#This Row],[Data]]="","",Tabela2[[#This Row],[Data]])</f>
        <v>44630</v>
      </c>
      <c r="C5" s="33" t="s">
        <v>32</v>
      </c>
      <c r="D5" s="2" t="s">
        <v>11</v>
      </c>
      <c r="E5" s="2" t="s">
        <v>24</v>
      </c>
      <c r="F5" s="3">
        <v>0.33333333333333331</v>
      </c>
      <c r="G5" s="3">
        <v>0.42222222222222222</v>
      </c>
      <c r="H5" s="8">
        <f t="shared" si="0"/>
        <v>8.8888888888888906E-2</v>
      </c>
      <c r="I5" s="10"/>
    </row>
    <row r="6" spans="1:9" hidden="1" x14ac:dyDescent="0.25">
      <c r="A6" s="21">
        <v>44630</v>
      </c>
      <c r="B6" s="9">
        <f>IF(Tabela2[[#This Row],[Data]]="","",Tabela2[[#This Row],[Data]])</f>
        <v>44630</v>
      </c>
      <c r="C6" s="33" t="s">
        <v>32</v>
      </c>
      <c r="D6" s="2" t="s">
        <v>11</v>
      </c>
      <c r="E6" s="2" t="s">
        <v>25</v>
      </c>
      <c r="F6" s="3">
        <v>0.93055555555555547</v>
      </c>
      <c r="G6" s="3">
        <v>0.98055555555555562</v>
      </c>
      <c r="H6" s="8">
        <f t="shared" si="0"/>
        <v>5.0000000000000155E-2</v>
      </c>
      <c r="I6" s="10"/>
    </row>
    <row r="7" spans="1:9" hidden="1" x14ac:dyDescent="0.25">
      <c r="A7" s="21">
        <v>44631</v>
      </c>
      <c r="B7" s="9">
        <f>IF(Tabela2[[#This Row],[Data]]="","",Tabela2[[#This Row],[Data]])</f>
        <v>44631</v>
      </c>
      <c r="C7" s="33" t="s">
        <v>32</v>
      </c>
      <c r="D7" s="2" t="s">
        <v>11</v>
      </c>
      <c r="E7" s="2" t="s">
        <v>24</v>
      </c>
      <c r="F7" s="3">
        <v>0.34027777777777773</v>
      </c>
      <c r="G7" s="3">
        <v>0.4513888888888889</v>
      </c>
      <c r="H7" s="8">
        <f t="shared" si="0"/>
        <v>0.11111111111111116</v>
      </c>
      <c r="I7" s="10"/>
    </row>
    <row r="8" spans="1:9" hidden="1" x14ac:dyDescent="0.25">
      <c r="A8" s="21">
        <v>44634</v>
      </c>
      <c r="B8" s="9">
        <f>IF(Tabela2[[#This Row],[Data]]="","",Tabela2[[#This Row],[Data]])</f>
        <v>44634</v>
      </c>
      <c r="C8" s="33" t="s">
        <v>32</v>
      </c>
      <c r="D8" s="2" t="s">
        <v>12</v>
      </c>
      <c r="E8" s="2" t="s">
        <v>14</v>
      </c>
      <c r="F8" s="3">
        <v>0.91666666666666663</v>
      </c>
      <c r="G8" s="3">
        <v>0.97916666666666663</v>
      </c>
      <c r="H8" s="8">
        <f t="shared" si="0"/>
        <v>6.25E-2</v>
      </c>
      <c r="I8" s="10"/>
    </row>
    <row r="9" spans="1:9" hidden="1" x14ac:dyDescent="0.25">
      <c r="A9" s="21">
        <v>44635</v>
      </c>
      <c r="B9" s="9">
        <f>IF(Tabela2[[#This Row],[Data]]="","",Tabela2[[#This Row],[Data]])</f>
        <v>44635</v>
      </c>
      <c r="C9" s="33" t="s">
        <v>32</v>
      </c>
      <c r="D9" s="2" t="s">
        <v>12</v>
      </c>
      <c r="E9" s="2" t="s">
        <v>26</v>
      </c>
      <c r="F9" s="3">
        <v>0.85416666666666663</v>
      </c>
      <c r="G9" s="3">
        <v>0.88263888888888886</v>
      </c>
      <c r="H9" s="8">
        <f t="shared" si="0"/>
        <v>2.8472222222222232E-2</v>
      </c>
      <c r="I9" s="10"/>
    </row>
    <row r="10" spans="1:9" hidden="1" x14ac:dyDescent="0.25">
      <c r="A10" s="21">
        <v>44635</v>
      </c>
      <c r="B10" s="9">
        <f>IF(Tabela2[[#This Row],[Data]]="","",Tabela2[[#This Row],[Data]])</f>
        <v>44635</v>
      </c>
      <c r="C10" s="33" t="s">
        <v>32</v>
      </c>
      <c r="D10" s="2" t="s">
        <v>12</v>
      </c>
      <c r="E10" s="2" t="s">
        <v>26</v>
      </c>
      <c r="F10" s="3">
        <v>0.41666666666666669</v>
      </c>
      <c r="G10" s="3">
        <v>0.5</v>
      </c>
      <c r="H10" s="8">
        <f t="shared" si="0"/>
        <v>8.3333333333333315E-2</v>
      </c>
      <c r="I10" s="10"/>
    </row>
    <row r="11" spans="1:9" hidden="1" x14ac:dyDescent="0.25">
      <c r="A11" s="21">
        <v>44635</v>
      </c>
      <c r="B11" s="9">
        <f>IF(Tabela2[[#This Row],[Data]]="","",Tabela2[[#This Row],[Data]])</f>
        <v>44635</v>
      </c>
      <c r="C11" s="33" t="s">
        <v>32</v>
      </c>
      <c r="D11" s="2" t="s">
        <v>12</v>
      </c>
      <c r="E11" s="2" t="s">
        <v>26</v>
      </c>
      <c r="F11" s="3">
        <v>0.88263888888888886</v>
      </c>
      <c r="G11" s="3">
        <v>0.99930555555555556</v>
      </c>
      <c r="H11" s="8">
        <f t="shared" si="0"/>
        <v>0.1166666666666667</v>
      </c>
      <c r="I11" s="10"/>
    </row>
    <row r="12" spans="1:9" hidden="1" x14ac:dyDescent="0.25">
      <c r="A12" s="21">
        <v>44636</v>
      </c>
      <c r="B12" s="9">
        <f>IF(Tabela2[[#This Row],[Data]]="","",Tabela2[[#This Row],[Data]])</f>
        <v>44636</v>
      </c>
      <c r="C12" s="33" t="s">
        <v>32</v>
      </c>
      <c r="D12" s="2" t="s">
        <v>12</v>
      </c>
      <c r="E12" s="2" t="s">
        <v>25</v>
      </c>
      <c r="F12" s="3">
        <v>0.79166666666666663</v>
      </c>
      <c r="G12" s="3">
        <v>0.92083333333333339</v>
      </c>
      <c r="H12" s="8">
        <f t="shared" ref="H12:H32" si="1">G12-F12</f>
        <v>0.12916666666666676</v>
      </c>
      <c r="I12" s="35"/>
    </row>
    <row r="13" spans="1:9" hidden="1" x14ac:dyDescent="0.25">
      <c r="A13" s="21">
        <v>44636</v>
      </c>
      <c r="B13" s="9">
        <f>IF(Tabela2[[#This Row],[Data]]="","",Tabela2[[#This Row],[Data]])</f>
        <v>44636</v>
      </c>
      <c r="C13" s="33" t="s">
        <v>32</v>
      </c>
      <c r="D13" s="2" t="s">
        <v>12</v>
      </c>
      <c r="E13" s="2" t="s">
        <v>26</v>
      </c>
      <c r="F13" s="3">
        <v>0</v>
      </c>
      <c r="G13" s="3">
        <v>5.5555555555555552E-2</v>
      </c>
      <c r="H13" s="8">
        <f t="shared" si="1"/>
        <v>5.5555555555555552E-2</v>
      </c>
      <c r="I13" s="10"/>
    </row>
    <row r="14" spans="1:9" hidden="1" x14ac:dyDescent="0.25">
      <c r="A14" s="21">
        <v>44637</v>
      </c>
      <c r="B14" s="9">
        <f>IF(Tabela2[[#This Row],[Data]]="","",Tabela2[[#This Row],[Data]])</f>
        <v>44637</v>
      </c>
      <c r="C14" s="33" t="s">
        <v>32</v>
      </c>
      <c r="D14" s="2" t="s">
        <v>12</v>
      </c>
      <c r="E14" s="2" t="s">
        <v>25</v>
      </c>
      <c r="F14" s="3">
        <v>0.67361111111111116</v>
      </c>
      <c r="G14" s="3">
        <v>0.71527777777777779</v>
      </c>
      <c r="H14" s="8">
        <f t="shared" si="1"/>
        <v>4.166666666666663E-2</v>
      </c>
      <c r="I14" s="10"/>
    </row>
    <row r="15" spans="1:9" hidden="1" x14ac:dyDescent="0.25">
      <c r="A15" s="21">
        <v>44638</v>
      </c>
      <c r="B15" s="9">
        <f>IF(Tabela2[[#This Row],[Data]]="","",Tabela2[[#This Row],[Data]])</f>
        <v>44638</v>
      </c>
      <c r="C15" s="33" t="s">
        <v>32</v>
      </c>
      <c r="D15" s="2" t="s">
        <v>12</v>
      </c>
      <c r="E15" s="2" t="s">
        <v>21</v>
      </c>
      <c r="F15" s="3">
        <v>0.44791666666666669</v>
      </c>
      <c r="G15" s="3">
        <v>0.55555555555555558</v>
      </c>
      <c r="H15" s="8">
        <f t="shared" si="1"/>
        <v>0.1076388888888889</v>
      </c>
      <c r="I15" s="10"/>
    </row>
    <row r="16" spans="1:9" hidden="1" x14ac:dyDescent="0.25">
      <c r="A16" s="21">
        <v>44641</v>
      </c>
      <c r="B16" s="9">
        <f>IF(Tabela2[[#This Row],[Data]]="","",Tabela2[[#This Row],[Data]])</f>
        <v>44641</v>
      </c>
      <c r="C16" s="33" t="s">
        <v>32</v>
      </c>
      <c r="D16" s="2" t="s">
        <v>13</v>
      </c>
      <c r="E16" s="2" t="s">
        <v>21</v>
      </c>
      <c r="F16" s="3">
        <v>0.65972222222222221</v>
      </c>
      <c r="G16" s="3">
        <v>0.70138888888888884</v>
      </c>
      <c r="H16" s="8">
        <f t="shared" si="1"/>
        <v>4.166666666666663E-2</v>
      </c>
      <c r="I16" s="10"/>
    </row>
    <row r="17" spans="1:9" hidden="1" x14ac:dyDescent="0.25">
      <c r="A17" s="21">
        <v>44641</v>
      </c>
      <c r="B17" s="9">
        <f>IF(Tabela2[[#This Row],[Data]]="","",Tabela2[[#This Row],[Data]])</f>
        <v>44641</v>
      </c>
      <c r="C17" s="33" t="s">
        <v>32</v>
      </c>
      <c r="D17" s="2" t="s">
        <v>13</v>
      </c>
      <c r="E17" s="2" t="s">
        <v>21</v>
      </c>
      <c r="F17" s="3">
        <v>0.89027777777777783</v>
      </c>
      <c r="G17" s="3">
        <v>0.97430555555555554</v>
      </c>
      <c r="H17" s="8">
        <f t="shared" si="1"/>
        <v>8.4027777777777701E-2</v>
      </c>
      <c r="I17" s="10"/>
    </row>
    <row r="18" spans="1:9" hidden="1" x14ac:dyDescent="0.25">
      <c r="A18" s="21">
        <v>44642</v>
      </c>
      <c r="B18" s="9">
        <f>IF(Tabela2[[#This Row],[Data]]="","",Tabela2[[#This Row],[Data]])</f>
        <v>44642</v>
      </c>
      <c r="C18" s="33" t="s">
        <v>32</v>
      </c>
      <c r="D18" s="2" t="s">
        <v>13</v>
      </c>
      <c r="E18" s="2" t="s">
        <v>21</v>
      </c>
      <c r="F18" s="3">
        <v>0.60069444444444442</v>
      </c>
      <c r="G18" s="3">
        <v>0.70000000000000007</v>
      </c>
      <c r="H18" s="8">
        <f>G18-F18</f>
        <v>9.9305555555555647E-2</v>
      </c>
      <c r="I18" s="10"/>
    </row>
    <row r="19" spans="1:9" hidden="1" x14ac:dyDescent="0.25">
      <c r="A19" s="21">
        <v>44642</v>
      </c>
      <c r="B19" s="9">
        <f>IF(Tabela2[[#This Row],[Data]]="","",Tabela2[[#This Row],[Data]])</f>
        <v>44642</v>
      </c>
      <c r="C19" s="33" t="s">
        <v>32</v>
      </c>
      <c r="D19" s="2" t="s">
        <v>13</v>
      </c>
      <c r="E19" s="2" t="s">
        <v>27</v>
      </c>
      <c r="F19" s="7">
        <v>0</v>
      </c>
      <c r="G19" s="7">
        <v>2.7777777777777776E-2</v>
      </c>
      <c r="H19" s="8">
        <f>G19-F19</f>
        <v>2.7777777777777776E-2</v>
      </c>
      <c r="I19" s="10"/>
    </row>
    <row r="20" spans="1:9" hidden="1" x14ac:dyDescent="0.25">
      <c r="A20" s="21">
        <v>44642</v>
      </c>
      <c r="B20" s="9">
        <f>IF(Tabela2[[#This Row],[Data]]="","",Tabela2[[#This Row],[Data]])</f>
        <v>44642</v>
      </c>
      <c r="C20" s="33" t="s">
        <v>32</v>
      </c>
      <c r="D20" s="2" t="s">
        <v>13</v>
      </c>
      <c r="E20" s="2" t="s">
        <v>14</v>
      </c>
      <c r="F20" s="3">
        <v>0.58680555555555558</v>
      </c>
      <c r="G20" s="3">
        <v>0.60069444444444442</v>
      </c>
      <c r="H20" s="8">
        <f t="shared" si="1"/>
        <v>1.388888888888884E-2</v>
      </c>
      <c r="I20" s="10"/>
    </row>
    <row r="21" spans="1:9" hidden="1" x14ac:dyDescent="0.25">
      <c r="A21" s="21">
        <v>44643</v>
      </c>
      <c r="B21" s="9">
        <f>IF(Tabela2[[#This Row],[Data]]="","",Tabela2[[#This Row],[Data]])</f>
        <v>44643</v>
      </c>
      <c r="C21" s="33" t="s">
        <v>32</v>
      </c>
      <c r="D21" s="2" t="s">
        <v>13</v>
      </c>
      <c r="E21" s="2"/>
      <c r="F21" s="3"/>
      <c r="G21" s="3"/>
      <c r="H21" s="8">
        <f t="shared" si="1"/>
        <v>0</v>
      </c>
      <c r="I21" s="10"/>
    </row>
    <row r="22" spans="1:9" hidden="1" x14ac:dyDescent="0.25">
      <c r="A22" s="21">
        <v>44644</v>
      </c>
      <c r="B22" s="9">
        <f>IF(Tabela2[[#This Row],[Data]]="","",Tabela2[[#This Row],[Data]])</f>
        <v>44644</v>
      </c>
      <c r="C22" s="33" t="s">
        <v>32</v>
      </c>
      <c r="D22" s="2" t="s">
        <v>13</v>
      </c>
      <c r="E22" s="2" t="s">
        <v>21</v>
      </c>
      <c r="F22" s="3">
        <v>0.66666666666666663</v>
      </c>
      <c r="G22" s="3">
        <v>0.69930555555555562</v>
      </c>
      <c r="H22" s="8">
        <f t="shared" si="1"/>
        <v>3.2638888888888995E-2</v>
      </c>
      <c r="I22" s="10"/>
    </row>
    <row r="23" spans="1:9" hidden="1" x14ac:dyDescent="0.25">
      <c r="A23" s="21">
        <v>44645</v>
      </c>
      <c r="B23" s="9">
        <f>IF(Tabela2[[#This Row],[Data]]="","",Tabela2[[#This Row],[Data]])</f>
        <v>44645</v>
      </c>
      <c r="C23" s="33" t="s">
        <v>32</v>
      </c>
      <c r="D23" s="2" t="s">
        <v>13</v>
      </c>
      <c r="E23" s="2" t="s">
        <v>26</v>
      </c>
      <c r="F23" s="3">
        <v>0.8222222222222223</v>
      </c>
      <c r="G23" s="3">
        <v>0.84305555555555556</v>
      </c>
      <c r="H23" s="8">
        <f t="shared" si="1"/>
        <v>2.0833333333333259E-2</v>
      </c>
      <c r="I23" s="10"/>
    </row>
    <row r="24" spans="1:9" hidden="1" x14ac:dyDescent="0.25">
      <c r="A24" s="21">
        <v>44645</v>
      </c>
      <c r="B24" s="9">
        <f>IF(Tabela2[[#This Row],[Data]]="","",Tabela2[[#This Row],[Data]])</f>
        <v>44645</v>
      </c>
      <c r="C24" s="33" t="s">
        <v>32</v>
      </c>
      <c r="D24" s="2" t="s">
        <v>13</v>
      </c>
      <c r="E24" s="2" t="s">
        <v>28</v>
      </c>
      <c r="F24" s="3">
        <v>0.84305555555555556</v>
      </c>
      <c r="G24" s="3">
        <v>0.88194444444444453</v>
      </c>
      <c r="H24" s="8">
        <f t="shared" si="1"/>
        <v>3.8888888888888973E-2</v>
      </c>
      <c r="I24" s="10"/>
    </row>
    <row r="25" spans="1:9" hidden="1" x14ac:dyDescent="0.25">
      <c r="A25" s="21">
        <v>44645</v>
      </c>
      <c r="B25" s="9">
        <f>IF(Tabela2[[#This Row],[Data]]="","",Tabela2[[#This Row],[Data]])</f>
        <v>44645</v>
      </c>
      <c r="C25" s="33" t="s">
        <v>32</v>
      </c>
      <c r="D25" s="2" t="s">
        <v>13</v>
      </c>
      <c r="E25" s="2" t="s">
        <v>26</v>
      </c>
      <c r="F25" s="3">
        <v>0.88194444444444453</v>
      </c>
      <c r="G25" s="3">
        <v>0.97361111111111109</v>
      </c>
      <c r="H25" s="8">
        <f t="shared" si="1"/>
        <v>9.1666666666666563E-2</v>
      </c>
      <c r="I25" s="10"/>
    </row>
    <row r="26" spans="1:9" hidden="1" x14ac:dyDescent="0.25">
      <c r="A26" s="21">
        <v>44645</v>
      </c>
      <c r="B26" s="9">
        <f>IF(Tabela2[[#This Row],[Data]]="","",Tabela2[[#This Row],[Data]])</f>
        <v>44645</v>
      </c>
      <c r="C26" s="33" t="s">
        <v>32</v>
      </c>
      <c r="D26" s="2" t="s">
        <v>13</v>
      </c>
      <c r="E26" s="2" t="s">
        <v>28</v>
      </c>
      <c r="F26" s="3">
        <v>0.97430555555555554</v>
      </c>
      <c r="G26" s="3">
        <v>0.99930555555555556</v>
      </c>
      <c r="H26" s="8">
        <f t="shared" si="1"/>
        <v>2.5000000000000022E-2</v>
      </c>
      <c r="I26" s="10"/>
    </row>
    <row r="27" spans="1:9" hidden="1" x14ac:dyDescent="0.25">
      <c r="A27" s="21">
        <v>44645</v>
      </c>
      <c r="B27" s="9">
        <f>IF(Tabela2[[#This Row],[Data]]="","",Tabela2[[#This Row],[Data]])</f>
        <v>44645</v>
      </c>
      <c r="C27" s="33" t="s">
        <v>32</v>
      </c>
      <c r="D27" s="2" t="s">
        <v>13</v>
      </c>
      <c r="E27" s="2" t="s">
        <v>14</v>
      </c>
      <c r="F27" s="3">
        <v>0</v>
      </c>
      <c r="G27" s="3">
        <v>5.1388888888888894E-2</v>
      </c>
      <c r="H27" s="8">
        <f t="shared" si="1"/>
        <v>5.1388888888888894E-2</v>
      </c>
      <c r="I27" s="10"/>
    </row>
    <row r="28" spans="1:9" hidden="1" x14ac:dyDescent="0.25">
      <c r="A28" s="21">
        <v>44648</v>
      </c>
      <c r="B28" s="9">
        <f>IF(Tabela2[[#This Row],[Data]]="","",Tabela2[[#This Row],[Data]])</f>
        <v>44648</v>
      </c>
      <c r="C28" s="33" t="s">
        <v>32</v>
      </c>
      <c r="D28" s="2" t="s">
        <v>29</v>
      </c>
      <c r="E28" s="2" t="s">
        <v>30</v>
      </c>
      <c r="F28" s="3">
        <v>0.84236111111111101</v>
      </c>
      <c r="G28" s="3">
        <v>0.89930555555555547</v>
      </c>
      <c r="H28" s="8">
        <f t="shared" si="1"/>
        <v>5.6944444444444464E-2</v>
      </c>
      <c r="I28" s="10"/>
    </row>
    <row r="29" spans="1:9" hidden="1" x14ac:dyDescent="0.25">
      <c r="A29" s="21">
        <v>44648</v>
      </c>
      <c r="B29" s="9">
        <f>IF(Tabela2[[#This Row],[Data]]="","",Tabela2[[#This Row],[Data]])</f>
        <v>44648</v>
      </c>
      <c r="C29" s="33" t="s">
        <v>32</v>
      </c>
      <c r="D29" s="2" t="s">
        <v>29</v>
      </c>
      <c r="E29" s="2" t="s">
        <v>14</v>
      </c>
      <c r="F29" s="3">
        <v>2.0833333333333332E-2</v>
      </c>
      <c r="G29" s="3">
        <v>4.2361111111111106E-2</v>
      </c>
      <c r="H29" s="8">
        <f t="shared" si="1"/>
        <v>2.1527777777777774E-2</v>
      </c>
      <c r="I29" s="10"/>
    </row>
    <row r="30" spans="1:9" hidden="1" x14ac:dyDescent="0.25">
      <c r="A30" s="21">
        <v>44648</v>
      </c>
      <c r="B30" s="9">
        <f>IF(Tabela2[[#This Row],[Data]]="","",Tabela2[[#This Row],[Data]])</f>
        <v>44648</v>
      </c>
      <c r="C30" s="33" t="s">
        <v>32</v>
      </c>
      <c r="D30" s="2" t="s">
        <v>29</v>
      </c>
      <c r="E30" s="2" t="s">
        <v>14</v>
      </c>
      <c r="F30" s="3">
        <v>0.90277777777777779</v>
      </c>
      <c r="G30" s="3">
        <v>0.99930555555555556</v>
      </c>
      <c r="H30" s="8">
        <f t="shared" si="1"/>
        <v>9.6527777777777768E-2</v>
      </c>
      <c r="I30" s="10"/>
    </row>
    <row r="31" spans="1:9" hidden="1" x14ac:dyDescent="0.25">
      <c r="A31" s="21">
        <v>44649</v>
      </c>
      <c r="B31" s="9">
        <f>IF(Tabela2[[#This Row],[Data]]="","",Tabela2[[#This Row],[Data]])</f>
        <v>44649</v>
      </c>
      <c r="C31" s="33" t="s">
        <v>32</v>
      </c>
      <c r="D31" s="2" t="s">
        <v>29</v>
      </c>
      <c r="E31" s="2" t="s">
        <v>14</v>
      </c>
      <c r="F31" s="3">
        <v>0.61944444444444446</v>
      </c>
      <c r="G31" s="3">
        <v>0.71666666666666667</v>
      </c>
      <c r="H31" s="8">
        <f t="shared" si="1"/>
        <v>9.722222222222221E-2</v>
      </c>
      <c r="I31" s="10"/>
    </row>
    <row r="32" spans="1:9" hidden="1" x14ac:dyDescent="0.25">
      <c r="A32" s="21">
        <v>44649</v>
      </c>
      <c r="B32" s="9">
        <f>IF(Tabela2[[#This Row],[Data]]="","",Tabela2[[#This Row],[Data]])</f>
        <v>44649</v>
      </c>
      <c r="C32" s="33" t="s">
        <v>32</v>
      </c>
      <c r="D32" s="2" t="s">
        <v>29</v>
      </c>
      <c r="E32" s="2" t="s">
        <v>14</v>
      </c>
      <c r="F32" s="3">
        <v>0.40625</v>
      </c>
      <c r="G32" s="3">
        <v>0.4548611111111111</v>
      </c>
      <c r="H32" s="8">
        <f t="shared" si="1"/>
        <v>4.8611111111111105E-2</v>
      </c>
      <c r="I32" s="10"/>
    </row>
    <row r="33" spans="1:9" hidden="1" x14ac:dyDescent="0.25">
      <c r="A33" s="21">
        <v>44650</v>
      </c>
      <c r="B33" s="9">
        <f>IF(Tabela2[[#This Row],[Data]]="","",Tabela2[[#This Row],[Data]])</f>
        <v>44650</v>
      </c>
      <c r="C33" s="33" t="s">
        <v>32</v>
      </c>
      <c r="D33" s="2" t="s">
        <v>29</v>
      </c>
      <c r="E33" s="2" t="s">
        <v>14</v>
      </c>
      <c r="F33" s="3">
        <v>0</v>
      </c>
      <c r="G33" s="3">
        <v>4.3055555555555562E-2</v>
      </c>
      <c r="H33" s="8">
        <f t="shared" ref="H33:H48" si="2">G33-F33</f>
        <v>4.3055555555555562E-2</v>
      </c>
      <c r="I33" s="10"/>
    </row>
    <row r="34" spans="1:9" hidden="1" x14ac:dyDescent="0.25">
      <c r="A34" s="21">
        <v>44650</v>
      </c>
      <c r="B34" s="9">
        <f>IF(Tabela2[[#This Row],[Data]]="","",Tabela2[[#This Row],[Data]])</f>
        <v>44650</v>
      </c>
      <c r="C34" s="33" t="s">
        <v>32</v>
      </c>
      <c r="D34" s="2" t="s">
        <v>29</v>
      </c>
      <c r="E34" s="2" t="s">
        <v>14</v>
      </c>
      <c r="F34" s="3">
        <v>0.92291666666666661</v>
      </c>
      <c r="G34" s="3">
        <v>0.99930555555555556</v>
      </c>
      <c r="H34" s="8">
        <f t="shared" si="2"/>
        <v>7.6388888888888951E-2</v>
      </c>
      <c r="I34" s="10"/>
    </row>
    <row r="35" spans="1:9" hidden="1" x14ac:dyDescent="0.25">
      <c r="A35" s="21">
        <v>44650</v>
      </c>
      <c r="B35" s="9">
        <f>IF(Tabela2[[#This Row],[Data]]="","",Tabela2[[#This Row],[Data]])</f>
        <v>44650</v>
      </c>
      <c r="C35" s="33" t="s">
        <v>32</v>
      </c>
      <c r="D35" s="2" t="s">
        <v>29</v>
      </c>
      <c r="E35" s="2" t="s">
        <v>14</v>
      </c>
      <c r="F35" s="3">
        <v>0.89583333333333337</v>
      </c>
      <c r="G35" s="3">
        <v>0.91666666666666663</v>
      </c>
      <c r="H35" s="8">
        <f t="shared" si="2"/>
        <v>2.0833333333333259E-2</v>
      </c>
      <c r="I35" s="10"/>
    </row>
    <row r="36" spans="1:9" hidden="1" x14ac:dyDescent="0.25">
      <c r="A36" s="21">
        <v>44650</v>
      </c>
      <c r="B36" s="9">
        <f>IF(Tabela2[[#This Row],[Data]]="","",Tabela2[[#This Row],[Data]])</f>
        <v>44650</v>
      </c>
      <c r="C36" s="33" t="s">
        <v>32</v>
      </c>
      <c r="D36" s="2" t="s">
        <v>29</v>
      </c>
      <c r="E36" s="2" t="s">
        <v>14</v>
      </c>
      <c r="F36" s="3">
        <v>0.4201388888888889</v>
      </c>
      <c r="G36" s="3">
        <v>0.48472222222222222</v>
      </c>
      <c r="H36" s="8">
        <f t="shared" si="2"/>
        <v>6.4583333333333326E-2</v>
      </c>
      <c r="I36" s="10"/>
    </row>
    <row r="37" spans="1:9" hidden="1" x14ac:dyDescent="0.25">
      <c r="A37" s="21">
        <v>44651</v>
      </c>
      <c r="B37" s="9">
        <f>IF(Tabela2[[#This Row],[Data]]="","",Tabela2[[#This Row],[Data]])</f>
        <v>44651</v>
      </c>
      <c r="C37" s="33" t="s">
        <v>32</v>
      </c>
      <c r="D37" s="2" t="s">
        <v>29</v>
      </c>
      <c r="E37" s="2" t="s">
        <v>14</v>
      </c>
      <c r="F37" s="3">
        <v>0</v>
      </c>
      <c r="G37" s="3">
        <v>4.5138888888888888E-2</v>
      </c>
      <c r="H37" s="8">
        <f t="shared" si="2"/>
        <v>4.5138888888888888E-2</v>
      </c>
      <c r="I37" s="10"/>
    </row>
    <row r="38" spans="1:9" hidden="1" x14ac:dyDescent="0.25">
      <c r="A38" s="21">
        <v>44651</v>
      </c>
      <c r="B38" s="9">
        <f>IF(Tabela2[[#This Row],[Data]]="","",Tabela2[[#This Row],[Data]])</f>
        <v>44651</v>
      </c>
      <c r="C38" s="33" t="s">
        <v>32</v>
      </c>
      <c r="D38" s="2" t="s">
        <v>29</v>
      </c>
      <c r="E38" s="2" t="s">
        <v>14</v>
      </c>
      <c r="F38" s="3">
        <v>0.95763888888888893</v>
      </c>
      <c r="G38" s="3">
        <v>0.99930555555555556</v>
      </c>
      <c r="H38" s="8">
        <f t="shared" si="2"/>
        <v>4.166666666666663E-2</v>
      </c>
      <c r="I38" s="10"/>
    </row>
    <row r="39" spans="1:9" hidden="1" x14ac:dyDescent="0.25">
      <c r="A39" s="21">
        <v>44651</v>
      </c>
      <c r="B39" s="9">
        <f>IF(Tabela2[[#This Row],[Data]]="","",Tabela2[[#This Row],[Data]])</f>
        <v>44651</v>
      </c>
      <c r="C39" s="33" t="s">
        <v>32</v>
      </c>
      <c r="D39" s="2" t="s">
        <v>29</v>
      </c>
      <c r="E39" s="2" t="s">
        <v>14</v>
      </c>
      <c r="F39" s="3">
        <v>0.45694444444444443</v>
      </c>
      <c r="G39" s="3">
        <v>0.51041666666666663</v>
      </c>
      <c r="H39" s="8">
        <f t="shared" si="2"/>
        <v>5.3472222222222199E-2</v>
      </c>
      <c r="I39" s="10"/>
    </row>
    <row r="40" spans="1:9" hidden="1" x14ac:dyDescent="0.25">
      <c r="A40" s="15">
        <v>44652</v>
      </c>
      <c r="B40" s="9">
        <f>IF(Tabela2[[#This Row],[Data]]="","",Tabela2[[#This Row],[Data]])</f>
        <v>44652</v>
      </c>
      <c r="C40" s="33" t="s">
        <v>33</v>
      </c>
      <c r="D40" s="22" t="str">
        <f>IFERROR(VLOOKUP(Tabela2[[#This Row],[Data]],Tabela1[],2,),"")</f>
        <v>Semana 01</v>
      </c>
      <c r="E40" s="2" t="s">
        <v>9</v>
      </c>
      <c r="F40" s="3">
        <v>0.88888888888888884</v>
      </c>
      <c r="G40" s="3">
        <v>0.9194444444444444</v>
      </c>
      <c r="H40" s="8">
        <f t="shared" si="2"/>
        <v>3.0555555555555558E-2</v>
      </c>
      <c r="I40" s="10" t="s">
        <v>15</v>
      </c>
    </row>
    <row r="41" spans="1:9" hidden="1" x14ac:dyDescent="0.25">
      <c r="A41" s="15">
        <v>44652</v>
      </c>
      <c r="B41" s="9">
        <f>IF(Tabela2[[#This Row],[Data]]="","",Tabela2[[#This Row],[Data]])</f>
        <v>44652</v>
      </c>
      <c r="C41" s="33" t="s">
        <v>33</v>
      </c>
      <c r="D41" s="22" t="str">
        <f>IFERROR(VLOOKUP(Tabela2[[#This Row],[Data]],Tabela1[],2,),"")</f>
        <v>Semana 01</v>
      </c>
      <c r="E41" s="2" t="s">
        <v>14</v>
      </c>
      <c r="F41" s="3">
        <v>0.94861111111111107</v>
      </c>
      <c r="G41" s="3">
        <v>0.99930555555555556</v>
      </c>
      <c r="H41" s="8">
        <f t="shared" si="2"/>
        <v>5.0694444444444486E-2</v>
      </c>
      <c r="I41" s="10" t="s">
        <v>16</v>
      </c>
    </row>
    <row r="42" spans="1:9" hidden="1" x14ac:dyDescent="0.25">
      <c r="A42" s="15">
        <v>44653</v>
      </c>
      <c r="B42" s="9">
        <f>IF(Tabela2[[#This Row],[Data]]="","",Tabela2[[#This Row],[Data]])</f>
        <v>44653</v>
      </c>
      <c r="C42" s="33" t="s">
        <v>33</v>
      </c>
      <c r="D42" s="22" t="str">
        <f>IFERROR(VLOOKUP(Tabela2[[#This Row],[Data]],Tabela1[],2,),"")</f>
        <v>Semana 01</v>
      </c>
      <c r="E42" s="2" t="s">
        <v>14</v>
      </c>
      <c r="F42" s="3">
        <v>0</v>
      </c>
      <c r="G42" s="3">
        <v>5.4166666666666669E-2</v>
      </c>
      <c r="H42" s="8">
        <f t="shared" si="2"/>
        <v>5.4166666666666669E-2</v>
      </c>
      <c r="I42" s="10" t="s">
        <v>16</v>
      </c>
    </row>
    <row r="43" spans="1:9" hidden="1" x14ac:dyDescent="0.25">
      <c r="A43" s="37">
        <v>44655</v>
      </c>
      <c r="B43" s="38">
        <f>IF(Tabela2[[#This Row],[Data]]="","",Tabela2[[#This Row],[Data]])</f>
        <v>44655</v>
      </c>
      <c r="C43" s="33" t="s">
        <v>33</v>
      </c>
      <c r="D43" s="22" t="str">
        <f>IFERROR(VLOOKUP(Tabela2[[#This Row],[Data]],Tabela1[],2,),"")</f>
        <v>Semana 01</v>
      </c>
      <c r="E43" s="39" t="s">
        <v>34</v>
      </c>
      <c r="F43" s="40">
        <v>0.91666666666666663</v>
      </c>
      <c r="G43" s="40">
        <v>0.9291666666666667</v>
      </c>
      <c r="H43" s="8">
        <f t="shared" si="2"/>
        <v>1.2500000000000067E-2</v>
      </c>
      <c r="I43" s="36" t="s">
        <v>35</v>
      </c>
    </row>
    <row r="44" spans="1:9" hidden="1" x14ac:dyDescent="0.25">
      <c r="A44" s="37">
        <v>44655</v>
      </c>
      <c r="B44" s="38">
        <f>IF(Tabela2[[#This Row],[Data]]="","",Tabela2[[#This Row],[Data]])</f>
        <v>44655</v>
      </c>
      <c r="C44" s="33" t="s">
        <v>33</v>
      </c>
      <c r="D44" s="22" t="str">
        <f>IFERROR(VLOOKUP(Tabela2[[#This Row],[Data]],Tabela1[],2,),"")</f>
        <v>Semana 01</v>
      </c>
      <c r="E44" s="39" t="s">
        <v>37</v>
      </c>
      <c r="F44" s="40">
        <v>0.9375</v>
      </c>
      <c r="G44" s="40">
        <v>0.99930555555555556</v>
      </c>
      <c r="H44" s="8">
        <f t="shared" si="2"/>
        <v>6.1805555555555558E-2</v>
      </c>
      <c r="I44" s="36" t="s">
        <v>38</v>
      </c>
    </row>
    <row r="45" spans="1:9" hidden="1" x14ac:dyDescent="0.25">
      <c r="A45" s="37">
        <v>44655</v>
      </c>
      <c r="B45" s="38">
        <f>IF(Tabela2[[#This Row],[Data]]="","",Tabela2[[#This Row],[Data]])</f>
        <v>44655</v>
      </c>
      <c r="C45" s="33" t="s">
        <v>33</v>
      </c>
      <c r="D45" s="22" t="str">
        <f>IFERROR(VLOOKUP(Tabela2[[#This Row],[Data]],Tabela1[],2,),"")</f>
        <v>Semana 01</v>
      </c>
      <c r="E45" s="39" t="s">
        <v>37</v>
      </c>
      <c r="F45" s="40">
        <v>0</v>
      </c>
      <c r="G45" s="40">
        <v>2.7777777777777776E-2</v>
      </c>
      <c r="H45" s="8">
        <f t="shared" si="2"/>
        <v>2.7777777777777776E-2</v>
      </c>
      <c r="I45" s="36" t="s">
        <v>38</v>
      </c>
    </row>
    <row r="46" spans="1:9" hidden="1" x14ac:dyDescent="0.25">
      <c r="A46" s="37">
        <v>44656</v>
      </c>
      <c r="B46" s="38">
        <f>IF(Tabela2[[#This Row],[Data]]="","",Tabela2[[#This Row],[Data]])</f>
        <v>44656</v>
      </c>
      <c r="C46" s="33" t="s">
        <v>33</v>
      </c>
      <c r="D46" s="22" t="str">
        <f>IFERROR(VLOOKUP(Tabela2[[#This Row],[Data]],Tabela1[],2,),"")</f>
        <v>Semana 01</v>
      </c>
      <c r="E46" s="39" t="s">
        <v>36</v>
      </c>
      <c r="F46" s="40">
        <v>2.7777777777777776E-2</v>
      </c>
      <c r="G46" s="40">
        <v>3.8194444444444441E-2</v>
      </c>
      <c r="H46" s="8">
        <f t="shared" si="2"/>
        <v>1.0416666666666664E-2</v>
      </c>
      <c r="I46" s="36" t="s">
        <v>39</v>
      </c>
    </row>
    <row r="47" spans="1:9" hidden="1" x14ac:dyDescent="0.25">
      <c r="A47" s="37">
        <v>44657</v>
      </c>
      <c r="B47" s="38">
        <f>IF(Tabela2[[#This Row],[Data]]="","",Tabela2[[#This Row],[Data]])</f>
        <v>44657</v>
      </c>
      <c r="C47" s="33" t="s">
        <v>33</v>
      </c>
      <c r="D47" s="22" t="str">
        <f>IFERROR(VLOOKUP(Tabela2[[#This Row],[Data]],Tabela1[],2,),"")</f>
        <v>Semana 01</v>
      </c>
      <c r="E47" s="39"/>
      <c r="F47" s="40">
        <v>0</v>
      </c>
      <c r="G47" s="40">
        <v>0</v>
      </c>
      <c r="H47" s="8">
        <f t="shared" si="2"/>
        <v>0</v>
      </c>
      <c r="I47" s="36"/>
    </row>
    <row r="48" spans="1:9" hidden="1" x14ac:dyDescent="0.25">
      <c r="A48" s="37">
        <v>44658</v>
      </c>
      <c r="B48" s="38">
        <f>IF(Tabela2[[#This Row],[Data]]="","",Tabela2[[#This Row],[Data]])</f>
        <v>44658</v>
      </c>
      <c r="C48" s="33" t="s">
        <v>33</v>
      </c>
      <c r="D48" s="22" t="str">
        <f>IFERROR(VLOOKUP(Tabela2[[#This Row],[Data]],Tabela1[],2,),"")</f>
        <v>Semana 01</v>
      </c>
      <c r="E48" s="39" t="s">
        <v>36</v>
      </c>
      <c r="F48" s="40">
        <v>0.39583333333333331</v>
      </c>
      <c r="G48" s="40">
        <v>0.50138888888888888</v>
      </c>
      <c r="H48" s="8">
        <f t="shared" si="2"/>
        <v>0.10555555555555557</v>
      </c>
      <c r="I48" s="36" t="s">
        <v>39</v>
      </c>
    </row>
    <row r="49" spans="1:9" hidden="1" x14ac:dyDescent="0.25">
      <c r="A49" s="37">
        <v>44658</v>
      </c>
      <c r="B49" s="38">
        <f>IF(Tabela2[[#This Row],[Data]]="","",Tabela2[[#This Row],[Data]])</f>
        <v>44658</v>
      </c>
      <c r="C49" s="33" t="s">
        <v>33</v>
      </c>
      <c r="D49" s="22" t="str">
        <f>IFERROR(VLOOKUP(Tabela2[[#This Row],[Data]],Tabela1[],2,),"")</f>
        <v>Semana 01</v>
      </c>
      <c r="E49" s="39" t="s">
        <v>34</v>
      </c>
      <c r="F49" s="40">
        <v>0.50138888888888888</v>
      </c>
      <c r="G49" s="40">
        <v>0.53194444444444444</v>
      </c>
      <c r="H49" s="8">
        <f t="shared" ref="H49:H129" si="3">G49-F49</f>
        <v>3.0555555555555558E-2</v>
      </c>
      <c r="I49" s="36" t="s">
        <v>40</v>
      </c>
    </row>
    <row r="50" spans="1:9" hidden="1" x14ac:dyDescent="0.25">
      <c r="A50" s="37">
        <v>44658</v>
      </c>
      <c r="B50" s="38">
        <f>IF(Tabela2[[#This Row],[Data]]="","",Tabela2[[#This Row],[Data]])</f>
        <v>44658</v>
      </c>
      <c r="C50" s="33" t="s">
        <v>33</v>
      </c>
      <c r="D50" s="22" t="str">
        <f>IFERROR(VLOOKUP(Tabela2[[#This Row],[Data]],Tabela1[],2,),"")</f>
        <v>Semana 01</v>
      </c>
      <c r="E50" s="39" t="s">
        <v>34</v>
      </c>
      <c r="F50" s="40">
        <v>0.9375</v>
      </c>
      <c r="G50" s="40">
        <v>0.95972222222222225</v>
      </c>
      <c r="H50" s="8">
        <f t="shared" si="3"/>
        <v>2.2222222222222254E-2</v>
      </c>
      <c r="I50" s="36" t="s">
        <v>40</v>
      </c>
    </row>
    <row r="51" spans="1:9" hidden="1" x14ac:dyDescent="0.25">
      <c r="A51" s="37">
        <v>44658</v>
      </c>
      <c r="B51" s="38">
        <f>IF(Tabela2[[#This Row],[Data]]="","",Tabela2[[#This Row],[Data]])</f>
        <v>44658</v>
      </c>
      <c r="C51" s="33" t="s">
        <v>33</v>
      </c>
      <c r="D51" s="22" t="str">
        <f>IFERROR(VLOOKUP(Tabela2[[#This Row],[Data]],Tabela1[],2,),"")</f>
        <v>Semana 01</v>
      </c>
      <c r="E51" s="39" t="s">
        <v>36</v>
      </c>
      <c r="F51" s="40">
        <v>0.97222222222222221</v>
      </c>
      <c r="G51" s="40">
        <v>0.99930555555555556</v>
      </c>
      <c r="H51" s="8">
        <f t="shared" si="3"/>
        <v>2.7083333333333348E-2</v>
      </c>
      <c r="I51" s="36" t="s">
        <v>39</v>
      </c>
    </row>
    <row r="52" spans="1:9" hidden="1" x14ac:dyDescent="0.25">
      <c r="A52" s="37">
        <v>44659</v>
      </c>
      <c r="B52" s="38">
        <f>IF(Tabela2[[#This Row],[Data]]="","",Tabela2[[#This Row],[Data]])</f>
        <v>44659</v>
      </c>
      <c r="C52" s="33" t="s">
        <v>33</v>
      </c>
      <c r="D52" s="22" t="str">
        <f>IFERROR(VLOOKUP(Tabela2[[#This Row],[Data]],Tabela1[],2,),"")</f>
        <v>Semana 01</v>
      </c>
      <c r="E52" s="39" t="s">
        <v>36</v>
      </c>
      <c r="F52" s="40">
        <v>0</v>
      </c>
      <c r="G52" s="40">
        <v>3.125E-2</v>
      </c>
      <c r="H52" s="8">
        <f t="shared" si="3"/>
        <v>3.125E-2</v>
      </c>
      <c r="I52" s="36" t="s">
        <v>39</v>
      </c>
    </row>
    <row r="53" spans="1:9" hidden="1" x14ac:dyDescent="0.25">
      <c r="A53" s="37">
        <v>44659</v>
      </c>
      <c r="B53" s="38">
        <f>IF(Tabela2[[#This Row],[Data]]="","",Tabela2[[#This Row],[Data]])</f>
        <v>44659</v>
      </c>
      <c r="C53" s="41" t="s">
        <v>33</v>
      </c>
      <c r="D53" s="22" t="str">
        <f>IFERROR(VLOOKUP(Tabela2[[#This Row],[Data]],Tabela1[],2,),"")</f>
        <v>Semana 01</v>
      </c>
      <c r="E53" s="39" t="s">
        <v>36</v>
      </c>
      <c r="F53" s="40">
        <v>0.46597222222222223</v>
      </c>
      <c r="G53" s="40">
        <v>0.50555555555555554</v>
      </c>
      <c r="H53" s="8">
        <f t="shared" si="3"/>
        <v>3.9583333333333304E-2</v>
      </c>
      <c r="I53" s="36" t="s">
        <v>39</v>
      </c>
    </row>
    <row r="54" spans="1:9" hidden="1" x14ac:dyDescent="0.25">
      <c r="A54" s="37">
        <v>44659</v>
      </c>
      <c r="B54" s="38">
        <f>IF(Tabela2[[#This Row],[Data]]="","",Tabela2[[#This Row],[Data]])</f>
        <v>44659</v>
      </c>
      <c r="C54" s="41" t="s">
        <v>33</v>
      </c>
      <c r="D54" s="22" t="str">
        <f>IFERROR(VLOOKUP(Tabela2[[#This Row],[Data]],Tabela1[],2,),"")</f>
        <v>Semana 01</v>
      </c>
      <c r="E54" s="39" t="s">
        <v>36</v>
      </c>
      <c r="F54" s="40">
        <v>0.91666666666666663</v>
      </c>
      <c r="G54" s="40">
        <v>0.97916666666666663</v>
      </c>
      <c r="H54" s="8">
        <f t="shared" si="3"/>
        <v>6.25E-2</v>
      </c>
      <c r="I54" s="36" t="s">
        <v>39</v>
      </c>
    </row>
    <row r="55" spans="1:9" hidden="1" x14ac:dyDescent="0.25">
      <c r="A55" s="15">
        <v>44660</v>
      </c>
      <c r="B55" s="9">
        <f>IF(Tabela2[[#This Row],[Data]]="","",Tabela2[[#This Row],[Data]])</f>
        <v>44660</v>
      </c>
      <c r="C55" s="33" t="s">
        <v>33</v>
      </c>
      <c r="D55" s="22" t="str">
        <f>IFERROR(VLOOKUP(Tabela2[[#This Row],[Data]],Tabela1[],2,),"")</f>
        <v>Semana 01</v>
      </c>
      <c r="E55" s="2" t="s">
        <v>36</v>
      </c>
      <c r="F55" s="3">
        <v>0.66666666666666663</v>
      </c>
      <c r="G55" s="3">
        <v>0.72916666666666663</v>
      </c>
      <c r="H55" s="8">
        <f t="shared" si="3"/>
        <v>6.25E-2</v>
      </c>
      <c r="I55" s="10" t="s">
        <v>41</v>
      </c>
    </row>
    <row r="56" spans="1:9" hidden="1" x14ac:dyDescent="0.25">
      <c r="A56" s="37">
        <v>44662</v>
      </c>
      <c r="B56" s="38">
        <f>IF(Tabela2[[#This Row],[Data]]="","",Tabela2[[#This Row],[Data]])</f>
        <v>44662</v>
      </c>
      <c r="C56" s="33" t="s">
        <v>33</v>
      </c>
      <c r="D56" s="22" t="str">
        <f>IFERROR(VLOOKUP(Tabela2[[#This Row],[Data]],Tabela1[],2,),"")</f>
        <v>Semana 02</v>
      </c>
      <c r="E56" s="39" t="s">
        <v>9</v>
      </c>
      <c r="F56" s="40">
        <v>0.6694444444444444</v>
      </c>
      <c r="G56" s="40">
        <v>0.71111111111111114</v>
      </c>
      <c r="H56" s="8">
        <f t="shared" si="3"/>
        <v>4.1666666666666741E-2</v>
      </c>
      <c r="I56" s="36" t="s">
        <v>15</v>
      </c>
    </row>
    <row r="57" spans="1:9" hidden="1" x14ac:dyDescent="0.25">
      <c r="A57" s="37">
        <v>44662</v>
      </c>
      <c r="B57" s="38">
        <f>IF(Tabela2[[#This Row],[Data]]="","",Tabela2[[#This Row],[Data]])</f>
        <v>44662</v>
      </c>
      <c r="C57" s="41" t="s">
        <v>33</v>
      </c>
      <c r="D57" s="22" t="str">
        <f>IFERROR(VLOOKUP(Tabela2[[#This Row],[Data]],Tabela1[],2,),"")</f>
        <v>Semana 02</v>
      </c>
      <c r="E57" s="39" t="s">
        <v>9</v>
      </c>
      <c r="F57" s="40">
        <v>0.73819444444444438</v>
      </c>
      <c r="G57" s="40">
        <v>0.76736111111111116</v>
      </c>
      <c r="H57" s="8">
        <f t="shared" si="3"/>
        <v>2.9166666666666785E-2</v>
      </c>
      <c r="I57" s="36" t="s">
        <v>15</v>
      </c>
    </row>
    <row r="58" spans="1:9" hidden="1" x14ac:dyDescent="0.25">
      <c r="A58" s="37">
        <v>44662</v>
      </c>
      <c r="B58" s="38">
        <f>IF(Tabela2[[#This Row],[Data]]="","",Tabela2[[#This Row],[Data]])</f>
        <v>44662</v>
      </c>
      <c r="C58" s="41" t="s">
        <v>33</v>
      </c>
      <c r="D58" s="22" t="str">
        <f>IFERROR(VLOOKUP(Tabela2[[#This Row],[Data]],Tabela1[],2,),"")</f>
        <v>Semana 02</v>
      </c>
      <c r="E58" s="39" t="s">
        <v>14</v>
      </c>
      <c r="F58" s="40">
        <v>0.9</v>
      </c>
      <c r="G58" s="40">
        <v>0.97986111111111107</v>
      </c>
      <c r="H58" s="8">
        <f t="shared" si="3"/>
        <v>7.9861111111111049E-2</v>
      </c>
      <c r="I58" s="36" t="s">
        <v>42</v>
      </c>
    </row>
    <row r="59" spans="1:9" hidden="1" x14ac:dyDescent="0.25">
      <c r="A59" s="37">
        <v>44663</v>
      </c>
      <c r="B59" s="38">
        <f>IF(Tabela2[[#This Row],[Data]]="","",Tabela2[[#This Row],[Data]])</f>
        <v>44663</v>
      </c>
      <c r="C59" s="41" t="s">
        <v>33</v>
      </c>
      <c r="D59" s="22" t="str">
        <f>IFERROR(VLOOKUP(Tabela2[[#This Row],[Data]],Tabela1[],2,),"")</f>
        <v>Semana 02</v>
      </c>
      <c r="E59" s="39" t="s">
        <v>14</v>
      </c>
      <c r="F59" s="40">
        <v>0.875</v>
      </c>
      <c r="G59" s="40">
        <v>0.97361111111111109</v>
      </c>
      <c r="H59" s="8">
        <f t="shared" si="3"/>
        <v>9.8611111111111094E-2</v>
      </c>
      <c r="I59" s="36" t="s">
        <v>43</v>
      </c>
    </row>
    <row r="60" spans="1:9" hidden="1" x14ac:dyDescent="0.25">
      <c r="A60" s="37">
        <v>44664</v>
      </c>
      <c r="B60" s="38">
        <f>IF(Tabela2[[#This Row],[Data]]="","",Tabela2[[#This Row],[Data]])</f>
        <v>44664</v>
      </c>
      <c r="C60" s="41" t="s">
        <v>33</v>
      </c>
      <c r="D60" s="22" t="str">
        <f>IFERROR(VLOOKUP(Tabela2[[#This Row],[Data]],Tabela1[],2,),"")</f>
        <v>Semana 02</v>
      </c>
      <c r="E60" s="39" t="s">
        <v>9</v>
      </c>
      <c r="F60" s="40">
        <v>0.4152777777777778</v>
      </c>
      <c r="G60" s="40">
        <v>0.5</v>
      </c>
      <c r="H60" s="8">
        <f t="shared" si="3"/>
        <v>8.4722222222222199E-2</v>
      </c>
      <c r="I60" s="36" t="s">
        <v>44</v>
      </c>
    </row>
    <row r="61" spans="1:9" hidden="1" x14ac:dyDescent="0.25">
      <c r="A61" s="37">
        <v>44664</v>
      </c>
      <c r="B61" s="38">
        <f>IF(Tabela2[[#This Row],[Data]]="","",Tabela2[[#This Row],[Data]])</f>
        <v>44664</v>
      </c>
      <c r="C61" s="41" t="s">
        <v>33</v>
      </c>
      <c r="D61" s="22" t="str">
        <f>IFERROR(VLOOKUP(Tabela2[[#This Row],[Data]],Tabela1[],2,),"")</f>
        <v>Semana 02</v>
      </c>
      <c r="E61" s="39" t="s">
        <v>9</v>
      </c>
      <c r="F61" s="40">
        <v>0.79027777777777775</v>
      </c>
      <c r="G61" s="40">
        <v>0.86388888888888893</v>
      </c>
      <c r="H61" s="8">
        <f t="shared" si="3"/>
        <v>7.3611111111111183E-2</v>
      </c>
      <c r="I61" s="36" t="s">
        <v>45</v>
      </c>
    </row>
    <row r="62" spans="1:9" hidden="1" x14ac:dyDescent="0.25">
      <c r="A62" s="37">
        <v>44664</v>
      </c>
      <c r="B62" s="38">
        <f>IF(Tabela2[[#This Row],[Data]]="","",Tabela2[[#This Row],[Data]])</f>
        <v>44664</v>
      </c>
      <c r="C62" s="41" t="s">
        <v>33</v>
      </c>
      <c r="D62" s="22" t="str">
        <f>IFERROR(VLOOKUP(Tabela2[[#This Row],[Data]],Tabela1[],2,),"")</f>
        <v>Semana 02</v>
      </c>
      <c r="E62" s="39" t="s">
        <v>9</v>
      </c>
      <c r="F62" s="40">
        <v>0.95486111111111116</v>
      </c>
      <c r="G62" s="40">
        <v>0.99930555555555556</v>
      </c>
      <c r="H62" s="8">
        <f t="shared" si="3"/>
        <v>4.4444444444444398E-2</v>
      </c>
      <c r="I62" s="36" t="s">
        <v>44</v>
      </c>
    </row>
    <row r="63" spans="1:9" hidden="1" x14ac:dyDescent="0.25">
      <c r="A63" s="37">
        <v>44665</v>
      </c>
      <c r="B63" s="38">
        <f>IF(Tabela2[[#This Row],[Data]]="","",Tabela2[[#This Row],[Data]])</f>
        <v>44665</v>
      </c>
      <c r="C63" s="41" t="s">
        <v>33</v>
      </c>
      <c r="D63" s="22" t="str">
        <f>IFERROR(VLOOKUP(Tabela2[[#This Row],[Data]],Tabela1[],2,),"")</f>
        <v>Semana 02</v>
      </c>
      <c r="E63" s="39" t="s">
        <v>9</v>
      </c>
      <c r="F63" s="40">
        <v>0</v>
      </c>
      <c r="G63" s="40">
        <v>1.5972222222222224E-2</v>
      </c>
      <c r="H63" s="8">
        <f t="shared" si="3"/>
        <v>1.5972222222222224E-2</v>
      </c>
      <c r="I63" s="36" t="s">
        <v>44</v>
      </c>
    </row>
    <row r="64" spans="1:9" hidden="1" x14ac:dyDescent="0.25">
      <c r="A64" s="37">
        <v>44669</v>
      </c>
      <c r="B64" s="38">
        <f>IF(Tabela2[[#This Row],[Data]]="","",Tabela2[[#This Row],[Data]])</f>
        <v>44669</v>
      </c>
      <c r="C64" s="41" t="s">
        <v>33</v>
      </c>
      <c r="D64" s="22" t="str">
        <f>IFERROR(VLOOKUP(Tabela2[[#This Row],[Data]],Tabela1[],2,),"")</f>
        <v>Semana 03</v>
      </c>
      <c r="E64" s="39" t="s">
        <v>9</v>
      </c>
      <c r="F64" s="40">
        <v>0.3979166666666667</v>
      </c>
      <c r="G64" s="40">
        <v>0.47569444444444442</v>
      </c>
      <c r="H64" s="8">
        <f t="shared" si="3"/>
        <v>7.7777777777777724E-2</v>
      </c>
      <c r="I64" s="36" t="s">
        <v>44</v>
      </c>
    </row>
    <row r="65" spans="1:9" hidden="1" x14ac:dyDescent="0.25">
      <c r="A65" s="37">
        <v>44669</v>
      </c>
      <c r="B65" s="38">
        <f>IF(Tabela2[[#This Row],[Data]]="","",Tabela2[[#This Row],[Data]])</f>
        <v>44669</v>
      </c>
      <c r="C65" s="41" t="s">
        <v>33</v>
      </c>
      <c r="D65" s="22" t="str">
        <f>IFERROR(VLOOKUP(Tabela2[[#This Row],[Data]],Tabela1[],2,),"")</f>
        <v>Semana 03</v>
      </c>
      <c r="E65" s="39" t="s">
        <v>9</v>
      </c>
      <c r="F65" s="40">
        <v>0.48402777777777778</v>
      </c>
      <c r="G65" s="40">
        <v>0.50069444444444444</v>
      </c>
      <c r="H65" s="8">
        <f t="shared" si="3"/>
        <v>1.6666666666666663E-2</v>
      </c>
      <c r="I65" s="36" t="s">
        <v>46</v>
      </c>
    </row>
    <row r="66" spans="1:9" hidden="1" x14ac:dyDescent="0.25">
      <c r="A66" s="37">
        <v>44669</v>
      </c>
      <c r="B66" s="38">
        <f>IF(Tabela2[[#This Row],[Data]]="","",Tabela2[[#This Row],[Data]])</f>
        <v>44669</v>
      </c>
      <c r="C66" s="41" t="s">
        <v>33</v>
      </c>
      <c r="D66" s="22" t="str">
        <f>IFERROR(VLOOKUP(Tabela2[[#This Row],[Data]],Tabela1[],2,),"")</f>
        <v>Semana 03</v>
      </c>
      <c r="E66" s="39" t="s">
        <v>9</v>
      </c>
      <c r="F66" s="40">
        <v>0.58194444444444449</v>
      </c>
      <c r="G66" s="40">
        <v>0.63402777777777775</v>
      </c>
      <c r="H66" s="8">
        <f t="shared" si="3"/>
        <v>5.2083333333333259E-2</v>
      </c>
      <c r="I66" s="36" t="s">
        <v>46</v>
      </c>
    </row>
    <row r="67" spans="1:9" hidden="1" x14ac:dyDescent="0.25">
      <c r="A67" s="37">
        <v>44669</v>
      </c>
      <c r="B67" s="38">
        <f>IF(Tabela2[[#This Row],[Data]]="","",Tabela2[[#This Row],[Data]])</f>
        <v>44669</v>
      </c>
      <c r="C67" s="41" t="s">
        <v>33</v>
      </c>
      <c r="D67" s="22" t="str">
        <f>IFERROR(VLOOKUP(Tabela2[[#This Row],[Data]],Tabela1[],2,),"")</f>
        <v>Semana 03</v>
      </c>
      <c r="E67" s="39" t="s">
        <v>9</v>
      </c>
      <c r="F67" s="40">
        <v>0.64166666666666672</v>
      </c>
      <c r="G67" s="40">
        <v>0.65486111111111112</v>
      </c>
      <c r="H67" s="8">
        <f t="shared" si="3"/>
        <v>1.3194444444444398E-2</v>
      </c>
      <c r="I67" s="36" t="s">
        <v>46</v>
      </c>
    </row>
    <row r="68" spans="1:9" hidden="1" x14ac:dyDescent="0.25">
      <c r="A68" s="37">
        <v>44669</v>
      </c>
      <c r="B68" s="38">
        <f>IF(Tabela2[[#This Row],[Data]]="","",Tabela2[[#This Row],[Data]])</f>
        <v>44669</v>
      </c>
      <c r="C68" s="41" t="s">
        <v>33</v>
      </c>
      <c r="D68" s="22" t="str">
        <f>IFERROR(VLOOKUP(Tabela2[[#This Row],[Data]],Tabela1[],2,),"")</f>
        <v>Semana 03</v>
      </c>
      <c r="E68" s="39" t="s">
        <v>9</v>
      </c>
      <c r="F68" s="40">
        <v>0.65902777777777777</v>
      </c>
      <c r="G68" s="40">
        <v>0.72222222222222221</v>
      </c>
      <c r="H68" s="8">
        <f t="shared" si="3"/>
        <v>6.3194444444444442E-2</v>
      </c>
      <c r="I68" s="36" t="s">
        <v>47</v>
      </c>
    </row>
    <row r="69" spans="1:9" hidden="1" x14ac:dyDescent="0.25">
      <c r="A69" s="37">
        <v>44669</v>
      </c>
      <c r="B69" s="38">
        <f>IF(Tabela2[[#This Row],[Data]]="","",Tabela2[[#This Row],[Data]])</f>
        <v>44669</v>
      </c>
      <c r="C69" s="41" t="s">
        <v>33</v>
      </c>
      <c r="D69" s="22" t="str">
        <f>IFERROR(VLOOKUP(Tabela2[[#This Row],[Data]],Tabela1[],2,),"")</f>
        <v>Semana 03</v>
      </c>
      <c r="E69" s="39" t="s">
        <v>9</v>
      </c>
      <c r="F69" s="40">
        <v>0.80138888888888893</v>
      </c>
      <c r="G69" s="40">
        <v>0.85069444444444453</v>
      </c>
      <c r="H69" s="8">
        <f t="shared" si="3"/>
        <v>4.9305555555555602E-2</v>
      </c>
      <c r="I69" s="36" t="s">
        <v>48</v>
      </c>
    </row>
    <row r="70" spans="1:9" hidden="1" x14ac:dyDescent="0.25">
      <c r="A70" s="37">
        <v>44669</v>
      </c>
      <c r="B70" s="38">
        <f>IF(Tabela2[[#This Row],[Data]]="","",Tabela2[[#This Row],[Data]])</f>
        <v>44669</v>
      </c>
      <c r="C70" s="41" t="s">
        <v>33</v>
      </c>
      <c r="D70" s="22" t="str">
        <f>IFERROR(VLOOKUP(Tabela2[[#This Row],[Data]],Tabela1[],2,),"")</f>
        <v>Semana 03</v>
      </c>
      <c r="E70" s="39" t="s">
        <v>9</v>
      </c>
      <c r="F70" s="40">
        <v>0.87222222222222223</v>
      </c>
      <c r="G70" s="40">
        <v>0.93402777777777779</v>
      </c>
      <c r="H70" s="8">
        <f t="shared" si="3"/>
        <v>6.1805555555555558E-2</v>
      </c>
      <c r="I70" s="36" t="s">
        <v>48</v>
      </c>
    </row>
    <row r="71" spans="1:9" hidden="1" x14ac:dyDescent="0.25">
      <c r="A71" s="37">
        <v>44670</v>
      </c>
      <c r="B71" s="38">
        <f>IF(Tabela2[[#This Row],[Data]]="","",Tabela2[[#This Row],[Data]])</f>
        <v>44670</v>
      </c>
      <c r="C71" s="41" t="s">
        <v>33</v>
      </c>
      <c r="D71" s="22" t="str">
        <f>IFERROR(VLOOKUP(Tabela2[[#This Row],[Data]],Tabela1[],2,),"")</f>
        <v>Semana 03</v>
      </c>
      <c r="E71" s="39" t="s">
        <v>9</v>
      </c>
      <c r="F71" s="40">
        <v>0.77500000000000002</v>
      </c>
      <c r="G71" s="40">
        <v>0.83611111111111114</v>
      </c>
      <c r="H71" s="8">
        <f t="shared" si="3"/>
        <v>6.1111111111111116E-2</v>
      </c>
      <c r="I71" s="36" t="s">
        <v>49</v>
      </c>
    </row>
    <row r="72" spans="1:9" hidden="1" x14ac:dyDescent="0.25">
      <c r="A72" s="37">
        <v>44670</v>
      </c>
      <c r="B72" s="38">
        <f>IF(Tabela2[[#This Row],[Data]]="","",Tabela2[[#This Row],[Data]])</f>
        <v>44670</v>
      </c>
      <c r="C72" s="41" t="s">
        <v>33</v>
      </c>
      <c r="D72" s="22" t="str">
        <f>IFERROR(VLOOKUP(Tabela2[[#This Row],[Data]],Tabela1[],2,),"")</f>
        <v>Semana 03</v>
      </c>
      <c r="E72" s="39" t="s">
        <v>9</v>
      </c>
      <c r="F72" s="40">
        <v>0.89027777777777783</v>
      </c>
      <c r="G72" s="40">
        <v>0.97152777777777777</v>
      </c>
      <c r="H72" s="8">
        <f t="shared" si="3"/>
        <v>8.1249999999999933E-2</v>
      </c>
      <c r="I72" s="36" t="s">
        <v>50</v>
      </c>
    </row>
    <row r="73" spans="1:9" hidden="1" x14ac:dyDescent="0.25">
      <c r="A73" s="37">
        <v>44671</v>
      </c>
      <c r="B73" s="38">
        <f>IF(Tabela2[[#This Row],[Data]]="","",Tabela2[[#This Row],[Data]])</f>
        <v>44671</v>
      </c>
      <c r="C73" s="41" t="s">
        <v>33</v>
      </c>
      <c r="D73" s="22" t="str">
        <f>IFERROR(VLOOKUP(Tabela2[[#This Row],[Data]],Tabela1[],2,),"")</f>
        <v>Semana 03</v>
      </c>
      <c r="E73" s="39" t="s">
        <v>9</v>
      </c>
      <c r="F73" s="40">
        <v>0.37361111111111112</v>
      </c>
      <c r="G73" s="40">
        <v>0.41250000000000003</v>
      </c>
      <c r="H73" s="8">
        <f t="shared" si="3"/>
        <v>3.8888888888888917E-2</v>
      </c>
      <c r="I73" s="36" t="s">
        <v>51</v>
      </c>
    </row>
    <row r="74" spans="1:9" hidden="1" x14ac:dyDescent="0.25">
      <c r="A74" s="37">
        <v>44671</v>
      </c>
      <c r="B74" s="38">
        <f>IF(Tabela2[[#This Row],[Data]]="","",Tabela2[[#This Row],[Data]])</f>
        <v>44671</v>
      </c>
      <c r="C74" s="41" t="s">
        <v>33</v>
      </c>
      <c r="D74" s="22" t="str">
        <f>IFERROR(VLOOKUP(Tabela2[[#This Row],[Data]],Tabela1[],2,),"")</f>
        <v>Semana 03</v>
      </c>
      <c r="E74" s="39" t="s">
        <v>9</v>
      </c>
      <c r="F74" s="40">
        <v>0.42291666666666666</v>
      </c>
      <c r="G74" s="40">
        <v>0.4861111111111111</v>
      </c>
      <c r="H74" s="8">
        <f t="shared" si="3"/>
        <v>6.3194444444444442E-2</v>
      </c>
      <c r="I74" s="36" t="s">
        <v>52</v>
      </c>
    </row>
    <row r="75" spans="1:9" hidden="1" x14ac:dyDescent="0.25">
      <c r="A75" s="37">
        <v>44671</v>
      </c>
      <c r="B75" s="38">
        <f>IF(Tabela2[[#This Row],[Data]]="","",Tabela2[[#This Row],[Data]])</f>
        <v>44671</v>
      </c>
      <c r="C75" s="41" t="s">
        <v>33</v>
      </c>
      <c r="D75" s="22" t="str">
        <f>IFERROR(VLOOKUP(Tabela2[[#This Row],[Data]],Tabela1[],2,),"")</f>
        <v>Semana 03</v>
      </c>
      <c r="E75" s="39" t="s">
        <v>53</v>
      </c>
      <c r="F75" s="40">
        <v>0.8125</v>
      </c>
      <c r="G75" s="40">
        <v>0.84930555555555554</v>
      </c>
      <c r="H75" s="8">
        <f t="shared" si="3"/>
        <v>3.6805555555555536E-2</v>
      </c>
      <c r="I75" s="36" t="s">
        <v>54</v>
      </c>
    </row>
    <row r="76" spans="1:9" hidden="1" x14ac:dyDescent="0.25">
      <c r="A76" s="37">
        <v>44671</v>
      </c>
      <c r="B76" s="38">
        <f>IF(Tabela2[[#This Row],[Data]]="","",Tabela2[[#This Row],[Data]])</f>
        <v>44671</v>
      </c>
      <c r="C76" s="41" t="s">
        <v>33</v>
      </c>
      <c r="D76" s="22" t="str">
        <f>IFERROR(VLOOKUP(Tabela2[[#This Row],[Data]],Tabela1[],2,),"")</f>
        <v>Semana 03</v>
      </c>
      <c r="E76" s="39" t="s">
        <v>9</v>
      </c>
      <c r="F76" s="40">
        <v>0.97916666666666663</v>
      </c>
      <c r="G76" s="40">
        <v>0.98958333333333337</v>
      </c>
      <c r="H76" s="8">
        <f t="shared" si="3"/>
        <v>1.0416666666666741E-2</v>
      </c>
      <c r="I76" s="36" t="s">
        <v>55</v>
      </c>
    </row>
    <row r="77" spans="1:9" hidden="1" x14ac:dyDescent="0.25">
      <c r="A77" s="37">
        <v>44672</v>
      </c>
      <c r="B77" s="38">
        <f>IF(Tabela2[[#This Row],[Data]]="","",Tabela2[[#This Row],[Data]])</f>
        <v>44672</v>
      </c>
      <c r="C77" s="41" t="s">
        <v>33</v>
      </c>
      <c r="D77" s="22" t="str">
        <f>IFERROR(VLOOKUP(Tabela2[[#This Row],[Data]],Tabela1[],2,),"")</f>
        <v>Semana 03</v>
      </c>
      <c r="E77" s="39" t="s">
        <v>9</v>
      </c>
      <c r="F77" s="40">
        <v>0</v>
      </c>
      <c r="G77" s="40">
        <v>9.6527777777777768E-2</v>
      </c>
      <c r="H77" s="8">
        <f t="shared" si="3"/>
        <v>9.6527777777777768E-2</v>
      </c>
      <c r="I77" s="36" t="s">
        <v>55</v>
      </c>
    </row>
    <row r="78" spans="1:9" hidden="1" x14ac:dyDescent="0.25">
      <c r="A78" s="37">
        <v>44672</v>
      </c>
      <c r="B78" s="38">
        <f>IF(Tabela2[[#This Row],[Data]]="","",Tabela2[[#This Row],[Data]])</f>
        <v>44672</v>
      </c>
      <c r="C78" s="41" t="s">
        <v>33</v>
      </c>
      <c r="D78" s="22" t="str">
        <f>IFERROR(VLOOKUP(Tabela2[[#This Row],[Data]],Tabela1[],2,),"")</f>
        <v>Semana 03</v>
      </c>
      <c r="E78" s="39" t="s">
        <v>9</v>
      </c>
      <c r="F78" s="40">
        <v>0.39444444444444443</v>
      </c>
      <c r="G78" s="40">
        <v>0.54722222222222217</v>
      </c>
      <c r="H78" s="8">
        <f t="shared" si="3"/>
        <v>0.15277777777777773</v>
      </c>
      <c r="I78" s="36" t="s">
        <v>55</v>
      </c>
    </row>
    <row r="79" spans="1:9" hidden="1" x14ac:dyDescent="0.25">
      <c r="A79" s="37">
        <v>44672</v>
      </c>
      <c r="B79" s="38">
        <f>IF(Tabela2[[#This Row],[Data]]="","",Tabela2[[#This Row],[Data]])</f>
        <v>44672</v>
      </c>
      <c r="C79" s="41" t="s">
        <v>33</v>
      </c>
      <c r="D79" s="22" t="str">
        <f>IFERROR(VLOOKUP(Tabela2[[#This Row],[Data]],Tabela1[],2,),"")</f>
        <v>Semana 03</v>
      </c>
      <c r="E79" s="39" t="s">
        <v>9</v>
      </c>
      <c r="F79" s="40">
        <v>0.94236111111111109</v>
      </c>
      <c r="G79" s="40">
        <v>0.99930555555555556</v>
      </c>
      <c r="H79" s="8">
        <f t="shared" si="3"/>
        <v>5.6944444444444464E-2</v>
      </c>
      <c r="I79" s="36" t="s">
        <v>55</v>
      </c>
    </row>
    <row r="80" spans="1:9" hidden="1" x14ac:dyDescent="0.25">
      <c r="A80" s="37">
        <v>44673</v>
      </c>
      <c r="B80" s="38">
        <f>IF(Tabela2[[#This Row],[Data]]="","",Tabela2[[#This Row],[Data]])</f>
        <v>44673</v>
      </c>
      <c r="C80" s="41" t="s">
        <v>33</v>
      </c>
      <c r="D80" s="22" t="str">
        <f>IFERROR(VLOOKUP(Tabela2[[#This Row],[Data]],Tabela1[],2,),"")</f>
        <v>Semana 03</v>
      </c>
      <c r="E80" s="39" t="s">
        <v>9</v>
      </c>
      <c r="F80" s="40">
        <v>0</v>
      </c>
      <c r="G80" s="40">
        <v>0.1076388888888889</v>
      </c>
      <c r="H80" s="8">
        <f t="shared" si="3"/>
        <v>0.1076388888888889</v>
      </c>
      <c r="I80" s="36" t="s">
        <v>55</v>
      </c>
    </row>
    <row r="81" spans="1:9" hidden="1" x14ac:dyDescent="0.25">
      <c r="A81" s="37">
        <v>44673</v>
      </c>
      <c r="B81" s="38">
        <f>IF(Tabela2[[#This Row],[Data]]="","",Tabela2[[#This Row],[Data]])</f>
        <v>44673</v>
      </c>
      <c r="C81" s="41" t="s">
        <v>33</v>
      </c>
      <c r="D81" s="22" t="str">
        <f>IFERROR(VLOOKUP(Tabela2[[#This Row],[Data]],Tabela1[],2,),"")</f>
        <v>Semana 03</v>
      </c>
      <c r="E81" s="39" t="s">
        <v>9</v>
      </c>
      <c r="F81" s="40">
        <v>0.85416666666666663</v>
      </c>
      <c r="G81" s="40">
        <v>0.99930555555555556</v>
      </c>
      <c r="H81" s="8">
        <f t="shared" si="3"/>
        <v>0.14513888888888893</v>
      </c>
      <c r="I81" s="36" t="s">
        <v>55</v>
      </c>
    </row>
    <row r="82" spans="1:9" hidden="1" x14ac:dyDescent="0.25">
      <c r="A82" s="37">
        <v>44674</v>
      </c>
      <c r="B82" s="38">
        <f>IF(Tabela2[[#This Row],[Data]]="","",Tabela2[[#This Row],[Data]])</f>
        <v>44674</v>
      </c>
      <c r="C82" s="41" t="s">
        <v>33</v>
      </c>
      <c r="D82" s="22" t="str">
        <f>IFERROR(VLOOKUP(Tabela2[[#This Row],[Data]],Tabela1[],2,),"")</f>
        <v>Semana 03</v>
      </c>
      <c r="E82" s="39" t="s">
        <v>9</v>
      </c>
      <c r="F82" s="40">
        <v>0</v>
      </c>
      <c r="G82" s="40">
        <v>0.11041666666666666</v>
      </c>
      <c r="H82" s="8">
        <f t="shared" si="3"/>
        <v>0.11041666666666666</v>
      </c>
      <c r="I82" s="36" t="s">
        <v>55</v>
      </c>
    </row>
    <row r="83" spans="1:9" hidden="1" x14ac:dyDescent="0.25">
      <c r="A83" s="37">
        <v>44676</v>
      </c>
      <c r="B83" s="38">
        <f>IF(Tabela2[[#This Row],[Data]]="","",Tabela2[[#This Row],[Data]])</f>
        <v>44676</v>
      </c>
      <c r="C83" s="41" t="s">
        <v>33</v>
      </c>
      <c r="D83" s="22" t="str">
        <f>IFERROR(VLOOKUP(Tabela2[[#This Row],[Data]],Tabela1[],2,),"")</f>
        <v>Semana 04</v>
      </c>
      <c r="E83" s="39" t="s">
        <v>9</v>
      </c>
      <c r="F83" s="40">
        <v>0.46180555555555558</v>
      </c>
      <c r="G83" s="40">
        <v>0.50972222222222219</v>
      </c>
      <c r="H83" s="8">
        <f t="shared" si="3"/>
        <v>4.7916666666666607E-2</v>
      </c>
      <c r="I83" s="36" t="s">
        <v>56</v>
      </c>
    </row>
    <row r="84" spans="1:9" hidden="1" x14ac:dyDescent="0.25">
      <c r="A84" s="37">
        <v>44676</v>
      </c>
      <c r="B84" s="38">
        <f>IF(Tabela2[[#This Row],[Data]]="","",Tabela2[[#This Row],[Data]])</f>
        <v>44676</v>
      </c>
      <c r="C84" s="41" t="s">
        <v>33</v>
      </c>
      <c r="D84" s="22" t="str">
        <f>IFERROR(VLOOKUP(Tabela2[[#This Row],[Data]],Tabela1[],2,),"")</f>
        <v>Semana 04</v>
      </c>
      <c r="E84" s="39" t="s">
        <v>9</v>
      </c>
      <c r="F84" s="40">
        <v>0.65486111111111112</v>
      </c>
      <c r="G84" s="40">
        <v>0.71180555555555547</v>
      </c>
      <c r="H84" s="8">
        <f t="shared" si="3"/>
        <v>5.6944444444444353E-2</v>
      </c>
      <c r="I84" s="36" t="s">
        <v>57</v>
      </c>
    </row>
    <row r="85" spans="1:9" hidden="1" x14ac:dyDescent="0.25">
      <c r="A85" s="37">
        <v>44676</v>
      </c>
      <c r="B85" s="38">
        <f>IF(Tabela2[[#This Row],[Data]]="","",Tabela2[[#This Row],[Data]])</f>
        <v>44676</v>
      </c>
      <c r="C85" s="41" t="s">
        <v>33</v>
      </c>
      <c r="D85" s="22" t="str">
        <f>IFERROR(VLOOKUP(Tabela2[[#This Row],[Data]],Tabela1[],2,),"")</f>
        <v>Semana 04</v>
      </c>
      <c r="E85" s="39" t="s">
        <v>9</v>
      </c>
      <c r="F85" s="40">
        <v>0.92569444444444438</v>
      </c>
      <c r="G85" s="40">
        <v>0.99930555555555556</v>
      </c>
      <c r="H85" s="8">
        <f t="shared" si="3"/>
        <v>7.3611111111111183E-2</v>
      </c>
      <c r="I85" s="36" t="s">
        <v>58</v>
      </c>
    </row>
    <row r="86" spans="1:9" hidden="1" x14ac:dyDescent="0.25">
      <c r="A86" s="37">
        <v>44677</v>
      </c>
      <c r="B86" s="38">
        <f>IF(Tabela2[[#This Row],[Data]]="","",Tabela2[[#This Row],[Data]])</f>
        <v>44677</v>
      </c>
      <c r="C86" s="41" t="s">
        <v>33</v>
      </c>
      <c r="D86" s="22" t="str">
        <f>IFERROR(VLOOKUP(Tabela2[[#This Row],[Data]],Tabela1[],2,),"")</f>
        <v>Semana 04</v>
      </c>
      <c r="E86" s="39" t="s">
        <v>9</v>
      </c>
      <c r="F86" s="40">
        <v>2.0833333333333333E-3</v>
      </c>
      <c r="G86" s="40">
        <v>1.8749999999999999E-2</v>
      </c>
      <c r="H86" s="8">
        <f t="shared" si="3"/>
        <v>1.6666666666666666E-2</v>
      </c>
      <c r="I86" s="36" t="s">
        <v>59</v>
      </c>
    </row>
    <row r="87" spans="1:9" hidden="1" x14ac:dyDescent="0.25">
      <c r="A87" s="37">
        <v>44677</v>
      </c>
      <c r="B87" s="38">
        <f>IF(Tabela2[[#This Row],[Data]]="","",Tabela2[[#This Row],[Data]])</f>
        <v>44677</v>
      </c>
      <c r="C87" s="41" t="s">
        <v>33</v>
      </c>
      <c r="D87" s="22" t="str">
        <f>IFERROR(VLOOKUP(Tabela2[[#This Row],[Data]],Tabela1[],2,),"")</f>
        <v>Semana 04</v>
      </c>
      <c r="E87" s="39" t="s">
        <v>9</v>
      </c>
      <c r="F87" s="40">
        <v>0.79861111111111116</v>
      </c>
      <c r="G87" s="40">
        <v>0.82013888888888886</v>
      </c>
      <c r="H87" s="8">
        <f t="shared" si="3"/>
        <v>2.1527777777777701E-2</v>
      </c>
      <c r="I87" s="36" t="s">
        <v>59</v>
      </c>
    </row>
    <row r="88" spans="1:9" hidden="1" x14ac:dyDescent="0.25">
      <c r="A88" s="37">
        <v>44677</v>
      </c>
      <c r="B88" s="38">
        <f>IF(Tabela2[[#This Row],[Data]]="","",Tabela2[[#This Row],[Data]])</f>
        <v>44677</v>
      </c>
      <c r="C88" s="41" t="s">
        <v>33</v>
      </c>
      <c r="D88" s="22" t="str">
        <f>IFERROR(VLOOKUP(Tabela2[[#This Row],[Data]],Tabela1[],2,),"")</f>
        <v>Semana 04</v>
      </c>
      <c r="E88" s="39" t="s">
        <v>9</v>
      </c>
      <c r="F88" s="40">
        <v>0.82013888888888886</v>
      </c>
      <c r="G88" s="40">
        <v>0.87013888888888891</v>
      </c>
      <c r="H88" s="8">
        <f t="shared" si="3"/>
        <v>5.0000000000000044E-2</v>
      </c>
      <c r="I88" s="36" t="s">
        <v>60</v>
      </c>
    </row>
    <row r="89" spans="1:9" hidden="1" x14ac:dyDescent="0.25">
      <c r="A89" s="37">
        <v>44677</v>
      </c>
      <c r="B89" s="38">
        <f>IF(Tabela2[[#This Row],[Data]]="","",Tabela2[[#This Row],[Data]])</f>
        <v>44677</v>
      </c>
      <c r="C89" s="41" t="s">
        <v>33</v>
      </c>
      <c r="D89" s="22" t="str">
        <f>IFERROR(VLOOKUP(Tabela2[[#This Row],[Data]],Tabela1[],2,),"")</f>
        <v>Semana 04</v>
      </c>
      <c r="E89" s="39" t="s">
        <v>9</v>
      </c>
      <c r="F89" s="40">
        <v>0.88402777777777775</v>
      </c>
      <c r="G89" s="40">
        <v>0.93958333333333333</v>
      </c>
      <c r="H89" s="8">
        <f t="shared" si="3"/>
        <v>5.555555555555558E-2</v>
      </c>
      <c r="I89" s="36" t="s">
        <v>61</v>
      </c>
    </row>
    <row r="90" spans="1:9" hidden="1" x14ac:dyDescent="0.25">
      <c r="A90" s="37">
        <v>44677</v>
      </c>
      <c r="B90" s="38">
        <f>IF(Tabela2[[#This Row],[Data]]="","",Tabela2[[#This Row],[Data]])</f>
        <v>44677</v>
      </c>
      <c r="C90" s="41" t="s">
        <v>33</v>
      </c>
      <c r="D90" s="22" t="str">
        <f>IFERROR(VLOOKUP(Tabela2[[#This Row],[Data]],Tabela1[],2,),"")</f>
        <v>Semana 04</v>
      </c>
      <c r="E90" s="39" t="s">
        <v>9</v>
      </c>
      <c r="F90" s="40">
        <v>0.94236111111111109</v>
      </c>
      <c r="G90" s="40">
        <v>0.95277777777777783</v>
      </c>
      <c r="H90" s="8">
        <f t="shared" si="3"/>
        <v>1.0416666666666741E-2</v>
      </c>
      <c r="I90" s="36" t="s">
        <v>62</v>
      </c>
    </row>
    <row r="91" spans="1:9" hidden="1" x14ac:dyDescent="0.25">
      <c r="A91" s="37">
        <v>44678</v>
      </c>
      <c r="B91" s="38">
        <f>IF(Tabela2[[#This Row],[Data]]="","",Tabela2[[#This Row],[Data]])</f>
        <v>44678</v>
      </c>
      <c r="C91" s="41" t="s">
        <v>33</v>
      </c>
      <c r="D91" s="22" t="str">
        <f>IFERROR(VLOOKUP(Tabela2[[#This Row],[Data]],Tabela1[],2,),"")</f>
        <v>Semana 04</v>
      </c>
      <c r="E91" s="39" t="s">
        <v>9</v>
      </c>
      <c r="F91" s="40">
        <v>0.41041666666666665</v>
      </c>
      <c r="G91" s="40">
        <v>0.51388888888888895</v>
      </c>
      <c r="H91" s="8">
        <f t="shared" si="3"/>
        <v>0.1034722222222223</v>
      </c>
      <c r="I91" s="36" t="s">
        <v>63</v>
      </c>
    </row>
    <row r="92" spans="1:9" hidden="1" x14ac:dyDescent="0.25">
      <c r="A92" s="37">
        <v>44678</v>
      </c>
      <c r="B92" s="38">
        <f>IF(Tabela2[[#This Row],[Data]]="","",Tabela2[[#This Row],[Data]])</f>
        <v>44678</v>
      </c>
      <c r="C92" s="41" t="s">
        <v>33</v>
      </c>
      <c r="D92" s="22" t="str">
        <f>IFERROR(VLOOKUP(Tabela2[[#This Row],[Data]],Tabela1[],2,),"")</f>
        <v>Semana 04</v>
      </c>
      <c r="E92" s="39" t="s">
        <v>9</v>
      </c>
      <c r="F92" s="40">
        <v>0.71180555555555547</v>
      </c>
      <c r="G92" s="40">
        <v>0.76388888888888884</v>
      </c>
      <c r="H92" s="8">
        <f t="shared" si="3"/>
        <v>5.208333333333337E-2</v>
      </c>
      <c r="I92" s="36" t="s">
        <v>64</v>
      </c>
    </row>
    <row r="93" spans="1:9" hidden="1" x14ac:dyDescent="0.25">
      <c r="A93" s="37">
        <v>44678</v>
      </c>
      <c r="B93" s="38">
        <f>IF(Tabela2[[#This Row],[Data]]="","",Tabela2[[#This Row],[Data]])</f>
        <v>44678</v>
      </c>
      <c r="C93" s="41" t="s">
        <v>33</v>
      </c>
      <c r="D93" s="22" t="str">
        <f>IFERROR(VLOOKUP(Tabela2[[#This Row],[Data]],Tabela1[],2,),"")</f>
        <v>Semana 04</v>
      </c>
      <c r="E93" s="39" t="s">
        <v>14</v>
      </c>
      <c r="F93" s="40">
        <v>0.76388888888888884</v>
      </c>
      <c r="G93" s="40">
        <v>0.78402777777777777</v>
      </c>
      <c r="H93" s="8">
        <f t="shared" si="3"/>
        <v>2.0138888888888928E-2</v>
      </c>
      <c r="I93" s="36" t="s">
        <v>65</v>
      </c>
    </row>
    <row r="94" spans="1:9" hidden="1" x14ac:dyDescent="0.25">
      <c r="A94" s="37">
        <v>44678</v>
      </c>
      <c r="B94" s="38">
        <f>IF(Tabela2[[#This Row],[Data]]="","",Tabela2[[#This Row],[Data]])</f>
        <v>44678</v>
      </c>
      <c r="C94" s="41" t="s">
        <v>33</v>
      </c>
      <c r="D94" s="22" t="str">
        <f>IFERROR(VLOOKUP(Tabela2[[#This Row],[Data]],Tabela1[],2,),"")</f>
        <v>Semana 04</v>
      </c>
      <c r="E94" s="39" t="s">
        <v>66</v>
      </c>
      <c r="F94" s="40">
        <v>0.875</v>
      </c>
      <c r="G94" s="40">
        <v>0.90277777777777779</v>
      </c>
      <c r="H94" s="8">
        <f t="shared" si="3"/>
        <v>2.777777777777779E-2</v>
      </c>
      <c r="I94" s="36" t="s">
        <v>67</v>
      </c>
    </row>
    <row r="95" spans="1:9" hidden="1" x14ac:dyDescent="0.25">
      <c r="A95" s="37">
        <v>44678</v>
      </c>
      <c r="B95" s="38">
        <f>IF(Tabela2[[#This Row],[Data]]="","",Tabela2[[#This Row],[Data]])</f>
        <v>44678</v>
      </c>
      <c r="C95" s="41" t="s">
        <v>33</v>
      </c>
      <c r="D95" s="22" t="str">
        <f>IFERROR(VLOOKUP(Tabela2[[#This Row],[Data]],Tabela1[],2,),"")</f>
        <v>Semana 04</v>
      </c>
      <c r="E95" s="39" t="s">
        <v>9</v>
      </c>
      <c r="F95" s="40">
        <v>0.96875</v>
      </c>
      <c r="G95" s="40">
        <v>0.98263888888888884</v>
      </c>
      <c r="H95" s="8">
        <f t="shared" si="3"/>
        <v>1.388888888888884E-2</v>
      </c>
      <c r="I95" s="36" t="s">
        <v>64</v>
      </c>
    </row>
    <row r="96" spans="1:9" hidden="1" x14ac:dyDescent="0.25">
      <c r="A96" s="37">
        <v>44679</v>
      </c>
      <c r="B96" s="38">
        <f>IF(Tabela2[[#This Row],[Data]]="","",Tabela2[[#This Row],[Data]])</f>
        <v>44679</v>
      </c>
      <c r="C96" s="41" t="s">
        <v>33</v>
      </c>
      <c r="D96" s="22" t="str">
        <f>IFERROR(VLOOKUP(Tabela2[[#This Row],[Data]],Tabela1[],2,),"")</f>
        <v>Semana 04</v>
      </c>
      <c r="E96" s="39" t="s">
        <v>9</v>
      </c>
      <c r="F96" s="40">
        <v>0.6479166666666667</v>
      </c>
      <c r="G96" s="40">
        <v>0.67083333333333339</v>
      </c>
      <c r="H96" s="8">
        <f t="shared" si="3"/>
        <v>2.2916666666666696E-2</v>
      </c>
      <c r="I96" s="36" t="s">
        <v>64</v>
      </c>
    </row>
    <row r="97" spans="1:9" hidden="1" x14ac:dyDescent="0.25">
      <c r="A97" s="37">
        <v>44679</v>
      </c>
      <c r="B97" s="38">
        <f>IF(Tabela2[[#This Row],[Data]]="","",Tabela2[[#This Row],[Data]])</f>
        <v>44679</v>
      </c>
      <c r="C97" s="41" t="s">
        <v>33</v>
      </c>
      <c r="D97" s="22" t="str">
        <f>IFERROR(VLOOKUP(Tabela2[[#This Row],[Data]],Tabela1[],2,),"")</f>
        <v>Semana 04</v>
      </c>
      <c r="E97" s="39" t="s">
        <v>9</v>
      </c>
      <c r="F97" s="40">
        <v>0.68333333333333324</v>
      </c>
      <c r="G97" s="40">
        <v>0.7284722222222223</v>
      </c>
      <c r="H97" s="8">
        <f t="shared" si="3"/>
        <v>4.5138888888889062E-2</v>
      </c>
      <c r="I97" s="36" t="s">
        <v>64</v>
      </c>
    </row>
    <row r="98" spans="1:9" hidden="1" x14ac:dyDescent="0.25">
      <c r="A98" s="37">
        <v>44679</v>
      </c>
      <c r="B98" s="38">
        <f>IF(Tabela2[[#This Row],[Data]]="","",Tabela2[[#This Row],[Data]])</f>
        <v>44679</v>
      </c>
      <c r="C98" s="41" t="s">
        <v>33</v>
      </c>
      <c r="D98" s="22" t="str">
        <f>IFERROR(VLOOKUP(Tabela2[[#This Row],[Data]],Tabela1[],2,),"")</f>
        <v>Semana 04</v>
      </c>
      <c r="E98" s="39" t="s">
        <v>9</v>
      </c>
      <c r="F98" s="40">
        <v>0.75138888888888899</v>
      </c>
      <c r="G98" s="40">
        <v>0.76874999999999993</v>
      </c>
      <c r="H98" s="8">
        <f t="shared" si="3"/>
        <v>1.7361111111110938E-2</v>
      </c>
      <c r="I98" s="36" t="s">
        <v>64</v>
      </c>
    </row>
    <row r="99" spans="1:9" hidden="1" x14ac:dyDescent="0.25">
      <c r="A99" s="37">
        <v>44679</v>
      </c>
      <c r="B99" s="38">
        <f>IF(Tabela2[[#This Row],[Data]]="","",Tabela2[[#This Row],[Data]])</f>
        <v>44679</v>
      </c>
      <c r="C99" s="41" t="s">
        <v>33</v>
      </c>
      <c r="D99" s="22" t="str">
        <f>IFERROR(VLOOKUP(Tabela2[[#This Row],[Data]],Tabela1[],2,),"")</f>
        <v>Semana 04</v>
      </c>
      <c r="E99" s="39" t="s">
        <v>66</v>
      </c>
      <c r="F99" s="40">
        <v>0.95694444444444438</v>
      </c>
      <c r="G99" s="40">
        <v>0.99930555555555556</v>
      </c>
      <c r="H99" s="8">
        <f t="shared" si="3"/>
        <v>4.2361111111111183E-2</v>
      </c>
      <c r="I99" s="36" t="s">
        <v>64</v>
      </c>
    </row>
    <row r="100" spans="1:9" hidden="1" x14ac:dyDescent="0.25">
      <c r="A100" s="37">
        <v>44680</v>
      </c>
      <c r="B100" s="38">
        <f>IF(Tabela2[[#This Row],[Data]]="","",Tabela2[[#This Row],[Data]])</f>
        <v>44680</v>
      </c>
      <c r="C100" s="41" t="s">
        <v>33</v>
      </c>
      <c r="D100" s="22" t="str">
        <f>IFERROR(VLOOKUP(Tabela2[[#This Row],[Data]],Tabela1[],2,),"")</f>
        <v>Semana 04</v>
      </c>
      <c r="E100" s="39" t="s">
        <v>66</v>
      </c>
      <c r="F100" s="40">
        <v>0</v>
      </c>
      <c r="G100" s="40">
        <v>0.16666666666666666</v>
      </c>
      <c r="H100" s="8">
        <f t="shared" si="3"/>
        <v>0.16666666666666666</v>
      </c>
      <c r="I100" s="36" t="s">
        <v>68</v>
      </c>
    </row>
    <row r="101" spans="1:9" hidden="1" x14ac:dyDescent="0.25">
      <c r="A101" s="37">
        <v>44680</v>
      </c>
      <c r="B101" s="38">
        <f>IF(Tabela2[[#This Row],[Data]]="","",Tabela2[[#This Row],[Data]])</f>
        <v>44680</v>
      </c>
      <c r="C101" s="41" t="s">
        <v>33</v>
      </c>
      <c r="D101" s="22" t="str">
        <f>IFERROR(VLOOKUP(Tabela2[[#This Row],[Data]],Tabela1[],2,),"")</f>
        <v>Semana 04</v>
      </c>
      <c r="E101" s="39" t="s">
        <v>9</v>
      </c>
      <c r="F101" s="40">
        <v>0.91805555555555562</v>
      </c>
      <c r="G101" s="40">
        <v>0.96319444444444446</v>
      </c>
      <c r="H101" s="8">
        <f t="shared" si="3"/>
        <v>4.513888888888884E-2</v>
      </c>
      <c r="I101" s="36" t="s">
        <v>64</v>
      </c>
    </row>
    <row r="102" spans="1:9" hidden="1" x14ac:dyDescent="0.25">
      <c r="A102" s="37">
        <v>44680</v>
      </c>
      <c r="B102" s="38">
        <f>IF(Tabela2[[#This Row],[Data]]="","",Tabela2[[#This Row],[Data]])</f>
        <v>44680</v>
      </c>
      <c r="C102" s="41" t="s">
        <v>33</v>
      </c>
      <c r="D102" s="22" t="str">
        <f>IFERROR(VLOOKUP(Tabela2[[#This Row],[Data]],Tabela1[],2,),"")</f>
        <v>Semana 04</v>
      </c>
      <c r="E102" s="39" t="s">
        <v>9</v>
      </c>
      <c r="F102" s="40">
        <v>0.97083333333333333</v>
      </c>
      <c r="G102" s="40">
        <v>0.99930555555555556</v>
      </c>
      <c r="H102" s="8">
        <f t="shared" si="3"/>
        <v>2.8472222222222232E-2</v>
      </c>
      <c r="I102" s="36" t="s">
        <v>69</v>
      </c>
    </row>
    <row r="103" spans="1:9" hidden="1" x14ac:dyDescent="0.25">
      <c r="A103" s="37">
        <v>44681</v>
      </c>
      <c r="B103" s="38">
        <f>IF(Tabela2[[#This Row],[Data]]="","",Tabela2[[#This Row],[Data]])</f>
        <v>44681</v>
      </c>
      <c r="C103" s="41" t="s">
        <v>33</v>
      </c>
      <c r="D103" s="22" t="str">
        <f>IFERROR(VLOOKUP(Tabela2[[#This Row],[Data]],Tabela1[],2,),"")</f>
        <v>Semana 04</v>
      </c>
      <c r="E103" s="39" t="s">
        <v>9</v>
      </c>
      <c r="F103" s="40">
        <v>0</v>
      </c>
      <c r="G103" s="40">
        <v>2.4999999999999998E-2</v>
      </c>
      <c r="H103" s="8">
        <f t="shared" si="3"/>
        <v>2.4999999999999998E-2</v>
      </c>
      <c r="I103" s="36" t="s">
        <v>69</v>
      </c>
    </row>
    <row r="104" spans="1:9" hidden="1" x14ac:dyDescent="0.25">
      <c r="A104" s="37">
        <v>44684</v>
      </c>
      <c r="B104" s="38">
        <f>IF(Tabela2[[#This Row],[Data]]="","",Tabela2[[#This Row],[Data]])</f>
        <v>44684</v>
      </c>
      <c r="C104" s="41">
        <v>44684</v>
      </c>
      <c r="D104" s="22" t="str">
        <f>IFERROR(VLOOKUP(Tabela2[[#This Row],[Data]],Tabela1[],2,),"")</f>
        <v>Semana 01</v>
      </c>
      <c r="E104" s="39" t="s">
        <v>9</v>
      </c>
      <c r="F104" s="40">
        <v>0.89583333333333337</v>
      </c>
      <c r="G104" s="40">
        <v>0.94305555555555554</v>
      </c>
      <c r="H104" s="8">
        <f t="shared" si="3"/>
        <v>4.7222222222222165E-2</v>
      </c>
      <c r="I104" s="36" t="s">
        <v>69</v>
      </c>
    </row>
    <row r="105" spans="1:9" hidden="1" x14ac:dyDescent="0.25">
      <c r="A105" s="37">
        <v>44685</v>
      </c>
      <c r="B105" s="38">
        <f>IF(Tabela2[[#This Row],[Data]]="","",Tabela2[[#This Row],[Data]])</f>
        <v>44685</v>
      </c>
      <c r="C105" s="41">
        <v>44684</v>
      </c>
      <c r="D105" s="22" t="str">
        <f>IFERROR(VLOOKUP(Tabela2[[#This Row],[Data]],Tabela1[],2,),"")</f>
        <v>Semana 01</v>
      </c>
      <c r="E105" s="39" t="s">
        <v>9</v>
      </c>
      <c r="F105" s="40">
        <v>0.90625</v>
      </c>
      <c r="G105" s="40">
        <v>0.97013888888888899</v>
      </c>
      <c r="H105" s="8">
        <f t="shared" si="3"/>
        <v>6.3888888888888995E-2</v>
      </c>
      <c r="I105" s="36" t="s">
        <v>69</v>
      </c>
    </row>
    <row r="106" spans="1:9" hidden="1" x14ac:dyDescent="0.25">
      <c r="A106" s="37">
        <v>44687</v>
      </c>
      <c r="B106" s="38">
        <f>IF(Tabela2[[#This Row],[Data]]="","",Tabela2[[#This Row],[Data]])</f>
        <v>44687</v>
      </c>
      <c r="C106" s="41">
        <v>44684</v>
      </c>
      <c r="D106" s="22" t="str">
        <f>IFERROR(VLOOKUP(Tabela2[[#This Row],[Data]],Tabela1[],2,),"")</f>
        <v>Semana 01</v>
      </c>
      <c r="E106" s="39" t="s">
        <v>9</v>
      </c>
      <c r="F106" s="40">
        <v>0.8930555555555556</v>
      </c>
      <c r="G106" s="40">
        <v>0.99930555555555556</v>
      </c>
      <c r="H106" s="8">
        <f t="shared" si="3"/>
        <v>0.10624999999999996</v>
      </c>
      <c r="I106" s="36" t="s">
        <v>70</v>
      </c>
    </row>
    <row r="107" spans="1:9" hidden="1" x14ac:dyDescent="0.25">
      <c r="A107" s="37">
        <v>44688</v>
      </c>
      <c r="B107" s="38">
        <f>IF(Tabela2[[#This Row],[Data]]="","",Tabela2[[#This Row],[Data]])</f>
        <v>44688</v>
      </c>
      <c r="C107" s="41">
        <v>44684</v>
      </c>
      <c r="D107" s="22" t="str">
        <f>IFERROR(VLOOKUP(Tabela2[[#This Row],[Data]],Tabela1[],2,),"")</f>
        <v>Semana 01</v>
      </c>
      <c r="E107" s="39" t="s">
        <v>9</v>
      </c>
      <c r="F107" s="40">
        <v>5.5555555555555552E-2</v>
      </c>
      <c r="G107" s="40">
        <v>8.7500000000000008E-2</v>
      </c>
      <c r="H107" s="8">
        <f t="shared" si="3"/>
        <v>3.1944444444444456E-2</v>
      </c>
      <c r="I107" s="36" t="s">
        <v>71</v>
      </c>
    </row>
    <row r="108" spans="1:9" hidden="1" x14ac:dyDescent="0.25">
      <c r="A108" s="37">
        <v>44688</v>
      </c>
      <c r="B108" s="38">
        <f>IF(Tabela2[[#This Row],[Data]]="","",Tabela2[[#This Row],[Data]])</f>
        <v>44688</v>
      </c>
      <c r="C108" s="41">
        <v>44684</v>
      </c>
      <c r="D108" s="22" t="str">
        <f>IFERROR(VLOOKUP(Tabela2[[#This Row],[Data]],Tabela1[],2,),"")</f>
        <v>Semana 01</v>
      </c>
      <c r="E108" s="39" t="s">
        <v>9</v>
      </c>
      <c r="F108" s="40">
        <v>8.7500000000000008E-2</v>
      </c>
      <c r="G108" s="40">
        <v>9.5833333333333326E-2</v>
      </c>
      <c r="H108" s="8">
        <f t="shared" si="3"/>
        <v>8.3333333333333176E-3</v>
      </c>
      <c r="I108" s="36" t="s">
        <v>72</v>
      </c>
    </row>
    <row r="109" spans="1:9" hidden="1" x14ac:dyDescent="0.25">
      <c r="A109" s="37">
        <v>44688</v>
      </c>
      <c r="B109" s="38">
        <f>IF(Tabela2[[#This Row],[Data]]="","",Tabela2[[#This Row],[Data]])</f>
        <v>44688</v>
      </c>
      <c r="C109" s="41">
        <v>44684</v>
      </c>
      <c r="D109" s="22" t="str">
        <f>IFERROR(VLOOKUP(Tabela2[[#This Row],[Data]],Tabela1[],2,),"")</f>
        <v>Semana 01</v>
      </c>
      <c r="E109" s="39" t="s">
        <v>9</v>
      </c>
      <c r="F109" s="40">
        <v>0.88958333333333339</v>
      </c>
      <c r="G109" s="40">
        <v>0.99930555555555556</v>
      </c>
      <c r="H109" s="8">
        <f t="shared" si="3"/>
        <v>0.10972222222222217</v>
      </c>
      <c r="I109" s="36" t="s">
        <v>72</v>
      </c>
    </row>
    <row r="110" spans="1:9" hidden="1" x14ac:dyDescent="0.25">
      <c r="A110" s="37">
        <v>44689</v>
      </c>
      <c r="B110" s="38">
        <f>IF(Tabela2[[#This Row],[Data]]="","",Tabela2[[#This Row],[Data]])</f>
        <v>44689</v>
      </c>
      <c r="C110" s="41">
        <v>44684</v>
      </c>
      <c r="D110" s="22" t="str">
        <f>IFERROR(VLOOKUP(Tabela2[[#This Row],[Data]],Tabela1[],2,),"")</f>
        <v>Semana 02</v>
      </c>
      <c r="E110" s="39" t="s">
        <v>9</v>
      </c>
      <c r="F110" s="40">
        <v>0</v>
      </c>
      <c r="G110" s="40">
        <v>5.6944444444444443E-2</v>
      </c>
      <c r="H110" s="8">
        <f t="shared" si="3"/>
        <v>5.6944444444444443E-2</v>
      </c>
      <c r="I110" s="36" t="s">
        <v>73</v>
      </c>
    </row>
    <row r="111" spans="1:9" hidden="1" x14ac:dyDescent="0.25">
      <c r="A111" s="37">
        <v>44689</v>
      </c>
      <c r="B111" s="38">
        <f>IF(Tabela2[[#This Row],[Data]]="","",Tabela2[[#This Row],[Data]])</f>
        <v>44689</v>
      </c>
      <c r="C111" s="41">
        <v>44684</v>
      </c>
      <c r="D111" s="22" t="str">
        <f>IFERROR(VLOOKUP(Tabela2[[#This Row],[Data]],Tabela1[],2,),"")</f>
        <v>Semana 02</v>
      </c>
      <c r="E111" s="39" t="s">
        <v>9</v>
      </c>
      <c r="F111" s="40">
        <v>0.92638888888888893</v>
      </c>
      <c r="G111" s="40">
        <v>0.99930555555555556</v>
      </c>
      <c r="H111" s="8">
        <f t="shared" si="3"/>
        <v>7.291666666666663E-2</v>
      </c>
      <c r="I111" s="36" t="s">
        <v>73</v>
      </c>
    </row>
    <row r="112" spans="1:9" hidden="1" x14ac:dyDescent="0.25">
      <c r="A112" s="37">
        <v>44690</v>
      </c>
      <c r="B112" s="38">
        <f>IF(Tabela2[[#This Row],[Data]]="","",Tabela2[[#This Row],[Data]])</f>
        <v>44690</v>
      </c>
      <c r="C112" s="41">
        <v>44684</v>
      </c>
      <c r="D112" s="42" t="s">
        <v>11</v>
      </c>
      <c r="E112" s="39" t="s">
        <v>9</v>
      </c>
      <c r="F112" s="40">
        <v>0</v>
      </c>
      <c r="G112" s="40">
        <v>7.5694444444444439E-2</v>
      </c>
      <c r="H112" s="8">
        <f t="shared" si="3"/>
        <v>7.5694444444444439E-2</v>
      </c>
      <c r="I112" s="36" t="s">
        <v>73</v>
      </c>
    </row>
    <row r="113" spans="1:9" hidden="1" x14ac:dyDescent="0.25">
      <c r="A113" s="37">
        <v>44690</v>
      </c>
      <c r="B113" s="38">
        <f>IF(Tabela2[[#This Row],[Data]]="","",Tabela2[[#This Row],[Data]])</f>
        <v>44690</v>
      </c>
      <c r="C113" s="41">
        <v>44684</v>
      </c>
      <c r="D113" s="42" t="s">
        <v>11</v>
      </c>
      <c r="E113" s="39" t="s">
        <v>9</v>
      </c>
      <c r="F113" s="40">
        <v>0.92986111111111114</v>
      </c>
      <c r="G113" s="40">
        <v>0.99930555555555556</v>
      </c>
      <c r="H113" s="8">
        <f t="shared" si="3"/>
        <v>6.944444444444442E-2</v>
      </c>
      <c r="I113" s="36" t="s">
        <v>74</v>
      </c>
    </row>
    <row r="114" spans="1:9" hidden="1" x14ac:dyDescent="0.25">
      <c r="A114" s="37">
        <v>44691</v>
      </c>
      <c r="B114" s="38">
        <f>IF(Tabela2[[#This Row],[Data]]="","",Tabela2[[#This Row],[Data]])</f>
        <v>44691</v>
      </c>
      <c r="C114" s="41">
        <v>44684</v>
      </c>
      <c r="D114" s="42" t="s">
        <v>11</v>
      </c>
      <c r="E114" s="39" t="s">
        <v>9</v>
      </c>
      <c r="F114" s="40">
        <v>0</v>
      </c>
      <c r="G114" s="40">
        <v>1.6666666666666666E-2</v>
      </c>
      <c r="H114" s="8">
        <f t="shared" si="3"/>
        <v>1.6666666666666666E-2</v>
      </c>
      <c r="I114" s="36" t="s">
        <v>75</v>
      </c>
    </row>
    <row r="115" spans="1:9" hidden="1" x14ac:dyDescent="0.25">
      <c r="A115" s="37">
        <v>44691</v>
      </c>
      <c r="B115" s="38">
        <f>IF(Tabela2[[#This Row],[Data]]="","",Tabela2[[#This Row],[Data]])</f>
        <v>44691</v>
      </c>
      <c r="C115" s="41">
        <v>44684</v>
      </c>
      <c r="D115" s="42" t="s">
        <v>11</v>
      </c>
      <c r="E115" s="39" t="s">
        <v>9</v>
      </c>
      <c r="F115" s="40">
        <v>0.72152777777777777</v>
      </c>
      <c r="G115" s="40">
        <v>0.76388888888888884</v>
      </c>
      <c r="H115" s="8">
        <f t="shared" si="3"/>
        <v>4.2361111111111072E-2</v>
      </c>
      <c r="I115" s="36" t="s">
        <v>75</v>
      </c>
    </row>
    <row r="116" spans="1:9" hidden="1" x14ac:dyDescent="0.25">
      <c r="A116" s="37">
        <v>44691</v>
      </c>
      <c r="B116" s="38">
        <f>IF(Tabela2[[#This Row],[Data]]="","",Tabela2[[#This Row],[Data]])</f>
        <v>44691</v>
      </c>
      <c r="C116" s="41">
        <v>44684</v>
      </c>
      <c r="D116" s="42" t="s">
        <v>11</v>
      </c>
      <c r="E116" s="39" t="s">
        <v>9</v>
      </c>
      <c r="F116" s="40">
        <v>0.92986111111111114</v>
      </c>
      <c r="G116" s="40">
        <v>0.98472222222222217</v>
      </c>
      <c r="H116" s="8">
        <f t="shared" si="3"/>
        <v>5.4861111111111027E-2</v>
      </c>
      <c r="I116" s="36" t="s">
        <v>75</v>
      </c>
    </row>
    <row r="117" spans="1:9" hidden="1" x14ac:dyDescent="0.25">
      <c r="A117" s="37">
        <v>44691</v>
      </c>
      <c r="B117" s="38">
        <f>IF(Tabela2[[#This Row],[Data]]="","",Tabela2[[#This Row],[Data]])</f>
        <v>44691</v>
      </c>
      <c r="C117" s="41">
        <v>44684</v>
      </c>
      <c r="D117" s="42" t="s">
        <v>11</v>
      </c>
      <c r="E117" s="39" t="s">
        <v>9</v>
      </c>
      <c r="F117" s="40">
        <v>0.98472222222222217</v>
      </c>
      <c r="G117" s="40">
        <v>0.99930555555555556</v>
      </c>
      <c r="H117" s="8">
        <f t="shared" si="3"/>
        <v>1.4583333333333393E-2</v>
      </c>
      <c r="I117" s="36" t="s">
        <v>76</v>
      </c>
    </row>
    <row r="118" spans="1:9" x14ac:dyDescent="0.25">
      <c r="A118" s="37">
        <v>44692</v>
      </c>
      <c r="B118" s="38">
        <f>IF(Tabela2[[#This Row],[Data]]="","",Tabela2[[#This Row],[Data]])</f>
        <v>44692</v>
      </c>
      <c r="C118" s="41">
        <v>44684</v>
      </c>
      <c r="D118" s="42" t="s">
        <v>11</v>
      </c>
      <c r="E118" s="39" t="s">
        <v>9</v>
      </c>
      <c r="F118" s="40">
        <v>0</v>
      </c>
      <c r="G118" s="40">
        <v>5.5555555555555552E-2</v>
      </c>
      <c r="H118" s="8">
        <f t="shared" si="3"/>
        <v>5.5555555555555552E-2</v>
      </c>
      <c r="I118" s="36" t="s">
        <v>76</v>
      </c>
    </row>
    <row r="119" spans="1:9" x14ac:dyDescent="0.25">
      <c r="A119" s="37">
        <v>44692</v>
      </c>
      <c r="B119" s="38">
        <f>IF(Tabela2[[#This Row],[Data]]="","",Tabela2[[#This Row],[Data]])</f>
        <v>44692</v>
      </c>
      <c r="C119" s="41">
        <v>44684</v>
      </c>
      <c r="D119" s="42" t="s">
        <v>11</v>
      </c>
      <c r="E119" s="39" t="s">
        <v>9</v>
      </c>
      <c r="F119" s="40">
        <v>0.79166666666666663</v>
      </c>
      <c r="G119" s="40">
        <v>0.82986111111111116</v>
      </c>
      <c r="H119" s="8">
        <f t="shared" si="3"/>
        <v>3.8194444444444531E-2</v>
      </c>
      <c r="I119" s="36" t="s">
        <v>76</v>
      </c>
    </row>
    <row r="120" spans="1:9" x14ac:dyDescent="0.25">
      <c r="A120" s="37">
        <v>44692</v>
      </c>
      <c r="B120" s="38">
        <f>IF(Tabela2[[#This Row],[Data]]="","",Tabela2[[#This Row],[Data]])</f>
        <v>44692</v>
      </c>
      <c r="C120" s="41">
        <v>44684</v>
      </c>
      <c r="D120" s="42" t="s">
        <v>11</v>
      </c>
      <c r="E120" s="39" t="s">
        <v>53</v>
      </c>
      <c r="F120" s="40">
        <v>0.8305555555555556</v>
      </c>
      <c r="G120" s="40">
        <v>0.87222222222222223</v>
      </c>
      <c r="H120" s="8">
        <f t="shared" si="3"/>
        <v>4.166666666666663E-2</v>
      </c>
      <c r="I120" s="36" t="s">
        <v>53</v>
      </c>
    </row>
    <row r="121" spans="1:9" x14ac:dyDescent="0.25">
      <c r="A121" s="37">
        <v>44692</v>
      </c>
      <c r="B121" s="38">
        <f>IF(Tabela2[[#This Row],[Data]]="","",Tabela2[[#This Row],[Data]])</f>
        <v>44692</v>
      </c>
      <c r="C121" s="41">
        <v>44684</v>
      </c>
      <c r="D121" s="42" t="s">
        <v>11</v>
      </c>
      <c r="E121" s="39" t="s">
        <v>9</v>
      </c>
      <c r="F121" s="40">
        <v>0.87291666666666667</v>
      </c>
      <c r="G121" s="40">
        <v>0.88888888888888884</v>
      </c>
      <c r="H121" s="8">
        <f t="shared" si="3"/>
        <v>1.5972222222222165E-2</v>
      </c>
      <c r="I121" s="36" t="s">
        <v>76</v>
      </c>
    </row>
    <row r="122" spans="1:9" x14ac:dyDescent="0.25">
      <c r="A122" s="37">
        <v>44692</v>
      </c>
      <c r="B122" s="38">
        <f>IF(Tabela2[[#This Row],[Data]]="","",Tabela2[[#This Row],[Data]])</f>
        <v>44692</v>
      </c>
      <c r="C122" s="41">
        <v>44684</v>
      </c>
      <c r="D122" s="42" t="s">
        <v>11</v>
      </c>
      <c r="E122" s="39" t="s">
        <v>9</v>
      </c>
      <c r="F122" s="40">
        <v>0.92361111111111116</v>
      </c>
      <c r="G122" s="40">
        <v>0.99930555555555556</v>
      </c>
      <c r="H122" s="8">
        <f t="shared" si="3"/>
        <v>7.5694444444444398E-2</v>
      </c>
      <c r="I122" s="36" t="s">
        <v>77</v>
      </c>
    </row>
    <row r="123" spans="1:9" x14ac:dyDescent="0.25">
      <c r="A123" s="37">
        <v>44693</v>
      </c>
      <c r="B123" s="38">
        <f>IF(Tabela2[[#This Row],[Data]]="","",Tabela2[[#This Row],[Data]])</f>
        <v>44693</v>
      </c>
      <c r="C123" s="41">
        <v>44684</v>
      </c>
      <c r="D123" s="42" t="s">
        <v>11</v>
      </c>
      <c r="E123" s="39" t="s">
        <v>9</v>
      </c>
      <c r="F123" s="40">
        <v>0.90277777777777779</v>
      </c>
      <c r="G123" s="40">
        <v>0.99930555555555556</v>
      </c>
      <c r="H123" s="8">
        <f t="shared" si="3"/>
        <v>9.6527777777777768E-2</v>
      </c>
      <c r="I123" s="36" t="s">
        <v>78</v>
      </c>
    </row>
    <row r="124" spans="1:9" x14ac:dyDescent="0.25">
      <c r="A124" s="37">
        <v>44694</v>
      </c>
      <c r="B124" s="38">
        <f>IF(Tabela2[[#This Row],[Data]]="","",Tabela2[[#This Row],[Data]])</f>
        <v>44694</v>
      </c>
      <c r="C124" s="41">
        <v>44684</v>
      </c>
      <c r="D124" s="42" t="s">
        <v>11</v>
      </c>
      <c r="E124" s="39" t="s">
        <v>9</v>
      </c>
      <c r="F124" s="40">
        <v>0</v>
      </c>
      <c r="G124" s="40">
        <v>3.7499999999999999E-2</v>
      </c>
      <c r="H124" s="8">
        <f t="shared" si="3"/>
        <v>3.7499999999999999E-2</v>
      </c>
      <c r="I124" s="36" t="s">
        <v>71</v>
      </c>
    </row>
    <row r="125" spans="1:9" x14ac:dyDescent="0.25">
      <c r="A125" s="37">
        <v>44694</v>
      </c>
      <c r="B125" s="38">
        <f>IF(Tabela2[[#This Row],[Data]]="","",Tabela2[[#This Row],[Data]])</f>
        <v>44694</v>
      </c>
      <c r="C125" s="41">
        <v>44684</v>
      </c>
      <c r="D125" s="42" t="s">
        <v>11</v>
      </c>
      <c r="E125" s="39" t="s">
        <v>9</v>
      </c>
      <c r="F125" s="40">
        <v>3.7499999999999999E-2</v>
      </c>
      <c r="G125" s="40">
        <v>4.9305555555555554E-2</v>
      </c>
      <c r="H125" s="8">
        <f t="shared" si="3"/>
        <v>1.1805555555555555E-2</v>
      </c>
      <c r="I125" s="36" t="s">
        <v>79</v>
      </c>
    </row>
    <row r="126" spans="1:9" x14ac:dyDescent="0.25">
      <c r="A126" s="37">
        <v>44694</v>
      </c>
      <c r="B126" s="38">
        <f>IF(Tabela2[[#This Row],[Data]]="","",Tabela2[[#This Row],[Data]])</f>
        <v>44694</v>
      </c>
      <c r="C126" s="41">
        <v>44684</v>
      </c>
      <c r="D126" s="42" t="s">
        <v>11</v>
      </c>
      <c r="E126" s="39" t="s">
        <v>9</v>
      </c>
      <c r="F126" s="40">
        <v>0.89097222222222217</v>
      </c>
      <c r="G126" s="40">
        <v>0.99930555555555556</v>
      </c>
      <c r="H126" s="8">
        <f t="shared" si="3"/>
        <v>0.10833333333333339</v>
      </c>
      <c r="I126" s="36" t="s">
        <v>79</v>
      </c>
    </row>
    <row r="127" spans="1:9" x14ac:dyDescent="0.25">
      <c r="A127" s="37">
        <v>44695</v>
      </c>
      <c r="B127" s="38">
        <f>IF(Tabela2[[#This Row],[Data]]="","",Tabela2[[#This Row],[Data]])</f>
        <v>44695</v>
      </c>
      <c r="C127" s="41">
        <v>44684</v>
      </c>
      <c r="D127" s="42" t="s">
        <v>11</v>
      </c>
      <c r="E127" s="39" t="s">
        <v>9</v>
      </c>
      <c r="F127" s="40">
        <v>0</v>
      </c>
      <c r="G127" s="40">
        <v>3.5416666666666666E-2</v>
      </c>
      <c r="H127" s="8">
        <f t="shared" si="3"/>
        <v>3.5416666666666666E-2</v>
      </c>
      <c r="I127" s="36" t="s">
        <v>79</v>
      </c>
    </row>
    <row r="128" spans="1:9" x14ac:dyDescent="0.25">
      <c r="A128" s="37">
        <v>44695</v>
      </c>
      <c r="B128" s="38">
        <f>IF(Tabela2[[#This Row],[Data]]="","",Tabela2[[#This Row],[Data]])</f>
        <v>44695</v>
      </c>
      <c r="C128" s="41">
        <v>44684</v>
      </c>
      <c r="D128" s="42" t="s">
        <v>11</v>
      </c>
      <c r="E128" s="39" t="s">
        <v>9</v>
      </c>
      <c r="F128" s="40">
        <v>3.5416666666666666E-2</v>
      </c>
      <c r="G128" s="40">
        <v>6.9444444444444434E-2</v>
      </c>
      <c r="H128" s="8">
        <f t="shared" si="3"/>
        <v>3.4027777777777768E-2</v>
      </c>
      <c r="I128" s="36" t="s">
        <v>80</v>
      </c>
    </row>
    <row r="129" spans="1:9" x14ac:dyDescent="0.25">
      <c r="A129" s="37">
        <v>44697</v>
      </c>
      <c r="B129" s="38">
        <f>IF(Tabela2[[#This Row],[Data]]="","",Tabela2[[#This Row],[Data]])</f>
        <v>44697</v>
      </c>
      <c r="C129" s="41">
        <v>44684</v>
      </c>
      <c r="D129" s="42" t="s">
        <v>11</v>
      </c>
      <c r="E129" s="39" t="s">
        <v>9</v>
      </c>
      <c r="F129" s="40">
        <v>0.66527777777777775</v>
      </c>
      <c r="G129" s="40">
        <v>0.72986111111111107</v>
      </c>
      <c r="H129" s="8">
        <f t="shared" si="3"/>
        <v>6.4583333333333326E-2</v>
      </c>
      <c r="I129" s="36" t="s">
        <v>81</v>
      </c>
    </row>
    <row r="130" spans="1:9" x14ac:dyDescent="0.25">
      <c r="A130" s="37">
        <v>44697</v>
      </c>
      <c r="B130" s="38">
        <f>IF(Tabela2[[#This Row],[Data]]="","",Tabela2[[#This Row],[Data]])</f>
        <v>44697</v>
      </c>
      <c r="C130" s="41">
        <f>IF(Tabela2[[#This Row],[Dia Semana]]="","",Tabela2[[#This Row],[Dia Semana]])</f>
        <v>44697</v>
      </c>
      <c r="D130" s="42">
        <v>44684</v>
      </c>
      <c r="E130" s="39" t="s">
        <v>9</v>
      </c>
      <c r="F130" s="40">
        <v>0.9291666666666667</v>
      </c>
      <c r="G130" s="40"/>
      <c r="H130" s="43"/>
      <c r="I130" s="36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"/>
  <sheetViews>
    <sheetView showGridLines="0" zoomScaleNormal="100" workbookViewId="0"/>
  </sheetViews>
  <sheetFormatPr defaultRowHeight="15" x14ac:dyDescent="0.25"/>
  <cols>
    <col min="1" max="1" width="5.5703125" customWidth="1"/>
    <col min="20" max="21" width="9.140625" customWidth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</vt:lpstr>
      <vt:lpstr>Ranking</vt:lpstr>
      <vt:lpstr>Serie Temporal</vt:lpstr>
      <vt:lpstr>Cronograma de estudo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2022-05-17T01:21:30Z</dcterms:modified>
</cp:coreProperties>
</file>