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OCUMENTOS\CURSOS\CURSO_PYTHON_DALTO\Dashboard\"/>
    </mc:Choice>
  </mc:AlternateContent>
  <xr:revisionPtr revIDLastSave="0" documentId="13_ncr:1_{EC543FB7-E71F-4E8B-B00F-381F0CE0C41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NTABILIDAD" sheetId="1" r:id="rId1"/>
    <sheet name="PRESUPUESTOS" sheetId="2" r:id="rId2"/>
    <sheet name="PRESUPUESTOS (2)" sheetId="3" state="hidden" r:id="rId3"/>
  </sheets>
  <externalReferences>
    <externalReference r:id="rId4"/>
  </externalReferences>
  <definedNames>
    <definedName name="_xlnm._FilterDatabase" localSheetId="1" hidden="1">PRESUPUESTOS!$A$1:$F$229</definedName>
    <definedName name="_xlnm._FilterDatabase" localSheetId="2" hidden="1">'PRESUPUESTOS (2)'!$A$1:$G$229</definedName>
  </definedNames>
  <calcPr calcId="191029"/>
</workbook>
</file>

<file path=xl/calcChain.xml><?xml version="1.0" encoding="utf-8"?>
<calcChain xmlns="http://schemas.openxmlformats.org/spreadsheetml/2006/main">
  <c r="F457" i="3" l="1"/>
  <c r="E457" i="3"/>
  <c r="F456" i="3"/>
  <c r="E456" i="3"/>
  <c r="F455" i="3"/>
  <c r="E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7" i="3"/>
  <c r="E447" i="3"/>
  <c r="F446" i="3"/>
  <c r="E446" i="3"/>
  <c r="F445" i="3"/>
  <c r="E445" i="3"/>
  <c r="F444" i="3"/>
  <c r="E444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F435" i="3"/>
  <c r="E435" i="3"/>
  <c r="F434" i="3"/>
  <c r="E434" i="3"/>
  <c r="F433" i="3"/>
  <c r="E433" i="3"/>
  <c r="F432" i="3"/>
  <c r="E432" i="3"/>
  <c r="F431" i="3"/>
  <c r="E431" i="3"/>
  <c r="F430" i="3"/>
  <c r="E430" i="3"/>
  <c r="F429" i="3"/>
  <c r="E429" i="3"/>
  <c r="F428" i="3"/>
  <c r="E428" i="3"/>
  <c r="F427" i="3"/>
  <c r="E427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9" i="3"/>
  <c r="E409" i="3"/>
  <c r="F408" i="3"/>
  <c r="E408" i="3"/>
  <c r="F407" i="3"/>
  <c r="E407" i="3"/>
  <c r="F406" i="3"/>
  <c r="E406" i="3"/>
  <c r="F405" i="3"/>
  <c r="E405" i="3"/>
  <c r="F404" i="3"/>
  <c r="E404" i="3"/>
  <c r="F403" i="3"/>
  <c r="E403" i="3"/>
  <c r="F402" i="3"/>
  <c r="E402" i="3"/>
  <c r="F401" i="3"/>
  <c r="E401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F11" i="3"/>
  <c r="F10" i="3"/>
  <c r="F9" i="3"/>
  <c r="F8" i="3"/>
  <c r="F7" i="3"/>
  <c r="F6" i="3"/>
  <c r="F5" i="3"/>
  <c r="F4" i="3"/>
  <c r="F3" i="3"/>
  <c r="F2" i="3"/>
  <c r="E2" i="3"/>
</calcChain>
</file>

<file path=xl/sharedStrings.xml><?xml version="1.0" encoding="utf-8"?>
<sst xmlns="http://schemas.openxmlformats.org/spreadsheetml/2006/main" count="4170" uniqueCount="120">
  <si>
    <t>Estado Financiero</t>
  </si>
  <si>
    <t>Mes</t>
  </si>
  <si>
    <t>Tipo cuenta</t>
  </si>
  <si>
    <t>Cuenta</t>
  </si>
  <si>
    <t>Importe Bs</t>
  </si>
  <si>
    <t>Balance General</t>
  </si>
  <si>
    <t>enero</t>
  </si>
  <si>
    <t>ACTIVO</t>
  </si>
  <si>
    <t>Sutipo cuenta</t>
  </si>
  <si>
    <t>ACTIVO CORRIENTE</t>
  </si>
  <si>
    <t>DISPONIBILIDADES</t>
  </si>
  <si>
    <t>CUENTAS POR COBRAR</t>
  </si>
  <si>
    <t>ALMACÉN DE REPUESTOS Y SUMINISTROS</t>
  </si>
  <si>
    <t>OTROS ACTIVOS CORRIENTES</t>
  </si>
  <si>
    <t>ACTIVO NO CORRIENTE</t>
  </si>
  <si>
    <t>INVERSIONES PERMANENTES</t>
  </si>
  <si>
    <t>ACTIVOS FIJOS</t>
  </si>
  <si>
    <t>DEPRECIACIÓN ACUMULADA DE ACTIVO FIJO</t>
  </si>
  <si>
    <t>PROYECTOS Y OBRAS EN CONSTRUCCION</t>
  </si>
  <si>
    <t>PASIVO</t>
  </si>
  <si>
    <t>PASIVO CORRIENTE</t>
  </si>
  <si>
    <t>DEUDAS A PROVEEDORES</t>
  </si>
  <si>
    <t>DEUDAS SOCIALES</t>
  </si>
  <si>
    <t>DEUDAS FISCALES</t>
  </si>
  <si>
    <t>DEUDA BANCARIA Y FINANCIERA</t>
  </si>
  <si>
    <t>OTRAS CUENTAS POR PAGAR</t>
  </si>
  <si>
    <t>PASIVO NO CORRIENTE</t>
  </si>
  <si>
    <t>PREVISIONES Y PROVISIONES</t>
  </si>
  <si>
    <t>DEUDA CONTRATADA A LARGO PLAZO</t>
  </si>
  <si>
    <t>OTRAS CUENTAS POR PAGAR NO CORRIENTES</t>
  </si>
  <si>
    <t>PATRIMONIO</t>
  </si>
  <si>
    <t>CAPITAL, RESERVAS Y RESULTADOS</t>
  </si>
  <si>
    <t>CAPITAL</t>
  </si>
  <si>
    <t>PRIMAS Y RESERVAS</t>
  </si>
  <si>
    <t>RESULTADOS ACUMULADOS Y DE GESTIÓN</t>
  </si>
  <si>
    <t>febrero</t>
  </si>
  <si>
    <t>marzo</t>
  </si>
  <si>
    <t>Estado de Resultados</t>
  </si>
  <si>
    <t>INGRESOS</t>
  </si>
  <si>
    <t>INGRESOS GENERACIÓN HIDROELÉCTRICA</t>
  </si>
  <si>
    <t>INGRESOS MERCADO SPOT</t>
  </si>
  <si>
    <t>OTROS INGRESOS</t>
  </si>
  <si>
    <t>OTROS INGRESOS POR SERVICIOS PRESTADOS A TERCEROS</t>
  </si>
  <si>
    <t>EGRESOS</t>
  </si>
  <si>
    <t>COSTOS GENERACIÓN HIDROELÉCTRICA</t>
  </si>
  <si>
    <t>COSTOS MERCADO SPOT</t>
  </si>
  <si>
    <t>GASTOS CORPORATIVOS</t>
  </si>
  <si>
    <t>GASTOS ADMINISTRATIVOS</t>
  </si>
  <si>
    <t>OTROS EGRESOS</t>
  </si>
  <si>
    <t>Valor Presupuesto 2025</t>
  </si>
  <si>
    <t>Personal</t>
  </si>
  <si>
    <t>Sueldos</t>
  </si>
  <si>
    <t>Partida</t>
  </si>
  <si>
    <t>Grcia/Centro Resp</t>
  </si>
  <si>
    <t>Ejecucion 2025</t>
  </si>
  <si>
    <t>Ejecucion 2024</t>
  </si>
  <si>
    <t>Tipo</t>
  </si>
  <si>
    <t>GG</t>
  </si>
  <si>
    <t>Capacitación del Personal</t>
  </si>
  <si>
    <t>Servicios Contratados</t>
  </si>
  <si>
    <t>Reparación y Mantenimiento Vehículos</t>
  </si>
  <si>
    <t>Publicidad y Suscripciones</t>
  </si>
  <si>
    <t>Transportes</t>
  </si>
  <si>
    <t>Comunicaciones</t>
  </si>
  <si>
    <t>Servicios Públicos</t>
  </si>
  <si>
    <t>Viáticos</t>
  </si>
  <si>
    <t>Otros Gastos de Viajes (Hotel, Transporte)</t>
  </si>
  <si>
    <t>Pasajes</t>
  </si>
  <si>
    <t>Gastos Generales</t>
  </si>
  <si>
    <t>Servicios</t>
  </si>
  <si>
    <t>Asesores, Consultores y Expertos</t>
  </si>
  <si>
    <t>Combustibles y Lubricantes Vehículos</t>
  </si>
  <si>
    <t>Materiales y Suministros de Oficina</t>
  </si>
  <si>
    <t>Materiales Generales</t>
  </si>
  <si>
    <t>I.P.B.I. y M. - Inmuebles</t>
  </si>
  <si>
    <t>I.P.B.I. y M. - Vehículos</t>
  </si>
  <si>
    <t>Cuotas a Organismos.</t>
  </si>
  <si>
    <t>Dietas y Gastos de Viaje Director y Síndicos</t>
  </si>
  <si>
    <t>Bono de Antiguedad</t>
  </si>
  <si>
    <t>Bono Dominical</t>
  </si>
  <si>
    <t>Bono de Producción</t>
  </si>
  <si>
    <t>Sobretiempos y Asignaciones Varias</t>
  </si>
  <si>
    <t>Subsidios</t>
  </si>
  <si>
    <t>Aportes Patronales (CPS, AFPs, y otros)</t>
  </si>
  <si>
    <t>Aguinaldo de Navidad</t>
  </si>
  <si>
    <t>Previsión Beneficios Sociales</t>
  </si>
  <si>
    <t>Otras Asignaciones</t>
  </si>
  <si>
    <t>Prima Anual</t>
  </si>
  <si>
    <t>Seguro Automotores</t>
  </si>
  <si>
    <t>Seguro Accidentes Personales</t>
  </si>
  <si>
    <t>Seguro de Transporte</t>
  </si>
  <si>
    <t>Seguro de Vida</t>
  </si>
  <si>
    <t>Seguros para la Propiedad General</t>
  </si>
  <si>
    <t>Seguros para Directores</t>
  </si>
  <si>
    <t>Otros Seguros</t>
  </si>
  <si>
    <t>Depreciación Activo Fijo</t>
  </si>
  <si>
    <t>Egresos Varios</t>
  </si>
  <si>
    <t>Relaciones Públicas.</t>
  </si>
  <si>
    <t>Otros Gastos</t>
  </si>
  <si>
    <t>Materiales</t>
  </si>
  <si>
    <t>Seguros</t>
  </si>
  <si>
    <t>Tarifa Dignidad</t>
  </si>
  <si>
    <t>Servicios Bancarios</t>
  </si>
  <si>
    <t>GAF</t>
  </si>
  <si>
    <t>ENE</t>
  </si>
  <si>
    <t>FEB</t>
  </si>
  <si>
    <t>MAR</t>
  </si>
  <si>
    <t>ABR</t>
  </si>
  <si>
    <t>Impuesto a las Transacciones.</t>
  </si>
  <si>
    <t>Impuesto Municipal Inmuebles</t>
  </si>
  <si>
    <t>Impuesto Municipal Vehículos</t>
  </si>
  <si>
    <t>Impuestos</t>
  </si>
  <si>
    <t>Depreciacion</t>
  </si>
  <si>
    <t>Impuesto a las Transacciones Financieras.</t>
  </si>
  <si>
    <t>Servicios Varios MASSI</t>
  </si>
  <si>
    <t>GRS</t>
  </si>
  <si>
    <t>Enero</t>
  </si>
  <si>
    <t>Febrero</t>
  </si>
  <si>
    <t>Marzo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</si>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</sst>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vertical="center" wrapText="1"/>
    </xf>
    <xf numFmtId="4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0-OST\01%20Reportes\00%20Bases%202025\EJEC%20PRESU%20DET%20ADM-SRV.xlsx" TargetMode="External"/><Relationship Id="rId1" Type="http://schemas.openxmlformats.org/officeDocument/2006/relationships/externalLinkPath" Target="/00-OST/01%20Reportes/00%20Bases%202025/EJEC%20PRESU%20DET%20ADM-SR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S"/>
      <sheetName val="GG"/>
      <sheetName val="GF"/>
      <sheetName val="GS"/>
      <sheetName val="MG"/>
      <sheetName val="MS"/>
      <sheetName val="RS"/>
      <sheetName val="WC"/>
      <sheetName val="SC"/>
      <sheetName val="DC"/>
      <sheetName val="VT"/>
      <sheetName val="CS"/>
      <sheetName val="PC"/>
      <sheetName val="WS"/>
      <sheetName val="SS"/>
      <sheetName val="DS"/>
      <sheetName val="CB"/>
      <sheetName val="EB"/>
      <sheetName val="IC"/>
      <sheetName val="CC"/>
      <sheetName val="SI"/>
      <sheetName val="FS"/>
      <sheetName val="OW"/>
      <sheetName val="OS"/>
      <sheetName val="OD"/>
      <sheetName val="RCH"/>
      <sheetName val="ESCA"/>
      <sheetName val="WII"/>
      <sheetName val="LTIQ"/>
      <sheetName val="R-GRAL"/>
      <sheetName val="RDet"/>
      <sheetName val="R-GG"/>
      <sheetName val="R-GF"/>
      <sheetName val="R-GS"/>
      <sheetName val="R-MG"/>
      <sheetName val="R-MIS"/>
      <sheetName val="R-WII"/>
      <sheetName val="R-CC"/>
      <sheetName val="R-DET"/>
      <sheetName val="Hoja1"/>
      <sheetName val="Hoja2"/>
      <sheetName val="Hoja3"/>
    </sheetNames>
    <sheetDataSet>
      <sheetData sheetId="0">
        <row r="7">
          <cell r="B7" t="str">
            <v>SERVICIOS ESPECIALIZADOS</v>
          </cell>
          <cell r="C7">
            <v>109500</v>
          </cell>
          <cell r="D7">
            <v>50775</v>
          </cell>
          <cell r="E7">
            <v>5100</v>
          </cell>
          <cell r="F7">
            <v>13800</v>
          </cell>
          <cell r="G7">
            <v>5100</v>
          </cell>
          <cell r="H7">
            <v>50775</v>
          </cell>
          <cell r="I7">
            <v>5100</v>
          </cell>
          <cell r="J7">
            <v>5100</v>
          </cell>
          <cell r="K7">
            <v>13800</v>
          </cell>
          <cell r="L7">
            <v>5100</v>
          </cell>
          <cell r="M7">
            <v>74100</v>
          </cell>
          <cell r="N7">
            <v>144300</v>
          </cell>
          <cell r="O7">
            <v>482550</v>
          </cell>
          <cell r="P7">
            <v>0</v>
          </cell>
          <cell r="Q7">
            <v>0</v>
          </cell>
          <cell r="R7">
            <v>19470.599999999999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19470.599999999999</v>
          </cell>
        </row>
        <row r="8">
          <cell r="B8" t="str">
            <v>Asesores, Consultores y Expertos</v>
          </cell>
          <cell r="C8">
            <v>109500</v>
          </cell>
          <cell r="D8">
            <v>50775</v>
          </cell>
          <cell r="E8">
            <v>5100</v>
          </cell>
          <cell r="F8">
            <v>13800</v>
          </cell>
          <cell r="G8">
            <v>5100</v>
          </cell>
          <cell r="H8">
            <v>50775</v>
          </cell>
          <cell r="I8">
            <v>5100</v>
          </cell>
          <cell r="J8">
            <v>5100</v>
          </cell>
          <cell r="K8">
            <v>13800</v>
          </cell>
          <cell r="L8">
            <v>5100</v>
          </cell>
          <cell r="M8">
            <v>74100</v>
          </cell>
          <cell r="N8">
            <v>144300</v>
          </cell>
          <cell r="O8">
            <v>482550</v>
          </cell>
          <cell r="P8">
            <v>0</v>
          </cell>
          <cell r="Q8">
            <v>0</v>
          </cell>
          <cell r="R8">
            <v>19470.599999999999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19470.599999999999</v>
          </cell>
        </row>
        <row r="9">
          <cell r="B9" t="str">
            <v>Asesoramiento de Gestión</v>
          </cell>
          <cell r="C9">
            <v>104400</v>
          </cell>
          <cell r="D9">
            <v>45675</v>
          </cell>
          <cell r="E9">
            <v>0</v>
          </cell>
          <cell r="F9">
            <v>0</v>
          </cell>
          <cell r="G9">
            <v>0</v>
          </cell>
          <cell r="H9">
            <v>45675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195750</v>
          </cell>
          <cell r="R9">
            <v>19470.599999999999</v>
          </cell>
          <cell r="AB9">
            <v>19470.599999999999</v>
          </cell>
        </row>
        <row r="10">
          <cell r="B10" t="str">
            <v>Auditoria Externa</v>
          </cell>
          <cell r="N10">
            <v>139200</v>
          </cell>
          <cell r="O10">
            <v>139200</v>
          </cell>
          <cell r="AB10">
            <v>0</v>
          </cell>
        </row>
        <row r="11">
          <cell r="B11" t="str">
            <v>Asesoramiento en Seguros</v>
          </cell>
          <cell r="C11">
            <v>5100</v>
          </cell>
          <cell r="D11">
            <v>5100</v>
          </cell>
          <cell r="E11">
            <v>5100</v>
          </cell>
          <cell r="F11">
            <v>5100</v>
          </cell>
          <cell r="G11">
            <v>5100</v>
          </cell>
          <cell r="H11">
            <v>5100</v>
          </cell>
          <cell r="I11">
            <v>5100</v>
          </cell>
          <cell r="J11">
            <v>5100</v>
          </cell>
          <cell r="K11">
            <v>5100</v>
          </cell>
          <cell r="L11">
            <v>5100</v>
          </cell>
          <cell r="M11">
            <v>5100</v>
          </cell>
          <cell r="N11">
            <v>5100</v>
          </cell>
          <cell r="O11">
            <v>61200</v>
          </cell>
          <cell r="AB11">
            <v>0</v>
          </cell>
        </row>
        <row r="12">
          <cell r="B12" t="str">
            <v>Asesoria Formacion-Fortalecimiento Personal</v>
          </cell>
          <cell r="C12">
            <v>0</v>
          </cell>
          <cell r="D12">
            <v>0</v>
          </cell>
          <cell r="E12">
            <v>0</v>
          </cell>
          <cell r="F12">
            <v>8700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8700</v>
          </cell>
          <cell r="L12">
            <v>0</v>
          </cell>
          <cell r="M12">
            <v>0</v>
          </cell>
          <cell r="N12">
            <v>0</v>
          </cell>
          <cell r="O12">
            <v>17400</v>
          </cell>
          <cell r="AB12">
            <v>0</v>
          </cell>
        </row>
        <row r="13">
          <cell r="B13" t="str">
            <v>Expertos Tributarios</v>
          </cell>
          <cell r="M13">
            <v>69000</v>
          </cell>
          <cell r="O13">
            <v>69000</v>
          </cell>
          <cell r="AB13">
            <v>0</v>
          </cell>
        </row>
        <row r="14">
          <cell r="B14" t="str">
            <v>Previsión</v>
          </cell>
          <cell r="O14">
            <v>0</v>
          </cell>
          <cell r="AB14">
            <v>0</v>
          </cell>
        </row>
        <row r="15">
          <cell r="O15">
            <v>0</v>
          </cell>
          <cell r="AB15">
            <v>0</v>
          </cell>
        </row>
        <row r="16">
          <cell r="O16">
            <v>0</v>
          </cell>
          <cell r="AB16">
            <v>0</v>
          </cell>
        </row>
        <row r="17">
          <cell r="O17">
            <v>0</v>
          </cell>
          <cell r="AB17">
            <v>0</v>
          </cell>
        </row>
        <row r="19">
          <cell r="B19" t="str">
            <v>SERVICIOS GENERALES</v>
          </cell>
          <cell r="C19">
            <v>288615.07875000004</v>
          </cell>
          <cell r="D19">
            <v>442655.07874999999</v>
          </cell>
          <cell r="E19">
            <v>828729.07874999987</v>
          </cell>
          <cell r="F19">
            <v>437151.66874999995</v>
          </cell>
          <cell r="G19">
            <v>268543.66875000001</v>
          </cell>
          <cell r="H19">
            <v>335269.66874999995</v>
          </cell>
          <cell r="I19">
            <v>415293.66874999995</v>
          </cell>
          <cell r="J19">
            <v>354451.66874999995</v>
          </cell>
          <cell r="K19">
            <v>321597.66874999995</v>
          </cell>
          <cell r="L19">
            <v>225343.66875000001</v>
          </cell>
          <cell r="M19">
            <v>377751.66874999995</v>
          </cell>
          <cell r="N19">
            <v>309947.66874999995</v>
          </cell>
          <cell r="O19">
            <v>4605350.2550000008</v>
          </cell>
          <cell r="P19">
            <v>77184.84</v>
          </cell>
          <cell r="Q19">
            <v>61473.530000000006</v>
          </cell>
          <cell r="R19">
            <v>65171.000000000015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203829.37</v>
          </cell>
        </row>
        <row r="20">
          <cell r="B20" t="str">
            <v>Capacitación del Personal</v>
          </cell>
          <cell r="C20">
            <v>0</v>
          </cell>
          <cell r="D20">
            <v>12180</v>
          </cell>
          <cell r="E20">
            <v>15180</v>
          </cell>
          <cell r="F20">
            <v>12180</v>
          </cell>
          <cell r="G20">
            <v>0</v>
          </cell>
          <cell r="H20">
            <v>3000</v>
          </cell>
          <cell r="I20">
            <v>0</v>
          </cell>
          <cell r="J20">
            <v>12180</v>
          </cell>
          <cell r="K20">
            <v>3000</v>
          </cell>
          <cell r="L20">
            <v>0</v>
          </cell>
          <cell r="M20">
            <v>12180</v>
          </cell>
          <cell r="N20">
            <v>3180</v>
          </cell>
          <cell r="O20">
            <v>73080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1">
          <cell r="B21" t="str">
            <v>Cursos de Capacitación personal UTIC</v>
          </cell>
          <cell r="C21">
            <v>0</v>
          </cell>
          <cell r="D21">
            <v>12180</v>
          </cell>
          <cell r="E21">
            <v>12180</v>
          </cell>
          <cell r="F21">
            <v>12180</v>
          </cell>
          <cell r="G21">
            <v>0</v>
          </cell>
          <cell r="H21">
            <v>0</v>
          </cell>
          <cell r="I21">
            <v>0</v>
          </cell>
          <cell r="J21">
            <v>12180</v>
          </cell>
          <cell r="K21">
            <v>0</v>
          </cell>
          <cell r="L21">
            <v>0</v>
          </cell>
          <cell r="M21">
            <v>12180</v>
          </cell>
          <cell r="N21">
            <v>0</v>
          </cell>
          <cell r="O21">
            <v>60900</v>
          </cell>
          <cell r="AB21">
            <v>0</v>
          </cell>
        </row>
        <row r="22">
          <cell r="B22" t="str">
            <v>Capacitacion Legal + Aud Interna</v>
          </cell>
          <cell r="C22">
            <v>0</v>
          </cell>
          <cell r="D22">
            <v>0</v>
          </cell>
          <cell r="E22">
            <v>3000</v>
          </cell>
          <cell r="F22">
            <v>0</v>
          </cell>
          <cell r="G22">
            <v>0</v>
          </cell>
          <cell r="H22">
            <v>3000</v>
          </cell>
          <cell r="I22">
            <v>0</v>
          </cell>
          <cell r="J22">
            <v>0</v>
          </cell>
          <cell r="K22">
            <v>3000</v>
          </cell>
          <cell r="L22">
            <v>0</v>
          </cell>
          <cell r="M22">
            <v>0</v>
          </cell>
          <cell r="N22">
            <v>3180</v>
          </cell>
          <cell r="O22">
            <v>12180</v>
          </cell>
          <cell r="AB22">
            <v>0</v>
          </cell>
        </row>
        <row r="23">
          <cell r="B23" t="str">
            <v>Servicios Contratados</v>
          </cell>
          <cell r="C23">
            <v>81869</v>
          </cell>
          <cell r="D23">
            <v>88829</v>
          </cell>
          <cell r="E23">
            <v>273943</v>
          </cell>
          <cell r="F23">
            <v>103967</v>
          </cell>
          <cell r="G23">
            <v>56639</v>
          </cell>
          <cell r="H23">
            <v>121715</v>
          </cell>
          <cell r="I23">
            <v>191489</v>
          </cell>
          <cell r="J23">
            <v>103967</v>
          </cell>
          <cell r="K23">
            <v>134243</v>
          </cell>
          <cell r="L23">
            <v>56639</v>
          </cell>
          <cell r="M23">
            <v>69167</v>
          </cell>
          <cell r="N23">
            <v>117713</v>
          </cell>
          <cell r="O23">
            <v>1400180</v>
          </cell>
          <cell r="P23">
            <v>7656.78</v>
          </cell>
          <cell r="Q23">
            <v>5127.3500000000004</v>
          </cell>
          <cell r="R23">
            <v>3139.78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15923.909999999998</v>
          </cell>
        </row>
        <row r="24">
          <cell r="B24" t="str">
            <v>Seguridad y Limpieza</v>
          </cell>
          <cell r="C24">
            <v>4700</v>
          </cell>
          <cell r="D24">
            <v>4700</v>
          </cell>
          <cell r="E24">
            <v>4700</v>
          </cell>
          <cell r="F24">
            <v>4700</v>
          </cell>
          <cell r="G24">
            <v>4700</v>
          </cell>
          <cell r="H24">
            <v>4700</v>
          </cell>
          <cell r="I24">
            <v>4700</v>
          </cell>
          <cell r="J24">
            <v>4700</v>
          </cell>
          <cell r="K24">
            <v>4700</v>
          </cell>
          <cell r="L24">
            <v>4700</v>
          </cell>
          <cell r="M24">
            <v>4700</v>
          </cell>
          <cell r="N24">
            <v>4700</v>
          </cell>
          <cell r="O24">
            <v>56400</v>
          </cell>
          <cell r="Q24">
            <v>4612.22</v>
          </cell>
          <cell r="R24">
            <v>1051.7800000000002</v>
          </cell>
          <cell r="AB24">
            <v>5664</v>
          </cell>
        </row>
        <row r="25">
          <cell r="B25" t="str">
            <v>Mantenimiento Preventivo  Impresoras</v>
          </cell>
          <cell r="C25">
            <v>2610</v>
          </cell>
          <cell r="D25">
            <v>2610</v>
          </cell>
          <cell r="E25">
            <v>13920</v>
          </cell>
          <cell r="F25">
            <v>2610</v>
          </cell>
          <cell r="G25">
            <v>2610</v>
          </cell>
          <cell r="H25">
            <v>13920</v>
          </cell>
          <cell r="I25">
            <v>2610</v>
          </cell>
          <cell r="J25">
            <v>2610</v>
          </cell>
          <cell r="K25">
            <v>13920</v>
          </cell>
          <cell r="L25">
            <v>2610</v>
          </cell>
          <cell r="M25">
            <v>2610</v>
          </cell>
          <cell r="N25">
            <v>13920</v>
          </cell>
          <cell r="O25">
            <v>76560</v>
          </cell>
          <cell r="AB25">
            <v>0</v>
          </cell>
        </row>
        <row r="26">
          <cell r="B26" t="str">
            <v>Mantenimiento Correctivo Impresoras - Repuestos</v>
          </cell>
          <cell r="C26">
            <v>1044</v>
          </cell>
          <cell r="D26">
            <v>1044</v>
          </cell>
          <cell r="E26">
            <v>1305</v>
          </cell>
          <cell r="F26">
            <v>1044</v>
          </cell>
          <cell r="G26">
            <v>1044</v>
          </cell>
          <cell r="H26">
            <v>1305</v>
          </cell>
          <cell r="I26">
            <v>1044</v>
          </cell>
          <cell r="J26">
            <v>1044</v>
          </cell>
          <cell r="K26">
            <v>1305</v>
          </cell>
          <cell r="L26">
            <v>1044</v>
          </cell>
          <cell r="M26">
            <v>1044</v>
          </cell>
          <cell r="N26">
            <v>1305</v>
          </cell>
          <cell r="O26">
            <v>13572</v>
          </cell>
          <cell r="R26">
            <v>2088</v>
          </cell>
          <cell r="AB26">
            <v>2088</v>
          </cell>
        </row>
        <row r="27">
          <cell r="B27" t="str">
            <v xml:space="preserve">Mantenimiento Servidores </v>
          </cell>
          <cell r="C27">
            <v>0</v>
          </cell>
          <cell r="D27">
            <v>0</v>
          </cell>
          <cell r="E27">
            <v>36540</v>
          </cell>
          <cell r="F27">
            <v>0</v>
          </cell>
          <cell r="G27">
            <v>0</v>
          </cell>
          <cell r="H27">
            <v>36540</v>
          </cell>
          <cell r="I27">
            <v>0</v>
          </cell>
          <cell r="J27">
            <v>0</v>
          </cell>
          <cell r="K27">
            <v>36540</v>
          </cell>
          <cell r="L27">
            <v>0</v>
          </cell>
          <cell r="M27">
            <v>0</v>
          </cell>
          <cell r="N27">
            <v>0</v>
          </cell>
          <cell r="O27">
            <v>109620</v>
          </cell>
          <cell r="AB27">
            <v>0</v>
          </cell>
        </row>
        <row r="28">
          <cell r="B28" t="str">
            <v>Mantenimiento Aire Acondicionado &amp; UPS para Datacenter</v>
          </cell>
          <cell r="C28">
            <v>0</v>
          </cell>
          <cell r="D28">
            <v>0</v>
          </cell>
          <cell r="E28">
            <v>0</v>
          </cell>
          <cell r="F28">
            <v>34800</v>
          </cell>
          <cell r="G28">
            <v>0</v>
          </cell>
          <cell r="H28">
            <v>0</v>
          </cell>
          <cell r="I28">
            <v>0</v>
          </cell>
          <cell r="J28">
            <v>34800</v>
          </cell>
          <cell r="K28">
            <v>0</v>
          </cell>
          <cell r="L28">
            <v>0</v>
          </cell>
          <cell r="M28">
            <v>0</v>
          </cell>
          <cell r="N28">
            <v>34800</v>
          </cell>
          <cell r="O28">
            <v>104400</v>
          </cell>
          <cell r="AB28">
            <v>0</v>
          </cell>
        </row>
        <row r="29">
          <cell r="B29" t="str">
            <v>Mantenimiento UPS y repuestos</v>
          </cell>
          <cell r="C29">
            <v>0</v>
          </cell>
          <cell r="D29">
            <v>0</v>
          </cell>
          <cell r="E29">
            <v>12528</v>
          </cell>
          <cell r="F29">
            <v>12528</v>
          </cell>
          <cell r="G29">
            <v>0</v>
          </cell>
          <cell r="H29">
            <v>0</v>
          </cell>
          <cell r="I29">
            <v>0</v>
          </cell>
          <cell r="J29">
            <v>12528</v>
          </cell>
          <cell r="K29">
            <v>12528</v>
          </cell>
          <cell r="L29">
            <v>0</v>
          </cell>
          <cell r="M29">
            <v>12528</v>
          </cell>
          <cell r="N29">
            <v>12528</v>
          </cell>
          <cell r="O29">
            <v>75168</v>
          </cell>
          <cell r="AB29">
            <v>0</v>
          </cell>
        </row>
        <row r="30">
          <cell r="B30" t="str">
            <v xml:space="preserve">Consultoria Especializada Servidores </v>
          </cell>
          <cell r="C30">
            <v>0</v>
          </cell>
          <cell r="D30">
            <v>0</v>
          </cell>
          <cell r="E30">
            <v>47000</v>
          </cell>
          <cell r="F30">
            <v>0</v>
          </cell>
          <cell r="G30">
            <v>0</v>
          </cell>
          <cell r="H30">
            <v>0</v>
          </cell>
          <cell r="I30">
            <v>43500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90500</v>
          </cell>
          <cell r="AB30">
            <v>0</v>
          </cell>
        </row>
        <row r="31">
          <cell r="B31" t="str">
            <v>Consultoria Especializada Base de datos</v>
          </cell>
          <cell r="C31">
            <v>0</v>
          </cell>
          <cell r="D31">
            <v>0</v>
          </cell>
          <cell r="E31">
            <v>54400</v>
          </cell>
          <cell r="F31">
            <v>0</v>
          </cell>
          <cell r="G31">
            <v>0</v>
          </cell>
          <cell r="H31">
            <v>0</v>
          </cell>
          <cell r="I31">
            <v>52200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106600</v>
          </cell>
          <cell r="P31">
            <v>7656.78</v>
          </cell>
          <cell r="AB31">
            <v>7656.78</v>
          </cell>
        </row>
        <row r="32">
          <cell r="B32" t="str">
            <v>Consultoria Especializada redes</v>
          </cell>
          <cell r="C32">
            <v>0</v>
          </cell>
          <cell r="D32">
            <v>0</v>
          </cell>
          <cell r="E32">
            <v>38300</v>
          </cell>
          <cell r="F32">
            <v>0</v>
          </cell>
          <cell r="G32">
            <v>0</v>
          </cell>
          <cell r="H32">
            <v>0</v>
          </cell>
          <cell r="I32">
            <v>39150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77450</v>
          </cell>
          <cell r="AB32">
            <v>0</v>
          </cell>
        </row>
        <row r="33">
          <cell r="B33" t="str">
            <v>Outsourcing de impresión</v>
          </cell>
          <cell r="C33">
            <v>8700</v>
          </cell>
          <cell r="D33">
            <v>8700</v>
          </cell>
          <cell r="E33">
            <v>8700</v>
          </cell>
          <cell r="F33">
            <v>8700</v>
          </cell>
          <cell r="G33">
            <v>8700</v>
          </cell>
          <cell r="H33">
            <v>8700</v>
          </cell>
          <cell r="I33">
            <v>8700</v>
          </cell>
          <cell r="J33">
            <v>8700</v>
          </cell>
          <cell r="K33">
            <v>8700</v>
          </cell>
          <cell r="L33">
            <v>8700</v>
          </cell>
          <cell r="M33">
            <v>8700</v>
          </cell>
          <cell r="N33">
            <v>8700</v>
          </cell>
          <cell r="O33">
            <v>104400</v>
          </cell>
          <cell r="AB33">
            <v>0</v>
          </cell>
        </row>
        <row r="34">
          <cell r="B34" t="str">
            <v>Mantenimiento de cableado de redes y fibra</v>
          </cell>
          <cell r="C34">
            <v>0</v>
          </cell>
          <cell r="D34">
            <v>6960</v>
          </cell>
          <cell r="E34">
            <v>6960</v>
          </cell>
          <cell r="F34">
            <v>6960</v>
          </cell>
          <cell r="G34">
            <v>6960</v>
          </cell>
          <cell r="H34">
            <v>6960</v>
          </cell>
          <cell r="I34">
            <v>6960</v>
          </cell>
          <cell r="J34">
            <v>6960</v>
          </cell>
          <cell r="K34">
            <v>6960</v>
          </cell>
          <cell r="L34">
            <v>6960</v>
          </cell>
          <cell r="M34">
            <v>6960</v>
          </cell>
          <cell r="N34">
            <v>6960</v>
          </cell>
          <cell r="O34">
            <v>76560</v>
          </cell>
          <cell r="AB34">
            <v>0</v>
          </cell>
        </row>
        <row r="35">
          <cell r="B35" t="str">
            <v>Mantenmiento de equipos de computacion</v>
          </cell>
          <cell r="C35">
            <v>10440</v>
          </cell>
          <cell r="D35">
            <v>10440</v>
          </cell>
          <cell r="E35">
            <v>10440</v>
          </cell>
          <cell r="F35">
            <v>10440</v>
          </cell>
          <cell r="G35">
            <v>10440</v>
          </cell>
          <cell r="H35">
            <v>10440</v>
          </cell>
          <cell r="I35">
            <v>10440</v>
          </cell>
          <cell r="J35">
            <v>10440</v>
          </cell>
          <cell r="K35">
            <v>10440</v>
          </cell>
          <cell r="L35">
            <v>10440</v>
          </cell>
          <cell r="M35">
            <v>10440</v>
          </cell>
          <cell r="N35">
            <v>10440</v>
          </cell>
          <cell r="O35">
            <v>125280</v>
          </cell>
          <cell r="AB35">
            <v>0</v>
          </cell>
        </row>
        <row r="36">
          <cell r="B36" t="str">
            <v>Mantenimiento ERP</v>
          </cell>
          <cell r="C36">
            <v>17400</v>
          </cell>
          <cell r="D36">
            <v>17400</v>
          </cell>
          <cell r="E36">
            <v>17400</v>
          </cell>
          <cell r="F36">
            <v>17400</v>
          </cell>
          <cell r="G36">
            <v>17400</v>
          </cell>
          <cell r="H36">
            <v>17400</v>
          </cell>
          <cell r="I36">
            <v>17400</v>
          </cell>
          <cell r="J36">
            <v>17400</v>
          </cell>
          <cell r="K36">
            <v>17400</v>
          </cell>
          <cell r="L36">
            <v>17400</v>
          </cell>
          <cell r="M36">
            <v>17400</v>
          </cell>
          <cell r="N36">
            <v>17400</v>
          </cell>
          <cell r="O36">
            <v>208800</v>
          </cell>
          <cell r="AB36">
            <v>0</v>
          </cell>
        </row>
        <row r="37">
          <cell r="B37" t="str">
            <v>Cableado Estructurado</v>
          </cell>
          <cell r="C37">
            <v>34800</v>
          </cell>
          <cell r="D37">
            <v>34800</v>
          </cell>
          <cell r="E37">
            <v>17400</v>
          </cell>
          <cell r="F37">
            <v>2610</v>
          </cell>
          <cell r="G37">
            <v>2610</v>
          </cell>
          <cell r="H37">
            <v>17400</v>
          </cell>
          <cell r="I37">
            <v>2610</v>
          </cell>
          <cell r="J37">
            <v>2610</v>
          </cell>
          <cell r="K37">
            <v>17400</v>
          </cell>
          <cell r="L37">
            <v>2610</v>
          </cell>
          <cell r="M37">
            <v>2610</v>
          </cell>
          <cell r="N37">
            <v>2610</v>
          </cell>
          <cell r="O37">
            <v>140070</v>
          </cell>
          <cell r="AB37">
            <v>0</v>
          </cell>
        </row>
        <row r="38">
          <cell r="B38" t="str">
            <v>Otros Servicios Menores</v>
          </cell>
          <cell r="C38">
            <v>2175</v>
          </cell>
          <cell r="D38">
            <v>2175</v>
          </cell>
          <cell r="E38">
            <v>4350</v>
          </cell>
          <cell r="F38">
            <v>2175</v>
          </cell>
          <cell r="G38">
            <v>2175</v>
          </cell>
          <cell r="H38">
            <v>4350</v>
          </cell>
          <cell r="I38">
            <v>2175</v>
          </cell>
          <cell r="J38">
            <v>2175</v>
          </cell>
          <cell r="K38">
            <v>4350</v>
          </cell>
          <cell r="L38">
            <v>2175</v>
          </cell>
          <cell r="M38">
            <v>2175</v>
          </cell>
          <cell r="N38">
            <v>4350</v>
          </cell>
          <cell r="O38">
            <v>34800</v>
          </cell>
          <cell r="Q38">
            <v>515.13</v>
          </cell>
          <cell r="AB38">
            <v>515.13</v>
          </cell>
        </row>
        <row r="39">
          <cell r="B39" t="str">
            <v>Reparación y Mantenimiento Vehículos</v>
          </cell>
          <cell r="C39">
            <v>500</v>
          </cell>
          <cell r="D39">
            <v>0</v>
          </cell>
          <cell r="E39">
            <v>0</v>
          </cell>
          <cell r="F39">
            <v>500</v>
          </cell>
          <cell r="G39">
            <v>0</v>
          </cell>
          <cell r="H39">
            <v>1000</v>
          </cell>
          <cell r="I39">
            <v>500</v>
          </cell>
          <cell r="J39">
            <v>0</v>
          </cell>
          <cell r="K39">
            <v>1500</v>
          </cell>
          <cell r="L39">
            <v>0</v>
          </cell>
          <cell r="M39">
            <v>500</v>
          </cell>
          <cell r="N39">
            <v>1000</v>
          </cell>
          <cell r="O39">
            <v>5500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</row>
        <row r="40">
          <cell r="B40" t="str">
            <v>Mantenimiento Preventivo</v>
          </cell>
          <cell r="C40">
            <v>500</v>
          </cell>
          <cell r="F40">
            <v>500</v>
          </cell>
          <cell r="I40">
            <v>500</v>
          </cell>
          <cell r="K40">
            <v>500</v>
          </cell>
          <cell r="M40">
            <v>500</v>
          </cell>
          <cell r="O40">
            <v>2500</v>
          </cell>
          <cell r="AB40">
            <v>0</v>
          </cell>
        </row>
        <row r="41">
          <cell r="B41" t="str">
            <v>Mantenimiento General y Correctivo</v>
          </cell>
          <cell r="H41">
            <v>1000</v>
          </cell>
          <cell r="K41">
            <v>1000</v>
          </cell>
          <cell r="N41">
            <v>1000</v>
          </cell>
          <cell r="O41">
            <v>3000</v>
          </cell>
          <cell r="AB41">
            <v>0</v>
          </cell>
        </row>
        <row r="42">
          <cell r="B42" t="str">
            <v>Publicidad y Suscripciones</v>
          </cell>
          <cell r="C42">
            <v>131705.91875000001</v>
          </cell>
          <cell r="D42">
            <v>241455.91875000001</v>
          </cell>
          <cell r="E42">
            <v>324015.91875000001</v>
          </cell>
          <cell r="F42">
            <v>253505.91875000001</v>
          </cell>
          <cell r="G42">
            <v>173505.91875000001</v>
          </cell>
          <cell r="H42">
            <v>172555.91875000001</v>
          </cell>
          <cell r="I42">
            <v>184905.91875000001</v>
          </cell>
          <cell r="J42">
            <v>201305.91875000001</v>
          </cell>
          <cell r="K42">
            <v>144055.91875000001</v>
          </cell>
          <cell r="L42">
            <v>131705.91875000001</v>
          </cell>
          <cell r="M42">
            <v>254505.91875000001</v>
          </cell>
          <cell r="N42">
            <v>151055.91875000001</v>
          </cell>
          <cell r="O42">
            <v>2364281.0249999999</v>
          </cell>
          <cell r="P42">
            <v>43771.159999999996</v>
          </cell>
          <cell r="Q42">
            <v>5624.55</v>
          </cell>
          <cell r="R42">
            <v>19606.7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69002.41</v>
          </cell>
        </row>
        <row r="43">
          <cell r="B43" t="str">
            <v>Publicaciones Menores</v>
          </cell>
          <cell r="C43">
            <v>600</v>
          </cell>
          <cell r="D43">
            <v>600</v>
          </cell>
          <cell r="E43">
            <v>600</v>
          </cell>
          <cell r="F43">
            <v>600</v>
          </cell>
          <cell r="G43">
            <v>600</v>
          </cell>
          <cell r="H43">
            <v>600</v>
          </cell>
          <cell r="I43">
            <v>600</v>
          </cell>
          <cell r="J43">
            <v>600</v>
          </cell>
          <cell r="K43">
            <v>600</v>
          </cell>
          <cell r="L43">
            <v>600</v>
          </cell>
          <cell r="M43">
            <v>600</v>
          </cell>
          <cell r="N43">
            <v>600</v>
          </cell>
          <cell r="O43">
            <v>7200</v>
          </cell>
          <cell r="AB43">
            <v>0</v>
          </cell>
        </row>
        <row r="44">
          <cell r="B44" t="str">
            <v>Comité Grandes Presas</v>
          </cell>
          <cell r="N44">
            <v>15000</v>
          </cell>
          <cell r="O44">
            <v>15000</v>
          </cell>
          <cell r="AB44">
            <v>0</v>
          </cell>
        </row>
        <row r="45">
          <cell r="B45" t="str">
            <v>Impresión Memoría Anual</v>
          </cell>
          <cell r="G45">
            <v>6000</v>
          </cell>
          <cell r="H45">
            <v>29000</v>
          </cell>
          <cell r="O45">
            <v>35000</v>
          </cell>
          <cell r="AB45">
            <v>0</v>
          </cell>
        </row>
        <row r="46">
          <cell r="B46" t="str">
            <v>Mantenimiento Pagina WEB</v>
          </cell>
          <cell r="H46">
            <v>500</v>
          </cell>
          <cell r="O46">
            <v>500</v>
          </cell>
          <cell r="AB46">
            <v>0</v>
          </cell>
        </row>
        <row r="47">
          <cell r="B47" t="str">
            <v>Producción Audiovisual</v>
          </cell>
          <cell r="C47">
            <v>4350</v>
          </cell>
          <cell r="D47">
            <v>4350</v>
          </cell>
          <cell r="E47">
            <v>4350</v>
          </cell>
          <cell r="F47">
            <v>4350</v>
          </cell>
          <cell r="G47">
            <v>4350</v>
          </cell>
          <cell r="H47">
            <v>4350</v>
          </cell>
          <cell r="I47">
            <v>4350</v>
          </cell>
          <cell r="J47">
            <v>4350</v>
          </cell>
          <cell r="K47">
            <v>4350</v>
          </cell>
          <cell r="L47">
            <v>4350</v>
          </cell>
          <cell r="M47">
            <v>4350</v>
          </cell>
          <cell r="N47">
            <v>4350</v>
          </cell>
          <cell r="O47">
            <v>52200</v>
          </cell>
          <cell r="R47">
            <v>7767.86</v>
          </cell>
          <cell r="AB47">
            <v>7767.86</v>
          </cell>
        </row>
        <row r="48">
          <cell r="B48" t="str">
            <v>Pauta Publicitaria Audio Visual en MMCS</v>
          </cell>
          <cell r="C48">
            <v>7250.0000000000009</v>
          </cell>
          <cell r="D48">
            <v>7250.0000000000009</v>
          </cell>
          <cell r="E48">
            <v>7250.0000000000009</v>
          </cell>
          <cell r="F48">
            <v>7250.0000000000009</v>
          </cell>
          <cell r="G48">
            <v>7250.0000000000009</v>
          </cell>
          <cell r="H48">
            <v>7250.0000000000009</v>
          </cell>
          <cell r="I48">
            <v>7250.0000000000009</v>
          </cell>
          <cell r="J48">
            <v>7250.0000000000009</v>
          </cell>
          <cell r="K48">
            <v>7250.0000000000009</v>
          </cell>
          <cell r="L48">
            <v>7250.0000000000009</v>
          </cell>
          <cell r="M48">
            <v>7250.0000000000009</v>
          </cell>
          <cell r="N48">
            <v>7250.0000000000009</v>
          </cell>
          <cell r="O48">
            <v>87000.000000000015</v>
          </cell>
          <cell r="AB48">
            <v>0</v>
          </cell>
        </row>
        <row r="49">
          <cell r="B49" t="str">
            <v>Publicaciones pagadas en RR.SS.</v>
          </cell>
          <cell r="C49">
            <v>580</v>
          </cell>
          <cell r="D49">
            <v>580</v>
          </cell>
          <cell r="E49">
            <v>580</v>
          </cell>
          <cell r="F49">
            <v>580</v>
          </cell>
          <cell r="G49">
            <v>580</v>
          </cell>
          <cell r="H49">
            <v>580</v>
          </cell>
          <cell r="I49">
            <v>580</v>
          </cell>
          <cell r="J49">
            <v>580</v>
          </cell>
          <cell r="K49">
            <v>580</v>
          </cell>
          <cell r="L49">
            <v>580</v>
          </cell>
          <cell r="M49">
            <v>580</v>
          </cell>
          <cell r="N49">
            <v>580</v>
          </cell>
          <cell r="O49">
            <v>6960</v>
          </cell>
          <cell r="AB49">
            <v>0</v>
          </cell>
        </row>
        <row r="50">
          <cell r="B50" t="str">
            <v>Producción Radial</v>
          </cell>
          <cell r="C50">
            <v>290</v>
          </cell>
          <cell r="D50">
            <v>290</v>
          </cell>
          <cell r="E50">
            <v>290</v>
          </cell>
          <cell r="F50">
            <v>290</v>
          </cell>
          <cell r="G50">
            <v>290</v>
          </cell>
          <cell r="H50">
            <v>290</v>
          </cell>
          <cell r="I50">
            <v>290</v>
          </cell>
          <cell r="J50">
            <v>290</v>
          </cell>
          <cell r="K50">
            <v>290</v>
          </cell>
          <cell r="L50">
            <v>290</v>
          </cell>
          <cell r="M50">
            <v>290</v>
          </cell>
          <cell r="N50">
            <v>290</v>
          </cell>
          <cell r="O50">
            <v>3480</v>
          </cell>
          <cell r="AB50">
            <v>0</v>
          </cell>
        </row>
        <row r="51">
          <cell r="B51" t="str">
            <v>Difusión radial por medios masivos de radio</v>
          </cell>
          <cell r="C51">
            <v>507.50000000000006</v>
          </cell>
          <cell r="D51">
            <v>507.50000000000006</v>
          </cell>
          <cell r="E51">
            <v>507.50000000000006</v>
          </cell>
          <cell r="F51">
            <v>507.50000000000006</v>
          </cell>
          <cell r="G51">
            <v>507.50000000000006</v>
          </cell>
          <cell r="H51">
            <v>507.50000000000006</v>
          </cell>
          <cell r="I51">
            <v>507.50000000000006</v>
          </cell>
          <cell r="J51">
            <v>507.50000000000006</v>
          </cell>
          <cell r="K51">
            <v>507.50000000000006</v>
          </cell>
          <cell r="L51">
            <v>507.50000000000006</v>
          </cell>
          <cell r="M51">
            <v>507.50000000000006</v>
          </cell>
          <cell r="N51">
            <v>507.50000000000006</v>
          </cell>
          <cell r="O51">
            <v>6090.0000000000009</v>
          </cell>
          <cell r="AB51">
            <v>0</v>
          </cell>
        </row>
        <row r="52">
          <cell r="B52" t="str">
            <v>Materiales Publicitarios (Impresión Fotografias, souvenirs empresariales)</v>
          </cell>
          <cell r="C52">
            <v>2233</v>
          </cell>
          <cell r="D52">
            <v>2233</v>
          </cell>
          <cell r="E52">
            <v>2233</v>
          </cell>
          <cell r="F52">
            <v>2233</v>
          </cell>
          <cell r="G52">
            <v>2233</v>
          </cell>
          <cell r="H52">
            <v>2233</v>
          </cell>
          <cell r="I52">
            <v>2233</v>
          </cell>
          <cell r="J52">
            <v>2233</v>
          </cell>
          <cell r="K52">
            <v>2233</v>
          </cell>
          <cell r="L52">
            <v>2233</v>
          </cell>
          <cell r="M52">
            <v>2233</v>
          </cell>
          <cell r="N52">
            <v>2233</v>
          </cell>
          <cell r="O52">
            <v>26796</v>
          </cell>
          <cell r="R52">
            <v>6214.29</v>
          </cell>
          <cell r="AB52">
            <v>6214.29</v>
          </cell>
        </row>
        <row r="53">
          <cell r="B53" t="str">
            <v>Plan de Comunicaciones e Imagen Corporativa</v>
          </cell>
          <cell r="C53">
            <v>103943.25</v>
          </cell>
          <cell r="D53">
            <v>103943.25</v>
          </cell>
          <cell r="E53">
            <v>103943.25</v>
          </cell>
          <cell r="F53">
            <v>103943.25</v>
          </cell>
          <cell r="G53">
            <v>103943.25</v>
          </cell>
          <cell r="H53">
            <v>103943.25</v>
          </cell>
          <cell r="I53">
            <v>103943.25</v>
          </cell>
          <cell r="J53">
            <v>103943.25</v>
          </cell>
          <cell r="K53">
            <v>103943.25</v>
          </cell>
          <cell r="L53">
            <v>103943.25</v>
          </cell>
          <cell r="M53">
            <v>103943.25</v>
          </cell>
          <cell r="N53">
            <v>103943.25</v>
          </cell>
          <cell r="O53">
            <v>1247319</v>
          </cell>
          <cell r="AB53">
            <v>0</v>
          </cell>
        </row>
        <row r="54">
          <cell r="B54" t="str">
            <v>Renovación suscripción PRTG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121800</v>
          </cell>
          <cell r="N54">
            <v>0</v>
          </cell>
          <cell r="O54">
            <v>121800</v>
          </cell>
          <cell r="AB54">
            <v>0</v>
          </cell>
        </row>
        <row r="55">
          <cell r="B55" t="str">
            <v>Renovación soporte equipos (VMWARE, VEAM BACKUP, OTROS)</v>
          </cell>
          <cell r="C55">
            <v>0</v>
          </cell>
          <cell r="D55">
            <v>0</v>
          </cell>
          <cell r="E55">
            <v>174000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174000</v>
          </cell>
          <cell r="AB55">
            <v>0</v>
          </cell>
        </row>
        <row r="56">
          <cell r="B56" t="str">
            <v>Suscripciones de Ofimatica</v>
          </cell>
          <cell r="C56">
            <v>11952.168750000001</v>
          </cell>
          <cell r="D56">
            <v>11952.168750000001</v>
          </cell>
          <cell r="E56">
            <v>11952.168750000001</v>
          </cell>
          <cell r="F56">
            <v>11952.168750000001</v>
          </cell>
          <cell r="G56">
            <v>11952.168750000001</v>
          </cell>
          <cell r="H56">
            <v>11952.168750000001</v>
          </cell>
          <cell r="I56">
            <v>11952.168750000001</v>
          </cell>
          <cell r="J56">
            <v>11952.168750000001</v>
          </cell>
          <cell r="K56">
            <v>11952.168750000001</v>
          </cell>
          <cell r="L56">
            <v>11952.168750000001</v>
          </cell>
          <cell r="M56">
            <v>11952.168750000001</v>
          </cell>
          <cell r="N56">
            <v>11952.168750000001</v>
          </cell>
          <cell r="O56">
            <v>143426.02499999999</v>
          </cell>
          <cell r="P56">
            <v>42918.559999999998</v>
          </cell>
          <cell r="Q56">
            <v>5624.55</v>
          </cell>
          <cell r="R56">
            <v>5624.55</v>
          </cell>
          <cell r="AB56">
            <v>54167.66</v>
          </cell>
        </row>
        <row r="57">
          <cell r="B57" t="str">
            <v>Licencia EMS</v>
          </cell>
          <cell r="C57">
            <v>0</v>
          </cell>
          <cell r="D57">
            <v>0</v>
          </cell>
          <cell r="E57">
            <v>6090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6090</v>
          </cell>
          <cell r="AB57">
            <v>0</v>
          </cell>
        </row>
        <row r="58">
          <cell r="B58" t="str">
            <v>Licencias de Windows Server</v>
          </cell>
          <cell r="C58">
            <v>0</v>
          </cell>
          <cell r="D58">
            <v>0</v>
          </cell>
          <cell r="E58">
            <v>0</v>
          </cell>
          <cell r="F58">
            <v>69600</v>
          </cell>
          <cell r="G58">
            <v>0</v>
          </cell>
          <cell r="H58">
            <v>0</v>
          </cell>
          <cell r="I58">
            <v>0</v>
          </cell>
          <cell r="J58">
            <v>69600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139200</v>
          </cell>
          <cell r="AB58">
            <v>0</v>
          </cell>
        </row>
        <row r="59">
          <cell r="B59" t="str">
            <v>Suscripcion de Sistema de Gestion Documental</v>
          </cell>
          <cell r="C59">
            <v>0</v>
          </cell>
          <cell r="D59">
            <v>34800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34800</v>
          </cell>
          <cell r="AB59">
            <v>0</v>
          </cell>
        </row>
        <row r="60">
          <cell r="B60" t="str">
            <v>Suscripcion de Red HAT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34800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34800</v>
          </cell>
          <cell r="AB60">
            <v>0</v>
          </cell>
        </row>
        <row r="61">
          <cell r="B61" t="str">
            <v>Renovación suscripción Zimbra</v>
          </cell>
          <cell r="C61">
            <v>0</v>
          </cell>
          <cell r="D61">
            <v>60900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60900</v>
          </cell>
          <cell r="AB61">
            <v>0</v>
          </cell>
        </row>
        <row r="62">
          <cell r="B62" t="str">
            <v>Licencias SOPHOS + adicionales</v>
          </cell>
          <cell r="C62">
            <v>0</v>
          </cell>
          <cell r="D62">
            <v>13050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13050</v>
          </cell>
          <cell r="AB62">
            <v>0</v>
          </cell>
        </row>
        <row r="63">
          <cell r="B63" t="str">
            <v>Suscripciones equipamiento de red</v>
          </cell>
          <cell r="C63">
            <v>0</v>
          </cell>
          <cell r="D63">
            <v>0</v>
          </cell>
          <cell r="E63">
            <v>0</v>
          </cell>
          <cell r="F63">
            <v>52200</v>
          </cell>
          <cell r="G63">
            <v>0</v>
          </cell>
          <cell r="H63">
            <v>0</v>
          </cell>
          <cell r="I63">
            <v>52200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104400</v>
          </cell>
          <cell r="AB63">
            <v>0</v>
          </cell>
        </row>
        <row r="64">
          <cell r="B64" t="str">
            <v>Suscripcion de software de videoconferencia</v>
          </cell>
          <cell r="C64">
            <v>0</v>
          </cell>
          <cell r="D64">
            <v>0</v>
          </cell>
          <cell r="E64">
            <v>870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870</v>
          </cell>
          <cell r="AB64">
            <v>0</v>
          </cell>
        </row>
        <row r="65">
          <cell r="B65" t="str">
            <v>Junta de Accionistas</v>
          </cell>
          <cell r="E65">
            <v>7000</v>
          </cell>
          <cell r="H65">
            <v>7000</v>
          </cell>
          <cell r="K65">
            <v>7000</v>
          </cell>
          <cell r="O65">
            <v>21000</v>
          </cell>
          <cell r="AB65">
            <v>0</v>
          </cell>
        </row>
        <row r="66">
          <cell r="B66" t="str">
            <v>Publicaciones de Convocatorias Contrataciones</v>
          </cell>
          <cell r="D66">
            <v>1000</v>
          </cell>
          <cell r="G66">
            <v>1000</v>
          </cell>
          <cell r="I66">
            <v>1000</v>
          </cell>
          <cell r="K66">
            <v>1000</v>
          </cell>
          <cell r="M66">
            <v>1000</v>
          </cell>
          <cell r="O66">
            <v>5000</v>
          </cell>
          <cell r="AB66">
            <v>0</v>
          </cell>
        </row>
        <row r="67">
          <cell r="B67" t="str">
            <v>Otros menores</v>
          </cell>
          <cell r="C67">
            <v>0</v>
          </cell>
          <cell r="D67">
            <v>0</v>
          </cell>
          <cell r="E67">
            <v>4350</v>
          </cell>
          <cell r="F67">
            <v>0</v>
          </cell>
          <cell r="G67">
            <v>0</v>
          </cell>
          <cell r="H67">
            <v>4350</v>
          </cell>
          <cell r="I67">
            <v>0</v>
          </cell>
          <cell r="J67">
            <v>0</v>
          </cell>
          <cell r="K67">
            <v>4350</v>
          </cell>
          <cell r="L67">
            <v>0</v>
          </cell>
          <cell r="M67">
            <v>0</v>
          </cell>
          <cell r="N67">
            <v>4350</v>
          </cell>
          <cell r="O67">
            <v>17400</v>
          </cell>
          <cell r="P67">
            <v>852.6</v>
          </cell>
          <cell r="AB67">
            <v>852.6</v>
          </cell>
        </row>
        <row r="68">
          <cell r="O68">
            <v>0</v>
          </cell>
          <cell r="AB68">
            <v>0</v>
          </cell>
        </row>
        <row r="69">
          <cell r="O69">
            <v>0</v>
          </cell>
          <cell r="AB69">
            <v>0</v>
          </cell>
        </row>
        <row r="70">
          <cell r="O70">
            <v>0</v>
          </cell>
          <cell r="AB70">
            <v>0</v>
          </cell>
        </row>
        <row r="71">
          <cell r="O71">
            <v>0</v>
          </cell>
          <cell r="AB71">
            <v>0</v>
          </cell>
        </row>
        <row r="72">
          <cell r="O72">
            <v>0</v>
          </cell>
          <cell r="AB72">
            <v>0</v>
          </cell>
        </row>
        <row r="73">
          <cell r="B73" t="str">
            <v>Transportes</v>
          </cell>
          <cell r="C73">
            <v>750</v>
          </cell>
          <cell r="D73">
            <v>750</v>
          </cell>
          <cell r="E73">
            <v>750</v>
          </cell>
          <cell r="F73">
            <v>750</v>
          </cell>
          <cell r="G73">
            <v>750</v>
          </cell>
          <cell r="H73">
            <v>750</v>
          </cell>
          <cell r="I73">
            <v>750</v>
          </cell>
          <cell r="J73">
            <v>750</v>
          </cell>
          <cell r="K73">
            <v>750</v>
          </cell>
          <cell r="L73">
            <v>750</v>
          </cell>
          <cell r="M73">
            <v>750</v>
          </cell>
          <cell r="N73">
            <v>750</v>
          </cell>
          <cell r="O73">
            <v>9000</v>
          </cell>
          <cell r="P73">
            <v>281.01</v>
          </cell>
          <cell r="Q73">
            <v>679.47</v>
          </cell>
          <cell r="R73">
            <v>677.73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1638.21</v>
          </cell>
        </row>
        <row r="74">
          <cell r="B74" t="str">
            <v>Radio Taxi</v>
          </cell>
          <cell r="C74">
            <v>350</v>
          </cell>
          <cell r="D74">
            <v>350</v>
          </cell>
          <cell r="E74">
            <v>350</v>
          </cell>
          <cell r="F74">
            <v>350</v>
          </cell>
          <cell r="G74">
            <v>350</v>
          </cell>
          <cell r="H74">
            <v>350</v>
          </cell>
          <cell r="I74">
            <v>350</v>
          </cell>
          <cell r="J74">
            <v>350</v>
          </cell>
          <cell r="K74">
            <v>350</v>
          </cell>
          <cell r="L74">
            <v>350</v>
          </cell>
          <cell r="M74">
            <v>350</v>
          </cell>
          <cell r="N74">
            <v>350</v>
          </cell>
          <cell r="O74">
            <v>4200</v>
          </cell>
          <cell r="P74">
            <v>141.81</v>
          </cell>
          <cell r="Q74">
            <v>548.97</v>
          </cell>
          <cell r="R74">
            <v>316.68</v>
          </cell>
          <cell r="AB74">
            <v>1007.46</v>
          </cell>
        </row>
        <row r="75">
          <cell r="B75" t="str">
            <v>Courier</v>
          </cell>
          <cell r="C75">
            <v>400</v>
          </cell>
          <cell r="D75">
            <v>400</v>
          </cell>
          <cell r="E75">
            <v>400</v>
          </cell>
          <cell r="F75">
            <v>400</v>
          </cell>
          <cell r="G75">
            <v>400</v>
          </cell>
          <cell r="H75">
            <v>400</v>
          </cell>
          <cell r="I75">
            <v>400</v>
          </cell>
          <cell r="J75">
            <v>400</v>
          </cell>
          <cell r="K75">
            <v>400</v>
          </cell>
          <cell r="L75">
            <v>400</v>
          </cell>
          <cell r="M75">
            <v>400</v>
          </cell>
          <cell r="N75">
            <v>400</v>
          </cell>
          <cell r="O75">
            <v>4800</v>
          </cell>
          <cell r="P75">
            <v>139.19999999999999</v>
          </cell>
          <cell r="Q75">
            <v>130.5</v>
          </cell>
          <cell r="R75">
            <v>361.05</v>
          </cell>
          <cell r="AB75">
            <v>630.75</v>
          </cell>
        </row>
        <row r="76">
          <cell r="B76" t="str">
            <v>Comunicaciones</v>
          </cell>
          <cell r="C76">
            <v>5360</v>
          </cell>
          <cell r="D76">
            <v>5360</v>
          </cell>
          <cell r="E76">
            <v>5360</v>
          </cell>
          <cell r="F76">
            <v>5360</v>
          </cell>
          <cell r="G76">
            <v>5360</v>
          </cell>
          <cell r="H76">
            <v>5360</v>
          </cell>
          <cell r="I76">
            <v>5360</v>
          </cell>
          <cell r="J76">
            <v>5360</v>
          </cell>
          <cell r="K76">
            <v>5360</v>
          </cell>
          <cell r="L76">
            <v>5360</v>
          </cell>
          <cell r="M76">
            <v>5360</v>
          </cell>
          <cell r="N76">
            <v>5360</v>
          </cell>
          <cell r="O76">
            <v>64320</v>
          </cell>
          <cell r="P76">
            <v>1131</v>
          </cell>
          <cell r="Q76">
            <v>5506.6900000000005</v>
          </cell>
          <cell r="R76">
            <v>5865.41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12503.1</v>
          </cell>
        </row>
        <row r="77">
          <cell r="B77" t="str">
            <v>COMTECO - ENTEL</v>
          </cell>
          <cell r="C77">
            <v>160</v>
          </cell>
          <cell r="D77">
            <v>160</v>
          </cell>
          <cell r="E77">
            <v>160</v>
          </cell>
          <cell r="F77">
            <v>160</v>
          </cell>
          <cell r="G77">
            <v>160</v>
          </cell>
          <cell r="H77">
            <v>160</v>
          </cell>
          <cell r="I77">
            <v>160</v>
          </cell>
          <cell r="J77">
            <v>160</v>
          </cell>
          <cell r="K77">
            <v>160</v>
          </cell>
          <cell r="L77">
            <v>160</v>
          </cell>
          <cell r="M77">
            <v>160</v>
          </cell>
          <cell r="N77">
            <v>160</v>
          </cell>
          <cell r="O77">
            <v>1920</v>
          </cell>
          <cell r="Q77">
            <v>122.21</v>
          </cell>
          <cell r="R77">
            <v>137.16999999999999</v>
          </cell>
          <cell r="AB77">
            <v>259.38</v>
          </cell>
        </row>
        <row r="78">
          <cell r="B78" t="str">
            <v>ENTEL FAX</v>
          </cell>
          <cell r="C78">
            <v>2100</v>
          </cell>
          <cell r="D78">
            <v>2100</v>
          </cell>
          <cell r="E78">
            <v>2100</v>
          </cell>
          <cell r="F78">
            <v>2100</v>
          </cell>
          <cell r="G78">
            <v>2100</v>
          </cell>
          <cell r="H78">
            <v>2100</v>
          </cell>
          <cell r="I78">
            <v>2100</v>
          </cell>
          <cell r="J78">
            <v>2100</v>
          </cell>
          <cell r="K78">
            <v>2100</v>
          </cell>
          <cell r="L78">
            <v>2100</v>
          </cell>
          <cell r="M78">
            <v>2100</v>
          </cell>
          <cell r="N78">
            <v>2100</v>
          </cell>
          <cell r="O78">
            <v>25200</v>
          </cell>
          <cell r="Q78">
            <v>2702.5</v>
          </cell>
          <cell r="R78">
            <v>2852.43</v>
          </cell>
          <cell r="AB78">
            <v>5554.93</v>
          </cell>
        </row>
        <row r="79">
          <cell r="B79" t="str">
            <v>Telefonia Movil</v>
          </cell>
          <cell r="C79">
            <v>100</v>
          </cell>
          <cell r="D79">
            <v>100</v>
          </cell>
          <cell r="E79">
            <v>100</v>
          </cell>
          <cell r="F79">
            <v>100</v>
          </cell>
          <cell r="G79">
            <v>100</v>
          </cell>
          <cell r="H79">
            <v>100</v>
          </cell>
          <cell r="I79">
            <v>100</v>
          </cell>
          <cell r="J79">
            <v>100</v>
          </cell>
          <cell r="K79">
            <v>100</v>
          </cell>
          <cell r="L79">
            <v>100</v>
          </cell>
          <cell r="M79">
            <v>100</v>
          </cell>
          <cell r="N79">
            <v>100</v>
          </cell>
          <cell r="O79">
            <v>1200</v>
          </cell>
          <cell r="AB79">
            <v>0</v>
          </cell>
        </row>
        <row r="80">
          <cell r="B80" t="str">
            <v xml:space="preserve">Servicio de TV Cable </v>
          </cell>
          <cell r="O80">
            <v>0</v>
          </cell>
          <cell r="AB80">
            <v>0</v>
          </cell>
        </row>
        <row r="81">
          <cell r="B81" t="str">
            <v>Servicios de Internet AXS/COMTECO de Cbba</v>
          </cell>
          <cell r="C81">
            <v>1600</v>
          </cell>
          <cell r="D81">
            <v>1600</v>
          </cell>
          <cell r="E81">
            <v>1600</v>
          </cell>
          <cell r="F81">
            <v>1600</v>
          </cell>
          <cell r="G81">
            <v>1600</v>
          </cell>
          <cell r="H81">
            <v>1600</v>
          </cell>
          <cell r="I81">
            <v>1600</v>
          </cell>
          <cell r="J81">
            <v>1600</v>
          </cell>
          <cell r="K81">
            <v>1600</v>
          </cell>
          <cell r="L81">
            <v>1600</v>
          </cell>
          <cell r="M81">
            <v>1600</v>
          </cell>
          <cell r="N81">
            <v>1600</v>
          </cell>
          <cell r="O81">
            <v>19200</v>
          </cell>
          <cell r="Q81">
            <v>1550.98</v>
          </cell>
          <cell r="R81">
            <v>1744.81</v>
          </cell>
          <cell r="AB81">
            <v>3295.79</v>
          </cell>
        </row>
        <row r="82">
          <cell r="B82" t="str">
            <v>Enlaces de Datos entre T. Sófer con MAICA/LT/ET/Almacén/TO/ENDE</v>
          </cell>
          <cell r="C82">
            <v>1400</v>
          </cell>
          <cell r="D82">
            <v>1400</v>
          </cell>
          <cell r="E82">
            <v>1400</v>
          </cell>
          <cell r="F82">
            <v>1400</v>
          </cell>
          <cell r="G82">
            <v>1400</v>
          </cell>
          <cell r="H82">
            <v>1400</v>
          </cell>
          <cell r="I82">
            <v>1400</v>
          </cell>
          <cell r="J82">
            <v>1400</v>
          </cell>
          <cell r="K82">
            <v>1400</v>
          </cell>
          <cell r="L82">
            <v>1400</v>
          </cell>
          <cell r="M82">
            <v>1400</v>
          </cell>
          <cell r="N82">
            <v>1400</v>
          </cell>
          <cell r="O82">
            <v>16800</v>
          </cell>
          <cell r="P82">
            <v>1131</v>
          </cell>
          <cell r="Q82">
            <v>1131</v>
          </cell>
          <cell r="R82">
            <v>1131</v>
          </cell>
          <cell r="AB82">
            <v>3393</v>
          </cell>
        </row>
        <row r="83">
          <cell r="B83" t="str">
            <v>Servicios Públicos</v>
          </cell>
          <cell r="C83">
            <v>8400</v>
          </cell>
          <cell r="D83">
            <v>8400</v>
          </cell>
          <cell r="E83">
            <v>8400</v>
          </cell>
          <cell r="F83">
            <v>8400</v>
          </cell>
          <cell r="G83">
            <v>8400</v>
          </cell>
          <cell r="H83">
            <v>8400</v>
          </cell>
          <cell r="I83">
            <v>8400</v>
          </cell>
          <cell r="J83">
            <v>8400</v>
          </cell>
          <cell r="K83">
            <v>8400</v>
          </cell>
          <cell r="L83">
            <v>8400</v>
          </cell>
          <cell r="M83">
            <v>8400</v>
          </cell>
          <cell r="N83">
            <v>8400</v>
          </cell>
          <cell r="O83">
            <v>100800</v>
          </cell>
          <cell r="P83">
            <v>9167.23</v>
          </cell>
          <cell r="Q83">
            <v>8250.6299999999992</v>
          </cell>
          <cell r="R83">
            <v>8339.09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25756.95</v>
          </cell>
        </row>
        <row r="84">
          <cell r="B84" t="str">
            <v>Luz</v>
          </cell>
          <cell r="C84">
            <v>8400</v>
          </cell>
          <cell r="D84">
            <v>8400</v>
          </cell>
          <cell r="E84">
            <v>8400</v>
          </cell>
          <cell r="F84">
            <v>8400</v>
          </cell>
          <cell r="G84">
            <v>8400</v>
          </cell>
          <cell r="H84">
            <v>8400</v>
          </cell>
          <cell r="I84">
            <v>8400</v>
          </cell>
          <cell r="J84">
            <v>8400</v>
          </cell>
          <cell r="K84">
            <v>8400</v>
          </cell>
          <cell r="L84">
            <v>8400</v>
          </cell>
          <cell r="M84">
            <v>8400</v>
          </cell>
          <cell r="N84">
            <v>8400</v>
          </cell>
          <cell r="O84">
            <v>100800</v>
          </cell>
          <cell r="P84">
            <v>9167.23</v>
          </cell>
          <cell r="Q84">
            <v>8250.6299999999992</v>
          </cell>
          <cell r="R84">
            <v>8339.09</v>
          </cell>
          <cell r="AB84">
            <v>25756.95</v>
          </cell>
        </row>
        <row r="85">
          <cell r="B85" t="str">
            <v>Viáticos</v>
          </cell>
          <cell r="C85">
            <v>2300</v>
          </cell>
          <cell r="D85">
            <v>2300</v>
          </cell>
          <cell r="E85">
            <v>132300</v>
          </cell>
          <cell r="F85">
            <v>2300</v>
          </cell>
          <cell r="G85">
            <v>2300</v>
          </cell>
          <cell r="H85">
            <v>2300</v>
          </cell>
          <cell r="I85">
            <v>2300</v>
          </cell>
          <cell r="J85">
            <v>2300</v>
          </cell>
          <cell r="K85">
            <v>2300</v>
          </cell>
          <cell r="L85">
            <v>2300</v>
          </cell>
          <cell r="M85">
            <v>2300</v>
          </cell>
          <cell r="N85">
            <v>2300</v>
          </cell>
          <cell r="O85">
            <v>157600</v>
          </cell>
          <cell r="P85">
            <v>3750</v>
          </cell>
          <cell r="Q85">
            <v>24747</v>
          </cell>
          <cell r="R85">
            <v>-10179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18318</v>
          </cell>
        </row>
        <row r="86">
          <cell r="B86" t="str">
            <v>Viajes Locales</v>
          </cell>
          <cell r="C86">
            <v>2300</v>
          </cell>
          <cell r="D86">
            <v>2300</v>
          </cell>
          <cell r="E86">
            <v>132300</v>
          </cell>
          <cell r="F86">
            <v>2300</v>
          </cell>
          <cell r="G86">
            <v>2300</v>
          </cell>
          <cell r="H86">
            <v>2300</v>
          </cell>
          <cell r="I86">
            <v>2300</v>
          </cell>
          <cell r="J86">
            <v>2300</v>
          </cell>
          <cell r="K86">
            <v>2300</v>
          </cell>
          <cell r="L86">
            <v>2300</v>
          </cell>
          <cell r="M86">
            <v>2300</v>
          </cell>
          <cell r="N86">
            <v>2300</v>
          </cell>
          <cell r="O86">
            <v>157600</v>
          </cell>
          <cell r="P86">
            <v>3750</v>
          </cell>
          <cell r="Q86">
            <v>24747</v>
          </cell>
          <cell r="R86">
            <v>-10179</v>
          </cell>
          <cell r="AB86">
            <v>18318</v>
          </cell>
        </row>
        <row r="87">
          <cell r="B87" t="str">
            <v>Otros Gastos de Viajes (Hotel, Transporte)</v>
          </cell>
          <cell r="C87">
            <v>2000</v>
          </cell>
          <cell r="D87">
            <v>13050</v>
          </cell>
          <cell r="E87">
            <v>13050</v>
          </cell>
          <cell r="F87">
            <v>4350</v>
          </cell>
          <cell r="G87">
            <v>4350</v>
          </cell>
          <cell r="H87">
            <v>4350</v>
          </cell>
          <cell r="I87">
            <v>4350</v>
          </cell>
          <cell r="J87">
            <v>4350</v>
          </cell>
          <cell r="K87">
            <v>4350</v>
          </cell>
          <cell r="L87">
            <v>4350</v>
          </cell>
          <cell r="M87">
            <v>4350</v>
          </cell>
          <cell r="N87">
            <v>4350</v>
          </cell>
          <cell r="O87">
            <v>67250</v>
          </cell>
          <cell r="P87">
            <v>2082.7800000000002</v>
          </cell>
          <cell r="Q87">
            <v>1048.3499999999999</v>
          </cell>
          <cell r="R87">
            <v>2335.67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5466.8</v>
          </cell>
        </row>
        <row r="88">
          <cell r="B88" t="str">
            <v>Viajes al Exterior</v>
          </cell>
          <cell r="O88">
            <v>0</v>
          </cell>
          <cell r="AB88">
            <v>0</v>
          </cell>
        </row>
        <row r="89">
          <cell r="B89" t="str">
            <v>Viajes Locales</v>
          </cell>
          <cell r="C89">
            <v>2000</v>
          </cell>
          <cell r="D89">
            <v>13050</v>
          </cell>
          <cell r="E89">
            <v>13050</v>
          </cell>
          <cell r="F89">
            <v>4350</v>
          </cell>
          <cell r="G89">
            <v>4350</v>
          </cell>
          <cell r="H89">
            <v>4350</v>
          </cell>
          <cell r="I89">
            <v>4350</v>
          </cell>
          <cell r="J89">
            <v>4350</v>
          </cell>
          <cell r="K89">
            <v>4350</v>
          </cell>
          <cell r="L89">
            <v>4350</v>
          </cell>
          <cell r="M89">
            <v>4350</v>
          </cell>
          <cell r="N89">
            <v>4350</v>
          </cell>
          <cell r="O89">
            <v>67250</v>
          </cell>
          <cell r="P89">
            <v>2082.7800000000002</v>
          </cell>
          <cell r="Q89">
            <v>1048.3499999999999</v>
          </cell>
          <cell r="R89">
            <v>2335.67</v>
          </cell>
          <cell r="AB89">
            <v>5466.8</v>
          </cell>
        </row>
        <row r="90">
          <cell r="B90" t="str">
            <v>Pasajes</v>
          </cell>
          <cell r="C90">
            <v>3200</v>
          </cell>
          <cell r="D90">
            <v>3000</v>
          </cell>
          <cell r="E90">
            <v>3200</v>
          </cell>
          <cell r="F90">
            <v>63000</v>
          </cell>
          <cell r="G90">
            <v>3200</v>
          </cell>
          <cell r="H90">
            <v>3000</v>
          </cell>
          <cell r="I90">
            <v>3200</v>
          </cell>
          <cell r="J90">
            <v>3000</v>
          </cell>
          <cell r="K90">
            <v>3200</v>
          </cell>
          <cell r="L90">
            <v>3000</v>
          </cell>
          <cell r="M90">
            <v>3200</v>
          </cell>
          <cell r="N90">
            <v>3000</v>
          </cell>
          <cell r="O90">
            <v>97200</v>
          </cell>
          <cell r="P90">
            <v>2099.04</v>
          </cell>
          <cell r="Q90">
            <v>2004</v>
          </cell>
          <cell r="R90">
            <v>6482.46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10585.5</v>
          </cell>
        </row>
        <row r="91">
          <cell r="B91" t="str">
            <v>Viajes al Exterior</v>
          </cell>
          <cell r="F91">
            <v>60000</v>
          </cell>
          <cell r="O91">
            <v>60000</v>
          </cell>
          <cell r="AB91">
            <v>0</v>
          </cell>
        </row>
        <row r="92">
          <cell r="B92" t="str">
            <v>Viajes Locales</v>
          </cell>
          <cell r="C92">
            <v>3200</v>
          </cell>
          <cell r="D92">
            <v>3000</v>
          </cell>
          <cell r="E92">
            <v>3200</v>
          </cell>
          <cell r="F92">
            <v>3000</v>
          </cell>
          <cell r="G92">
            <v>3200</v>
          </cell>
          <cell r="H92">
            <v>3000</v>
          </cell>
          <cell r="I92">
            <v>3200</v>
          </cell>
          <cell r="J92">
            <v>3000</v>
          </cell>
          <cell r="K92">
            <v>3200</v>
          </cell>
          <cell r="L92">
            <v>3000</v>
          </cell>
          <cell r="M92">
            <v>3200</v>
          </cell>
          <cell r="N92">
            <v>3000</v>
          </cell>
          <cell r="O92">
            <v>37200</v>
          </cell>
          <cell r="P92">
            <v>2099.04</v>
          </cell>
          <cell r="Q92">
            <v>2004</v>
          </cell>
          <cell r="R92">
            <v>6482.46</v>
          </cell>
          <cell r="AB92">
            <v>10585.5</v>
          </cell>
        </row>
        <row r="93">
          <cell r="B93" t="str">
            <v>Gastos Generales</v>
          </cell>
          <cell r="C93">
            <v>52530.159999999996</v>
          </cell>
          <cell r="D93">
            <v>67330.16</v>
          </cell>
          <cell r="E93">
            <v>52530.159999999996</v>
          </cell>
          <cell r="F93">
            <v>-17161.25</v>
          </cell>
          <cell r="G93">
            <v>14038.75</v>
          </cell>
          <cell r="H93">
            <v>12838.75</v>
          </cell>
          <cell r="I93">
            <v>14038.75</v>
          </cell>
          <cell r="J93">
            <v>12838.75</v>
          </cell>
          <cell r="K93">
            <v>14438.75</v>
          </cell>
          <cell r="L93">
            <v>12838.75</v>
          </cell>
          <cell r="M93">
            <v>17038.75</v>
          </cell>
          <cell r="N93">
            <v>12838.75</v>
          </cell>
          <cell r="O93">
            <v>266139.23</v>
          </cell>
          <cell r="P93">
            <v>7245.84</v>
          </cell>
          <cell r="Q93">
            <v>8485.49</v>
          </cell>
          <cell r="R93">
            <v>28903.16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44634.490000000005</v>
          </cell>
        </row>
        <row r="94">
          <cell r="B94" t="str">
            <v>Gastos Comunes Torres Sofer</v>
          </cell>
          <cell r="C94">
            <v>2500</v>
          </cell>
          <cell r="D94">
            <v>2500</v>
          </cell>
          <cell r="E94">
            <v>2500</v>
          </cell>
          <cell r="F94">
            <v>2500</v>
          </cell>
          <cell r="G94">
            <v>2500</v>
          </cell>
          <cell r="H94">
            <v>2500</v>
          </cell>
          <cell r="I94">
            <v>2500</v>
          </cell>
          <cell r="J94">
            <v>2500</v>
          </cell>
          <cell r="K94">
            <v>2500</v>
          </cell>
          <cell r="L94">
            <v>2500</v>
          </cell>
          <cell r="M94">
            <v>2500</v>
          </cell>
          <cell r="N94">
            <v>2500</v>
          </cell>
          <cell r="O94">
            <v>30000</v>
          </cell>
          <cell r="P94">
            <v>2483.98</v>
          </cell>
          <cell r="Q94">
            <v>2483.98</v>
          </cell>
          <cell r="R94">
            <v>2260.2600000000002</v>
          </cell>
          <cell r="AB94">
            <v>7228.22</v>
          </cell>
        </row>
        <row r="95">
          <cell r="B95" t="str">
            <v>Country Club</v>
          </cell>
          <cell r="D95">
            <v>16000</v>
          </cell>
          <cell r="O95">
            <v>16000</v>
          </cell>
          <cell r="AB95">
            <v>0</v>
          </cell>
        </row>
        <row r="96">
          <cell r="B96" t="str">
            <v>Derecho Condominio Zoframaq</v>
          </cell>
          <cell r="C96">
            <v>1600</v>
          </cell>
          <cell r="E96">
            <v>1600</v>
          </cell>
          <cell r="G96">
            <v>1600</v>
          </cell>
          <cell r="I96">
            <v>1600</v>
          </cell>
          <cell r="K96">
            <v>1600</v>
          </cell>
          <cell r="M96">
            <v>1600</v>
          </cell>
          <cell r="O96">
            <v>9600</v>
          </cell>
          <cell r="AB96">
            <v>0</v>
          </cell>
        </row>
        <row r="97">
          <cell r="B97" t="str">
            <v>Limpieza de Terreno en Zoframaq</v>
          </cell>
          <cell r="M97">
            <v>3000</v>
          </cell>
          <cell r="O97">
            <v>3000</v>
          </cell>
          <cell r="AB97">
            <v>0</v>
          </cell>
        </row>
        <row r="98">
          <cell r="B98" t="str">
            <v>Mantenimiento de Edificio</v>
          </cell>
          <cell r="C98">
            <v>38491.409999999996</v>
          </cell>
          <cell r="D98">
            <v>38491.409999999996</v>
          </cell>
          <cell r="E98">
            <v>38491.409999999996</v>
          </cell>
          <cell r="F98">
            <v>-30000</v>
          </cell>
          <cell r="O98">
            <v>85474.229999999981</v>
          </cell>
          <cell r="P98">
            <v>1980.12</v>
          </cell>
          <cell r="Q98">
            <v>339.3</v>
          </cell>
          <cell r="R98">
            <v>18911.13</v>
          </cell>
          <cell r="AB98">
            <v>21230.550000000003</v>
          </cell>
        </row>
        <row r="99">
          <cell r="B99" t="str">
            <v>Casilla de Correo</v>
          </cell>
          <cell r="K99">
            <v>400</v>
          </cell>
          <cell r="O99">
            <v>400</v>
          </cell>
          <cell r="AB99">
            <v>0</v>
          </cell>
        </row>
        <row r="100">
          <cell r="B100" t="str">
            <v>Otros gastos de comunicación corporativa (material corporativo)</v>
          </cell>
          <cell r="C100">
            <v>2138.75</v>
          </cell>
          <cell r="D100">
            <v>2138.75</v>
          </cell>
          <cell r="E100">
            <v>2138.75</v>
          </cell>
          <cell r="F100">
            <v>2138.75</v>
          </cell>
          <cell r="G100">
            <v>2138.75</v>
          </cell>
          <cell r="H100">
            <v>2138.75</v>
          </cell>
          <cell r="I100">
            <v>2138.75</v>
          </cell>
          <cell r="J100">
            <v>2138.75</v>
          </cell>
          <cell r="K100">
            <v>2138.75</v>
          </cell>
          <cell r="L100">
            <v>2138.75</v>
          </cell>
          <cell r="M100">
            <v>2138.75</v>
          </cell>
          <cell r="N100">
            <v>2138.75</v>
          </cell>
          <cell r="O100">
            <v>25665</v>
          </cell>
          <cell r="AB100">
            <v>0</v>
          </cell>
        </row>
        <row r="101">
          <cell r="B101" t="str">
            <v>Gastos menores varios</v>
          </cell>
          <cell r="C101">
            <v>7800</v>
          </cell>
          <cell r="D101">
            <v>8200</v>
          </cell>
          <cell r="E101">
            <v>7800</v>
          </cell>
          <cell r="F101">
            <v>8200</v>
          </cell>
          <cell r="G101">
            <v>7800</v>
          </cell>
          <cell r="H101">
            <v>8200</v>
          </cell>
          <cell r="I101">
            <v>7800</v>
          </cell>
          <cell r="J101">
            <v>8200</v>
          </cell>
          <cell r="K101">
            <v>7800</v>
          </cell>
          <cell r="L101">
            <v>8200</v>
          </cell>
          <cell r="M101">
            <v>7800</v>
          </cell>
          <cell r="N101">
            <v>8200</v>
          </cell>
          <cell r="O101">
            <v>96000</v>
          </cell>
          <cell r="P101">
            <v>2781.74</v>
          </cell>
          <cell r="Q101">
            <v>5662.21</v>
          </cell>
          <cell r="R101">
            <v>7731.7699999999995</v>
          </cell>
          <cell r="AB101">
            <v>16175.720000000001</v>
          </cell>
        </row>
        <row r="102">
          <cell r="O102">
            <v>0</v>
          </cell>
          <cell r="AB102">
            <v>0</v>
          </cell>
        </row>
        <row r="103">
          <cell r="O103">
            <v>0</v>
          </cell>
          <cell r="AB103">
            <v>0</v>
          </cell>
        </row>
        <row r="104">
          <cell r="O104">
            <v>0</v>
          </cell>
          <cell r="AB104">
            <v>0</v>
          </cell>
        </row>
        <row r="106">
          <cell r="B106" t="str">
            <v>MATERIALES, REPUESTOS Y SUMINISTROS</v>
          </cell>
          <cell r="C106">
            <v>10040</v>
          </cell>
          <cell r="D106">
            <v>34400</v>
          </cell>
          <cell r="E106">
            <v>31790</v>
          </cell>
          <cell r="F106">
            <v>4400</v>
          </cell>
          <cell r="G106">
            <v>13520</v>
          </cell>
          <cell r="H106">
            <v>16130</v>
          </cell>
          <cell r="I106">
            <v>13520</v>
          </cell>
          <cell r="J106">
            <v>16130</v>
          </cell>
          <cell r="K106">
            <v>13520</v>
          </cell>
          <cell r="L106">
            <v>16130</v>
          </cell>
          <cell r="M106">
            <v>13520</v>
          </cell>
          <cell r="N106">
            <v>13520</v>
          </cell>
          <cell r="O106">
            <v>196620</v>
          </cell>
          <cell r="P106">
            <v>6445.4400000000005</v>
          </cell>
          <cell r="Q106">
            <v>19222.45</v>
          </cell>
          <cell r="R106">
            <v>1501.1399999999999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27169.03</v>
          </cell>
        </row>
        <row r="107">
          <cell r="B107" t="str">
            <v>Combustibles y Lubricantes Vehículos</v>
          </cell>
          <cell r="C107">
            <v>1050</v>
          </cell>
          <cell r="D107">
            <v>1050</v>
          </cell>
          <cell r="E107">
            <v>1050</v>
          </cell>
          <cell r="F107">
            <v>1050</v>
          </cell>
          <cell r="G107">
            <v>1050</v>
          </cell>
          <cell r="H107">
            <v>1050</v>
          </cell>
          <cell r="I107">
            <v>1050</v>
          </cell>
          <cell r="J107">
            <v>1050</v>
          </cell>
          <cell r="K107">
            <v>1050</v>
          </cell>
          <cell r="L107">
            <v>1050</v>
          </cell>
          <cell r="M107">
            <v>1050</v>
          </cell>
          <cell r="N107">
            <v>1050</v>
          </cell>
          <cell r="O107">
            <v>12600</v>
          </cell>
          <cell r="P107">
            <v>736.5</v>
          </cell>
          <cell r="Q107">
            <v>723.64</v>
          </cell>
          <cell r="R107">
            <v>914.5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2374.64</v>
          </cell>
        </row>
        <row r="108">
          <cell r="B108" t="str">
            <v>Consumo</v>
          </cell>
          <cell r="C108">
            <v>1050</v>
          </cell>
          <cell r="D108">
            <v>1050</v>
          </cell>
          <cell r="E108">
            <v>1050</v>
          </cell>
          <cell r="F108">
            <v>1050</v>
          </cell>
          <cell r="G108">
            <v>1050</v>
          </cell>
          <cell r="H108">
            <v>1050</v>
          </cell>
          <cell r="I108">
            <v>1050</v>
          </cell>
          <cell r="J108">
            <v>1050</v>
          </cell>
          <cell r="K108">
            <v>1050</v>
          </cell>
          <cell r="L108">
            <v>1050</v>
          </cell>
          <cell r="M108">
            <v>1050</v>
          </cell>
          <cell r="N108">
            <v>1050</v>
          </cell>
          <cell r="O108">
            <v>12600</v>
          </cell>
          <cell r="P108">
            <v>736.5</v>
          </cell>
          <cell r="Q108">
            <v>723.64</v>
          </cell>
          <cell r="R108">
            <v>914.5</v>
          </cell>
          <cell r="AB108">
            <v>2374.64</v>
          </cell>
        </row>
        <row r="109">
          <cell r="B109" t="str">
            <v>Materiales y Suministros de Oficina</v>
          </cell>
          <cell r="C109">
            <v>3045</v>
          </cell>
          <cell r="D109">
            <v>24795</v>
          </cell>
          <cell r="E109">
            <v>24795</v>
          </cell>
          <cell r="F109">
            <v>-5205</v>
          </cell>
          <cell r="G109">
            <v>6525</v>
          </cell>
          <cell r="H109">
            <v>6525</v>
          </cell>
          <cell r="I109">
            <v>6525</v>
          </cell>
          <cell r="J109">
            <v>6525</v>
          </cell>
          <cell r="K109">
            <v>6525</v>
          </cell>
          <cell r="L109">
            <v>6525</v>
          </cell>
          <cell r="M109">
            <v>6525</v>
          </cell>
          <cell r="N109">
            <v>6525</v>
          </cell>
          <cell r="O109">
            <v>99630</v>
          </cell>
          <cell r="P109">
            <v>62.64</v>
          </cell>
          <cell r="Q109">
            <v>16221.15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16283.789999999999</v>
          </cell>
        </row>
        <row r="110">
          <cell r="B110" t="str">
            <v>Materiales en General</v>
          </cell>
          <cell r="C110">
            <v>1740</v>
          </cell>
          <cell r="D110">
            <v>1740</v>
          </cell>
          <cell r="E110">
            <v>1740</v>
          </cell>
          <cell r="F110">
            <v>1740</v>
          </cell>
          <cell r="G110">
            <v>1740</v>
          </cell>
          <cell r="H110">
            <v>1740</v>
          </cell>
          <cell r="I110">
            <v>1740</v>
          </cell>
          <cell r="J110">
            <v>1740</v>
          </cell>
          <cell r="K110">
            <v>1740</v>
          </cell>
          <cell r="L110">
            <v>1740</v>
          </cell>
          <cell r="M110">
            <v>1740</v>
          </cell>
          <cell r="N110">
            <v>1740</v>
          </cell>
          <cell r="O110">
            <v>20880</v>
          </cell>
          <cell r="P110">
            <v>62.64</v>
          </cell>
          <cell r="Q110">
            <v>16221.15</v>
          </cell>
          <cell r="AB110">
            <v>16283.789999999999</v>
          </cell>
        </row>
        <row r="111">
          <cell r="B111" t="str">
            <v>Toners para impresoras</v>
          </cell>
          <cell r="C111">
            <v>0</v>
          </cell>
          <cell r="D111">
            <v>21750</v>
          </cell>
          <cell r="E111">
            <v>21750</v>
          </cell>
          <cell r="F111">
            <v>-8250</v>
          </cell>
          <cell r="G111">
            <v>3480</v>
          </cell>
          <cell r="H111">
            <v>3480</v>
          </cell>
          <cell r="I111">
            <v>3480</v>
          </cell>
          <cell r="J111">
            <v>3480</v>
          </cell>
          <cell r="K111">
            <v>3480</v>
          </cell>
          <cell r="L111">
            <v>3480</v>
          </cell>
          <cell r="M111">
            <v>3480</v>
          </cell>
          <cell r="N111">
            <v>3480</v>
          </cell>
          <cell r="O111">
            <v>63090</v>
          </cell>
          <cell r="AB111">
            <v>0</v>
          </cell>
        </row>
        <row r="112">
          <cell r="B112" t="str">
            <v>Materiales menores</v>
          </cell>
          <cell r="C112">
            <v>1305</v>
          </cell>
          <cell r="D112">
            <v>1305</v>
          </cell>
          <cell r="E112">
            <v>1305</v>
          </cell>
          <cell r="F112">
            <v>1305</v>
          </cell>
          <cell r="G112">
            <v>1305</v>
          </cell>
          <cell r="H112">
            <v>1305</v>
          </cell>
          <cell r="I112">
            <v>1305</v>
          </cell>
          <cell r="J112">
            <v>1305</v>
          </cell>
          <cell r="K112">
            <v>1305</v>
          </cell>
          <cell r="L112">
            <v>1305</v>
          </cell>
          <cell r="M112">
            <v>1305</v>
          </cell>
          <cell r="N112">
            <v>1305</v>
          </cell>
          <cell r="O112">
            <v>15660</v>
          </cell>
          <cell r="AB112">
            <v>0</v>
          </cell>
        </row>
        <row r="113">
          <cell r="O113">
            <v>0</v>
          </cell>
          <cell r="AB113">
            <v>0</v>
          </cell>
        </row>
        <row r="114">
          <cell r="B114" t="str">
            <v>Materiales Generales</v>
          </cell>
          <cell r="C114">
            <v>5945</v>
          </cell>
          <cell r="D114">
            <v>8555</v>
          </cell>
          <cell r="E114">
            <v>5945</v>
          </cell>
          <cell r="F114">
            <v>8555</v>
          </cell>
          <cell r="G114">
            <v>5945</v>
          </cell>
          <cell r="H114">
            <v>8555</v>
          </cell>
          <cell r="I114">
            <v>5945</v>
          </cell>
          <cell r="J114">
            <v>8555</v>
          </cell>
          <cell r="K114">
            <v>5945</v>
          </cell>
          <cell r="L114">
            <v>8555</v>
          </cell>
          <cell r="M114">
            <v>5945</v>
          </cell>
          <cell r="N114">
            <v>5945</v>
          </cell>
          <cell r="O114">
            <v>84390</v>
          </cell>
          <cell r="P114">
            <v>5646.3</v>
          </cell>
          <cell r="Q114">
            <v>2277.66</v>
          </cell>
          <cell r="R114">
            <v>586.64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8510.6</v>
          </cell>
        </row>
        <row r="115">
          <cell r="B115" t="str">
            <v>Equipamiento pasivo de red</v>
          </cell>
          <cell r="C115">
            <v>2610</v>
          </cell>
          <cell r="D115">
            <v>2610</v>
          </cell>
          <cell r="E115">
            <v>2610</v>
          </cell>
          <cell r="F115">
            <v>2610</v>
          </cell>
          <cell r="G115">
            <v>2610</v>
          </cell>
          <cell r="H115">
            <v>2610</v>
          </cell>
          <cell r="I115">
            <v>2610</v>
          </cell>
          <cell r="J115">
            <v>2610</v>
          </cell>
          <cell r="K115">
            <v>2610</v>
          </cell>
          <cell r="L115">
            <v>2610</v>
          </cell>
          <cell r="M115">
            <v>2610</v>
          </cell>
          <cell r="N115">
            <v>2610</v>
          </cell>
          <cell r="O115">
            <v>31320</v>
          </cell>
          <cell r="P115">
            <v>5646.3</v>
          </cell>
          <cell r="Q115">
            <v>2042.76</v>
          </cell>
          <cell r="AB115">
            <v>7689.06</v>
          </cell>
        </row>
        <row r="116">
          <cell r="B116" t="str">
            <v>Componentes y materiales de equipamiento tecnologico</v>
          </cell>
          <cell r="C116">
            <v>2610</v>
          </cell>
          <cell r="D116">
            <v>2610</v>
          </cell>
          <cell r="E116">
            <v>2610</v>
          </cell>
          <cell r="F116">
            <v>2610</v>
          </cell>
          <cell r="G116">
            <v>2610</v>
          </cell>
          <cell r="H116">
            <v>2610</v>
          </cell>
          <cell r="I116">
            <v>2610</v>
          </cell>
          <cell r="J116">
            <v>2610</v>
          </cell>
          <cell r="K116">
            <v>2610</v>
          </cell>
          <cell r="L116">
            <v>2610</v>
          </cell>
          <cell r="M116">
            <v>2610</v>
          </cell>
          <cell r="N116">
            <v>2610</v>
          </cell>
          <cell r="O116">
            <v>31320</v>
          </cell>
          <cell r="R116">
            <v>495.9</v>
          </cell>
          <cell r="AB116">
            <v>495.9</v>
          </cell>
        </row>
        <row r="117">
          <cell r="B117" t="str">
            <v>Materiales varios</v>
          </cell>
          <cell r="C117">
            <v>0</v>
          </cell>
          <cell r="D117">
            <v>2610</v>
          </cell>
          <cell r="E117">
            <v>0</v>
          </cell>
          <cell r="F117">
            <v>2610</v>
          </cell>
          <cell r="G117">
            <v>0</v>
          </cell>
          <cell r="H117">
            <v>2610</v>
          </cell>
          <cell r="I117">
            <v>0</v>
          </cell>
          <cell r="J117">
            <v>2610</v>
          </cell>
          <cell r="K117">
            <v>0</v>
          </cell>
          <cell r="L117">
            <v>2610</v>
          </cell>
          <cell r="M117">
            <v>0</v>
          </cell>
          <cell r="N117">
            <v>0</v>
          </cell>
          <cell r="O117">
            <v>13050</v>
          </cell>
          <cell r="Q117">
            <v>234.9</v>
          </cell>
          <cell r="R117">
            <v>90.74</v>
          </cell>
          <cell r="AB117">
            <v>325.64</v>
          </cell>
        </row>
        <row r="118">
          <cell r="B118" t="str">
            <v>Accesorios para Equipos Comunicaciones</v>
          </cell>
          <cell r="C118">
            <v>725</v>
          </cell>
          <cell r="D118">
            <v>725</v>
          </cell>
          <cell r="E118">
            <v>725</v>
          </cell>
          <cell r="F118">
            <v>725</v>
          </cell>
          <cell r="G118">
            <v>725</v>
          </cell>
          <cell r="H118">
            <v>725</v>
          </cell>
          <cell r="I118">
            <v>725</v>
          </cell>
          <cell r="J118">
            <v>725</v>
          </cell>
          <cell r="K118">
            <v>725</v>
          </cell>
          <cell r="L118">
            <v>725</v>
          </cell>
          <cell r="M118">
            <v>725</v>
          </cell>
          <cell r="N118">
            <v>725</v>
          </cell>
          <cell r="O118">
            <v>8700</v>
          </cell>
          <cell r="AB118">
            <v>0</v>
          </cell>
        </row>
        <row r="120">
          <cell r="B120" t="str">
            <v>IMPUESTOS A LA PROPIEDAD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14802.165000000003</v>
          </cell>
          <cell r="O120">
            <v>14802.165000000003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</row>
        <row r="121">
          <cell r="B121" t="str">
            <v>I.P.B.I. y M. - Inmuebles</v>
          </cell>
          <cell r="N121">
            <v>13719.510000000002</v>
          </cell>
          <cell r="O121">
            <v>13719.510000000002</v>
          </cell>
          <cell r="AB121">
            <v>0</v>
          </cell>
        </row>
        <row r="122">
          <cell r="B122" t="str">
            <v>I.P.B.I. y M. - Vehículos</v>
          </cell>
          <cell r="N122">
            <v>1082.6550000000002</v>
          </cell>
          <cell r="O122">
            <v>1082.6550000000002</v>
          </cell>
          <cell r="AB122">
            <v>0</v>
          </cell>
        </row>
        <row r="124">
          <cell r="B124" t="str">
            <v>CUOTAS A ORGANISMOS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38000</v>
          </cell>
          <cell r="O124">
            <v>38000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</row>
        <row r="125">
          <cell r="B125" t="str">
            <v>Cuotas a Organismos.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38000</v>
          </cell>
          <cell r="O125">
            <v>38000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</row>
        <row r="126">
          <cell r="B126" t="str">
            <v xml:space="preserve">Cuota Cier </v>
          </cell>
          <cell r="N126">
            <v>38000</v>
          </cell>
          <cell r="O126">
            <v>38000</v>
          </cell>
          <cell r="AB126">
            <v>0</v>
          </cell>
        </row>
        <row r="128">
          <cell r="B128" t="str">
            <v>GASTOS DE DIRECTORIO Y SINDICOS</v>
          </cell>
          <cell r="C128">
            <v>12000</v>
          </cell>
          <cell r="D128">
            <v>0</v>
          </cell>
          <cell r="E128">
            <v>12000</v>
          </cell>
          <cell r="F128">
            <v>0</v>
          </cell>
          <cell r="G128">
            <v>12000</v>
          </cell>
          <cell r="H128">
            <v>0</v>
          </cell>
          <cell r="I128">
            <v>12000</v>
          </cell>
          <cell r="J128">
            <v>0</v>
          </cell>
          <cell r="K128">
            <v>12000</v>
          </cell>
          <cell r="L128">
            <v>0</v>
          </cell>
          <cell r="M128">
            <v>12000</v>
          </cell>
          <cell r="N128">
            <v>0</v>
          </cell>
          <cell r="O128">
            <v>72000</v>
          </cell>
          <cell r="P128">
            <v>0</v>
          </cell>
          <cell r="Q128">
            <v>0</v>
          </cell>
          <cell r="R128">
            <v>56227.78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56227.78</v>
          </cell>
        </row>
        <row r="129">
          <cell r="B129" t="str">
            <v>Dietas y Gastos de Viaje Director y Síndicos</v>
          </cell>
          <cell r="C129">
            <v>12000</v>
          </cell>
          <cell r="D129">
            <v>0</v>
          </cell>
          <cell r="E129">
            <v>12000</v>
          </cell>
          <cell r="F129">
            <v>0</v>
          </cell>
          <cell r="G129">
            <v>12000</v>
          </cell>
          <cell r="H129">
            <v>0</v>
          </cell>
          <cell r="I129">
            <v>12000</v>
          </cell>
          <cell r="J129">
            <v>0</v>
          </cell>
          <cell r="K129">
            <v>12000</v>
          </cell>
          <cell r="L129">
            <v>0</v>
          </cell>
          <cell r="M129">
            <v>12000</v>
          </cell>
          <cell r="N129">
            <v>0</v>
          </cell>
          <cell r="O129">
            <v>72000</v>
          </cell>
          <cell r="P129">
            <v>0</v>
          </cell>
          <cell r="Q129">
            <v>0</v>
          </cell>
          <cell r="R129">
            <v>56227.78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56227.78</v>
          </cell>
        </row>
        <row r="130">
          <cell r="B130" t="str">
            <v>Dietas a Directores</v>
          </cell>
          <cell r="C130">
            <v>5000</v>
          </cell>
          <cell r="E130">
            <v>5000</v>
          </cell>
          <cell r="G130">
            <v>5000</v>
          </cell>
          <cell r="I130">
            <v>5000</v>
          </cell>
          <cell r="K130">
            <v>5000</v>
          </cell>
          <cell r="M130">
            <v>5000</v>
          </cell>
          <cell r="O130">
            <v>30000</v>
          </cell>
          <cell r="R130">
            <v>50000</v>
          </cell>
          <cell r="AB130">
            <v>50000</v>
          </cell>
        </row>
        <row r="131">
          <cell r="B131" t="str">
            <v>Remuneración a Sindicos</v>
          </cell>
          <cell r="C131">
            <v>5000</v>
          </cell>
          <cell r="E131">
            <v>5000</v>
          </cell>
          <cell r="G131">
            <v>5000</v>
          </cell>
          <cell r="I131">
            <v>5000</v>
          </cell>
          <cell r="K131">
            <v>5000</v>
          </cell>
          <cell r="M131">
            <v>5000</v>
          </cell>
          <cell r="O131">
            <v>30000</v>
          </cell>
          <cell r="AB131">
            <v>0</v>
          </cell>
        </row>
        <row r="132">
          <cell r="B132" t="str">
            <v>Notario - Actas de Juntas y Reuniones de Directorio</v>
          </cell>
          <cell r="C132">
            <v>500</v>
          </cell>
          <cell r="E132">
            <v>500</v>
          </cell>
          <cell r="G132">
            <v>500</v>
          </cell>
          <cell r="I132">
            <v>500</v>
          </cell>
          <cell r="K132">
            <v>500</v>
          </cell>
          <cell r="M132">
            <v>500</v>
          </cell>
          <cell r="O132">
            <v>3000</v>
          </cell>
          <cell r="AB132">
            <v>0</v>
          </cell>
        </row>
        <row r="133">
          <cell r="B133" t="str">
            <v>Gastos de Reuniones</v>
          </cell>
          <cell r="C133">
            <v>500</v>
          </cell>
          <cell r="E133">
            <v>500</v>
          </cell>
          <cell r="G133">
            <v>500</v>
          </cell>
          <cell r="I133">
            <v>500</v>
          </cell>
          <cell r="K133">
            <v>500</v>
          </cell>
          <cell r="M133">
            <v>500</v>
          </cell>
          <cell r="O133">
            <v>3000</v>
          </cell>
          <cell r="AB133">
            <v>0</v>
          </cell>
        </row>
        <row r="134">
          <cell r="B134" t="str">
            <v>Gastos Varios (Hospedaje, Pasajes)</v>
          </cell>
          <cell r="C134">
            <v>1000</v>
          </cell>
          <cell r="E134">
            <v>1000</v>
          </cell>
          <cell r="G134">
            <v>1000</v>
          </cell>
          <cell r="I134">
            <v>1000</v>
          </cell>
          <cell r="K134">
            <v>1000</v>
          </cell>
          <cell r="M134">
            <v>1000</v>
          </cell>
          <cell r="O134">
            <v>6000</v>
          </cell>
          <cell r="R134">
            <v>6227.78</v>
          </cell>
          <cell r="AB134">
            <v>6227.78</v>
          </cell>
        </row>
        <row r="136">
          <cell r="B136" t="str">
            <v>REMUNERACIONES AL PERSONAL</v>
          </cell>
          <cell r="C136">
            <v>448266.21547854145</v>
          </cell>
          <cell r="D136">
            <v>448266.21547854145</v>
          </cell>
          <cell r="E136">
            <v>448266.21547854145</v>
          </cell>
          <cell r="F136">
            <v>448266.21547854145</v>
          </cell>
          <cell r="G136">
            <v>448266.21547854145</v>
          </cell>
          <cell r="H136">
            <v>448266.21547854145</v>
          </cell>
          <cell r="I136">
            <v>448266.21547854145</v>
          </cell>
          <cell r="J136">
            <v>448266.21547854145</v>
          </cell>
          <cell r="K136">
            <v>448266.21547854145</v>
          </cell>
          <cell r="L136">
            <v>448266.21547854145</v>
          </cell>
          <cell r="M136">
            <v>448266.21547854145</v>
          </cell>
          <cell r="N136">
            <v>1150942.2689425414</v>
          </cell>
          <cell r="O136">
            <v>6081870.639206497</v>
          </cell>
          <cell r="P136">
            <v>366117.68000000005</v>
          </cell>
          <cell r="Q136">
            <v>386032.13999999996</v>
          </cell>
          <cell r="R136">
            <v>371155.20999999996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1123305.0299999998</v>
          </cell>
        </row>
        <row r="137">
          <cell r="B137" t="str">
            <v>Sueldos</v>
          </cell>
          <cell r="C137">
            <v>279102.31360000005</v>
          </cell>
          <cell r="D137">
            <v>279102.31360000005</v>
          </cell>
          <cell r="E137">
            <v>279102.31360000005</v>
          </cell>
          <cell r="F137">
            <v>279102.31360000005</v>
          </cell>
          <cell r="G137">
            <v>279102.31360000005</v>
          </cell>
          <cell r="H137">
            <v>279102.31360000005</v>
          </cell>
          <cell r="I137">
            <v>279102.31360000005</v>
          </cell>
          <cell r="J137">
            <v>279102.31360000005</v>
          </cell>
          <cell r="K137">
            <v>279102.31360000005</v>
          </cell>
          <cell r="L137">
            <v>279102.31360000005</v>
          </cell>
          <cell r="M137">
            <v>279102.31360000005</v>
          </cell>
          <cell r="N137">
            <v>279102.31360000005</v>
          </cell>
          <cell r="O137">
            <v>3349227.7632000004</v>
          </cell>
          <cell r="P137">
            <v>267108.23</v>
          </cell>
          <cell r="Q137">
            <v>279463.48</v>
          </cell>
          <cell r="R137">
            <v>273134.61</v>
          </cell>
          <cell r="AB137">
            <v>819706.32</v>
          </cell>
        </row>
        <row r="138">
          <cell r="B138" t="str">
            <v>Bono de Antiguedad</v>
          </cell>
          <cell r="C138">
            <v>9270</v>
          </cell>
          <cell r="D138">
            <v>9270</v>
          </cell>
          <cell r="E138">
            <v>9270</v>
          </cell>
          <cell r="F138">
            <v>9270</v>
          </cell>
          <cell r="G138">
            <v>9270</v>
          </cell>
          <cell r="H138">
            <v>9270</v>
          </cell>
          <cell r="I138">
            <v>9270</v>
          </cell>
          <cell r="J138">
            <v>9270</v>
          </cell>
          <cell r="K138">
            <v>9270</v>
          </cell>
          <cell r="L138">
            <v>9270</v>
          </cell>
          <cell r="M138">
            <v>9270</v>
          </cell>
          <cell r="N138">
            <v>9270</v>
          </cell>
          <cell r="O138">
            <v>111240</v>
          </cell>
          <cell r="P138">
            <v>8670</v>
          </cell>
          <cell r="Q138">
            <v>8838.75</v>
          </cell>
          <cell r="R138">
            <v>8340</v>
          </cell>
          <cell r="AB138">
            <v>25848.75</v>
          </cell>
        </row>
        <row r="139">
          <cell r="B139" t="str">
            <v>Bono Dominical</v>
          </cell>
          <cell r="C139">
            <v>27628.510000000006</v>
          </cell>
          <cell r="D139">
            <v>27628.510000000006</v>
          </cell>
          <cell r="E139">
            <v>27628.510000000006</v>
          </cell>
          <cell r="F139">
            <v>27628.510000000006</v>
          </cell>
          <cell r="G139">
            <v>27628.510000000006</v>
          </cell>
          <cell r="H139">
            <v>27628.510000000006</v>
          </cell>
          <cell r="I139">
            <v>27628.510000000006</v>
          </cell>
          <cell r="J139">
            <v>27628.510000000006</v>
          </cell>
          <cell r="K139">
            <v>27628.510000000006</v>
          </cell>
          <cell r="L139">
            <v>27628.510000000006</v>
          </cell>
          <cell r="M139">
            <v>27628.510000000006</v>
          </cell>
          <cell r="N139">
            <v>27628.510000000006</v>
          </cell>
          <cell r="O139">
            <v>331542.12000000005</v>
          </cell>
          <cell r="Q139">
            <v>61.17</v>
          </cell>
          <cell r="AB139">
            <v>61.17</v>
          </cell>
        </row>
        <row r="140">
          <cell r="B140" t="str">
            <v>Bono de Producción</v>
          </cell>
          <cell r="C140">
            <v>18606.820906666668</v>
          </cell>
          <cell r="D140">
            <v>18606.820906666668</v>
          </cell>
          <cell r="E140">
            <v>18606.820906666668</v>
          </cell>
          <cell r="F140">
            <v>18606.820906666668</v>
          </cell>
          <cell r="G140">
            <v>18606.820906666668</v>
          </cell>
          <cell r="H140">
            <v>18606.820906666668</v>
          </cell>
          <cell r="I140">
            <v>18606.820906666668</v>
          </cell>
          <cell r="J140">
            <v>18606.820906666668</v>
          </cell>
          <cell r="K140">
            <v>18606.820906666668</v>
          </cell>
          <cell r="L140">
            <v>18606.820906666668</v>
          </cell>
          <cell r="M140">
            <v>18606.820906666668</v>
          </cell>
          <cell r="N140">
            <v>18606.820906666668</v>
          </cell>
          <cell r="O140">
            <v>223281.85087999995</v>
          </cell>
          <cell r="AB140">
            <v>0</v>
          </cell>
        </row>
        <row r="141">
          <cell r="B141" t="str">
            <v>Sobretiempos y Asignaciones Varias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AB141">
            <v>0</v>
          </cell>
        </row>
        <row r="142">
          <cell r="B142" t="str">
            <v>Subsidios</v>
          </cell>
          <cell r="C142">
            <v>2000</v>
          </cell>
          <cell r="D142">
            <v>2000</v>
          </cell>
          <cell r="E142">
            <v>2000</v>
          </cell>
          <cell r="F142">
            <v>2000</v>
          </cell>
          <cell r="G142">
            <v>2000</v>
          </cell>
          <cell r="H142">
            <v>2000</v>
          </cell>
          <cell r="I142">
            <v>2000</v>
          </cell>
          <cell r="J142">
            <v>2000</v>
          </cell>
          <cell r="K142">
            <v>2000</v>
          </cell>
          <cell r="L142">
            <v>2000</v>
          </cell>
          <cell r="M142">
            <v>2000</v>
          </cell>
          <cell r="N142">
            <v>2000</v>
          </cell>
          <cell r="O142">
            <v>24000</v>
          </cell>
          <cell r="P142">
            <v>1740</v>
          </cell>
          <cell r="R142">
            <v>-2000</v>
          </cell>
          <cell r="AB142">
            <v>-260</v>
          </cell>
        </row>
        <row r="143">
          <cell r="B143" t="str">
            <v>Aportes Patronales (CPS, AFPs, y otros)</v>
          </cell>
          <cell r="C143">
            <v>55912.937397064001</v>
          </cell>
          <cell r="D143">
            <v>55912.937397064001</v>
          </cell>
          <cell r="E143">
            <v>55912.937397064001</v>
          </cell>
          <cell r="F143">
            <v>55912.937397064001</v>
          </cell>
          <cell r="G143">
            <v>55912.937397064001</v>
          </cell>
          <cell r="H143">
            <v>55912.937397064001</v>
          </cell>
          <cell r="I143">
            <v>55912.937397064001</v>
          </cell>
          <cell r="J143">
            <v>55912.937397064001</v>
          </cell>
          <cell r="K143">
            <v>55912.937397064001</v>
          </cell>
          <cell r="L143">
            <v>55912.937397064001</v>
          </cell>
          <cell r="M143">
            <v>55912.937397064001</v>
          </cell>
          <cell r="N143">
            <v>89373.70184773067</v>
          </cell>
          <cell r="O143">
            <v>704416.01321543474</v>
          </cell>
          <cell r="P143">
            <v>42654.770000000004</v>
          </cell>
          <cell r="Q143">
            <v>49627.360000000001</v>
          </cell>
          <cell r="R143">
            <v>44786.9</v>
          </cell>
          <cell r="AB143">
            <v>137069.03</v>
          </cell>
        </row>
        <row r="144">
          <cell r="B144" t="str">
            <v>Aguinaldo de Navidad</v>
          </cell>
          <cell r="C144">
            <v>27872.816787405336</v>
          </cell>
          <cell r="D144">
            <v>27872.816787405336</v>
          </cell>
          <cell r="E144">
            <v>27872.816787405336</v>
          </cell>
          <cell r="F144">
            <v>27872.816787405336</v>
          </cell>
          <cell r="G144">
            <v>27872.816787405336</v>
          </cell>
          <cell r="H144">
            <v>27872.816787405336</v>
          </cell>
          <cell r="I144">
            <v>27872.816787405336</v>
          </cell>
          <cell r="J144">
            <v>27872.816787405336</v>
          </cell>
          <cell r="K144">
            <v>27872.816787405336</v>
          </cell>
          <cell r="L144">
            <v>27872.816787405336</v>
          </cell>
          <cell r="M144">
            <v>27872.816787405336</v>
          </cell>
          <cell r="N144">
            <v>27872.816787405336</v>
          </cell>
          <cell r="O144">
            <v>334473.80144886411</v>
          </cell>
          <cell r="P144">
            <v>22972.34</v>
          </cell>
          <cell r="Q144">
            <v>24020.69</v>
          </cell>
          <cell r="R144">
            <v>23446.85</v>
          </cell>
          <cell r="AB144">
            <v>70439.88</v>
          </cell>
        </row>
        <row r="145">
          <cell r="B145" t="str">
            <v>Previsión Beneficios Sociales</v>
          </cell>
          <cell r="C145">
            <v>27872.816787405336</v>
          </cell>
          <cell r="D145">
            <v>27872.816787405336</v>
          </cell>
          <cell r="E145">
            <v>27872.816787405336</v>
          </cell>
          <cell r="F145">
            <v>27872.816787405336</v>
          </cell>
          <cell r="G145">
            <v>27872.816787405336</v>
          </cell>
          <cell r="H145">
            <v>27872.816787405336</v>
          </cell>
          <cell r="I145">
            <v>27872.816787405336</v>
          </cell>
          <cell r="J145">
            <v>27872.816787405336</v>
          </cell>
          <cell r="K145">
            <v>27872.816787405336</v>
          </cell>
          <cell r="L145">
            <v>27872.816787405336</v>
          </cell>
          <cell r="M145">
            <v>27872.816787405336</v>
          </cell>
          <cell r="N145">
            <v>27872.816787405336</v>
          </cell>
          <cell r="O145">
            <v>334473.80144886411</v>
          </cell>
          <cell r="P145">
            <v>22972.34</v>
          </cell>
          <cell r="Q145">
            <v>24020.69</v>
          </cell>
          <cell r="R145">
            <v>23446.85</v>
          </cell>
          <cell r="AB145">
            <v>70439.88</v>
          </cell>
        </row>
        <row r="146">
          <cell r="B146" t="str">
            <v>Otras Asignaciones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334607.64450666669</v>
          </cell>
          <cell r="O146">
            <v>334607.64450666669</v>
          </cell>
          <cell r="AB146">
            <v>0</v>
          </cell>
        </row>
        <row r="147">
          <cell r="B147" t="str">
            <v>Prima Anual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334607.64450666669</v>
          </cell>
          <cell r="O147">
            <v>334607.64450666669</v>
          </cell>
          <cell r="AB147">
            <v>0</v>
          </cell>
        </row>
        <row r="149">
          <cell r="B149" t="str">
            <v>SEGUROS</v>
          </cell>
          <cell r="C149">
            <v>6789.837323971431</v>
          </cell>
          <cell r="D149">
            <v>6789.837323971431</v>
          </cell>
          <cell r="E149">
            <v>6789.837323971431</v>
          </cell>
          <cell r="F149">
            <v>6789.837323971431</v>
          </cell>
          <cell r="G149">
            <v>6789.837323971431</v>
          </cell>
          <cell r="H149">
            <v>6789.837323971431</v>
          </cell>
          <cell r="I149">
            <v>6789.837323971431</v>
          </cell>
          <cell r="J149">
            <v>6789.837323971431</v>
          </cell>
          <cell r="K149">
            <v>6789.837323971431</v>
          </cell>
          <cell r="L149">
            <v>6789.837323971431</v>
          </cell>
          <cell r="M149">
            <v>6789.837323971431</v>
          </cell>
          <cell r="N149">
            <v>6789.837323971431</v>
          </cell>
          <cell r="O149">
            <v>81478.047887657187</v>
          </cell>
          <cell r="P149">
            <v>5698.85</v>
          </cell>
          <cell r="Q149">
            <v>5698.86</v>
          </cell>
          <cell r="R149">
            <v>6135.12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17532.829999999998</v>
          </cell>
        </row>
        <row r="150">
          <cell r="B150" t="str">
            <v>Seguro Automotores</v>
          </cell>
          <cell r="C150">
            <v>88.712812501957288</v>
          </cell>
          <cell r="D150">
            <v>88.712812501957288</v>
          </cell>
          <cell r="E150">
            <v>88.712812501957288</v>
          </cell>
          <cell r="F150">
            <v>88.712812501957288</v>
          </cell>
          <cell r="G150">
            <v>88.712812501957288</v>
          </cell>
          <cell r="H150">
            <v>88.712812501957288</v>
          </cell>
          <cell r="I150">
            <v>88.712812501957288</v>
          </cell>
          <cell r="J150">
            <v>88.712812501957288</v>
          </cell>
          <cell r="K150">
            <v>88.712812501957288</v>
          </cell>
          <cell r="L150">
            <v>88.712812501957288</v>
          </cell>
          <cell r="M150">
            <v>88.712812501957288</v>
          </cell>
          <cell r="N150">
            <v>88.712812501957288</v>
          </cell>
          <cell r="O150">
            <v>1064.5537500234875</v>
          </cell>
          <cell r="P150">
            <v>557.59</v>
          </cell>
          <cell r="Q150">
            <v>557.59</v>
          </cell>
          <cell r="R150">
            <v>557.58000000000004</v>
          </cell>
          <cell r="AB150">
            <v>1672.7600000000002</v>
          </cell>
        </row>
        <row r="151">
          <cell r="B151" t="str">
            <v>Seguro Accidentes Personales</v>
          </cell>
          <cell r="C151">
            <v>1938.5370635912725</v>
          </cell>
          <cell r="D151">
            <v>1938.5370635912725</v>
          </cell>
          <cell r="E151">
            <v>1938.5370635912725</v>
          </cell>
          <cell r="F151">
            <v>1938.5370635912725</v>
          </cell>
          <cell r="G151">
            <v>1938.5370635912725</v>
          </cell>
          <cell r="H151">
            <v>1938.5370635912725</v>
          </cell>
          <cell r="I151">
            <v>1938.5370635912725</v>
          </cell>
          <cell r="J151">
            <v>1938.5370635912725</v>
          </cell>
          <cell r="K151">
            <v>1938.5370635912725</v>
          </cell>
          <cell r="L151">
            <v>1938.5370635912725</v>
          </cell>
          <cell r="M151">
            <v>1938.5370635912725</v>
          </cell>
          <cell r="N151">
            <v>1938.5370635912725</v>
          </cell>
          <cell r="O151">
            <v>23262.444763095275</v>
          </cell>
          <cell r="P151">
            <v>932.96</v>
          </cell>
          <cell r="Q151">
            <v>932.96</v>
          </cell>
          <cell r="R151">
            <v>932.96</v>
          </cell>
          <cell r="AB151">
            <v>2798.88</v>
          </cell>
        </row>
        <row r="152">
          <cell r="B152" t="str">
            <v>Seguro de Transporte</v>
          </cell>
          <cell r="C152">
            <v>39.358800000000002</v>
          </cell>
          <cell r="D152">
            <v>39.358800000000002</v>
          </cell>
          <cell r="E152">
            <v>39.358800000000002</v>
          </cell>
          <cell r="F152">
            <v>39.358800000000002</v>
          </cell>
          <cell r="G152">
            <v>39.358800000000002</v>
          </cell>
          <cell r="H152">
            <v>39.358800000000002</v>
          </cell>
          <cell r="I152">
            <v>39.358800000000002</v>
          </cell>
          <cell r="J152">
            <v>39.358800000000002</v>
          </cell>
          <cell r="K152">
            <v>39.358800000000002</v>
          </cell>
          <cell r="L152">
            <v>39.358800000000002</v>
          </cell>
          <cell r="M152">
            <v>39.358800000000002</v>
          </cell>
          <cell r="N152">
            <v>39.358800000000002</v>
          </cell>
          <cell r="O152">
            <v>472.30559999999991</v>
          </cell>
          <cell r="P152">
            <v>30.28</v>
          </cell>
          <cell r="Q152">
            <v>30.28</v>
          </cell>
          <cell r="R152">
            <v>30.28</v>
          </cell>
          <cell r="AB152">
            <v>90.84</v>
          </cell>
        </row>
        <row r="153">
          <cell r="B153" t="str">
            <v>Seguro de Vida</v>
          </cell>
          <cell r="C153">
            <v>1527.2744084782012</v>
          </cell>
          <cell r="D153">
            <v>1527.2744084782012</v>
          </cell>
          <cell r="E153">
            <v>1527.2744084782012</v>
          </cell>
          <cell r="F153">
            <v>1527.2744084782012</v>
          </cell>
          <cell r="G153">
            <v>1527.2744084782012</v>
          </cell>
          <cell r="H153">
            <v>1527.2744084782012</v>
          </cell>
          <cell r="I153">
            <v>1527.2744084782012</v>
          </cell>
          <cell r="J153">
            <v>1527.2744084782012</v>
          </cell>
          <cell r="K153">
            <v>1527.2744084782012</v>
          </cell>
          <cell r="L153">
            <v>1527.2744084782012</v>
          </cell>
          <cell r="M153">
            <v>1527.2744084782012</v>
          </cell>
          <cell r="N153">
            <v>1527.2744084782012</v>
          </cell>
          <cell r="O153">
            <v>18327.292901738412</v>
          </cell>
          <cell r="P153">
            <v>1719.59</v>
          </cell>
          <cell r="Q153">
            <v>1719.59</v>
          </cell>
          <cell r="R153">
            <v>1719.59</v>
          </cell>
          <cell r="AB153">
            <v>5158.7699999999995</v>
          </cell>
        </row>
        <row r="154">
          <cell r="B154" t="str">
            <v>Seguros para la Propiedad General</v>
          </cell>
          <cell r="C154">
            <v>3014.9037594000001</v>
          </cell>
          <cell r="D154">
            <v>3014.9037594000001</v>
          </cell>
          <cell r="E154">
            <v>3014.9037594000001</v>
          </cell>
          <cell r="F154">
            <v>3014.9037594000001</v>
          </cell>
          <cell r="G154">
            <v>3014.9037594000001</v>
          </cell>
          <cell r="H154">
            <v>3014.9037594000001</v>
          </cell>
          <cell r="I154">
            <v>3014.9037594000001</v>
          </cell>
          <cell r="J154">
            <v>3014.9037594000001</v>
          </cell>
          <cell r="K154">
            <v>3014.9037594000001</v>
          </cell>
          <cell r="L154">
            <v>3014.9037594000001</v>
          </cell>
          <cell r="M154">
            <v>3014.9037594000001</v>
          </cell>
          <cell r="N154">
            <v>3014.9037594000001</v>
          </cell>
          <cell r="O154">
            <v>36178.845112800002</v>
          </cell>
          <cell r="P154">
            <v>2319.16</v>
          </cell>
          <cell r="Q154">
            <v>2319.16</v>
          </cell>
          <cell r="R154">
            <v>2755.4399999999996</v>
          </cell>
          <cell r="AB154">
            <v>7393.7599999999993</v>
          </cell>
        </row>
        <row r="155">
          <cell r="B155" t="str">
            <v>Seguros para Directores</v>
          </cell>
          <cell r="C155">
            <v>157.43519999999998</v>
          </cell>
          <cell r="D155">
            <v>157.43519999999998</v>
          </cell>
          <cell r="E155">
            <v>157.43519999999998</v>
          </cell>
          <cell r="F155">
            <v>157.43519999999998</v>
          </cell>
          <cell r="G155">
            <v>157.43519999999998</v>
          </cell>
          <cell r="H155">
            <v>157.43519999999998</v>
          </cell>
          <cell r="I155">
            <v>157.43519999999998</v>
          </cell>
          <cell r="J155">
            <v>157.43519999999998</v>
          </cell>
          <cell r="K155">
            <v>157.43519999999998</v>
          </cell>
          <cell r="L155">
            <v>157.43519999999998</v>
          </cell>
          <cell r="M155">
            <v>157.43519999999998</v>
          </cell>
          <cell r="N155">
            <v>157.43519999999998</v>
          </cell>
          <cell r="O155">
            <v>1889.2223999999994</v>
          </cell>
          <cell r="P155">
            <v>121.1</v>
          </cell>
          <cell r="Q155">
            <v>121.11</v>
          </cell>
          <cell r="R155">
            <v>121.1</v>
          </cell>
          <cell r="AB155">
            <v>363.30999999999995</v>
          </cell>
        </row>
        <row r="156">
          <cell r="B156" t="str">
            <v>Otros Seguros</v>
          </cell>
          <cell r="C156">
            <v>23.615279999999998</v>
          </cell>
          <cell r="D156">
            <v>23.615279999999998</v>
          </cell>
          <cell r="E156">
            <v>23.615279999999998</v>
          </cell>
          <cell r="F156">
            <v>23.615279999999998</v>
          </cell>
          <cell r="G156">
            <v>23.615279999999998</v>
          </cell>
          <cell r="H156">
            <v>23.615279999999998</v>
          </cell>
          <cell r="I156">
            <v>23.615279999999998</v>
          </cell>
          <cell r="J156">
            <v>23.615279999999998</v>
          </cell>
          <cell r="K156">
            <v>23.615279999999998</v>
          </cell>
          <cell r="L156">
            <v>23.615279999999998</v>
          </cell>
          <cell r="M156">
            <v>23.615279999999998</v>
          </cell>
          <cell r="N156">
            <v>23.615279999999998</v>
          </cell>
          <cell r="O156">
            <v>283.38335999999993</v>
          </cell>
          <cell r="P156">
            <v>18.170000000000002</v>
          </cell>
          <cell r="Q156">
            <v>18.170000000000002</v>
          </cell>
          <cell r="R156">
            <v>18.170000000000002</v>
          </cell>
          <cell r="AB156">
            <v>54.510000000000005</v>
          </cell>
        </row>
        <row r="158">
          <cell r="B158" t="str">
            <v>DEPRECIACION ACTIVOS FIJOS, AMORTIZACIONES</v>
          </cell>
          <cell r="C158">
            <v>104005.96929560124</v>
          </cell>
          <cell r="D158">
            <v>104229.9562153627</v>
          </cell>
          <cell r="E158">
            <v>104454.42551263157</v>
          </cell>
          <cell r="F158">
            <v>104679.37822625448</v>
          </cell>
          <cell r="G158">
            <v>104904.81539731535</v>
          </cell>
          <cell r="H158">
            <v>105130.73806914015</v>
          </cell>
          <cell r="I158">
            <v>105357.14728730175</v>
          </cell>
          <cell r="J158">
            <v>105584.04409962476</v>
          </cell>
          <cell r="K158">
            <v>105811.42955619041</v>
          </cell>
          <cell r="L158">
            <v>106039.30470934136</v>
          </cell>
          <cell r="M158">
            <v>106267.6706136866</v>
          </cell>
          <cell r="N158">
            <v>106496.5283261063</v>
          </cell>
          <cell r="O158">
            <v>1262961.4073085566</v>
          </cell>
          <cell r="P158">
            <v>123899.69</v>
          </cell>
          <cell r="Q158">
            <v>125983.02</v>
          </cell>
          <cell r="R158">
            <v>127340.43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377223.14</v>
          </cell>
        </row>
        <row r="159">
          <cell r="B159" t="str">
            <v>Depreciación Activo Fijo</v>
          </cell>
          <cell r="C159">
            <v>104005.96929560124</v>
          </cell>
          <cell r="D159">
            <v>104229.9562153627</v>
          </cell>
          <cell r="E159">
            <v>104454.42551263157</v>
          </cell>
          <cell r="F159">
            <v>104679.37822625448</v>
          </cell>
          <cell r="G159">
            <v>104904.81539731535</v>
          </cell>
          <cell r="H159">
            <v>105130.73806914015</v>
          </cell>
          <cell r="I159">
            <v>105357.14728730175</v>
          </cell>
          <cell r="J159">
            <v>105584.04409962476</v>
          </cell>
          <cell r="K159">
            <v>105811.42955619041</v>
          </cell>
          <cell r="L159">
            <v>106039.30470934136</v>
          </cell>
          <cell r="M159">
            <v>106267.6706136866</v>
          </cell>
          <cell r="N159">
            <v>106496.5283261063</v>
          </cell>
          <cell r="O159">
            <v>1262961.4073085566</v>
          </cell>
          <cell r="P159">
            <v>123899.69</v>
          </cell>
          <cell r="Q159">
            <v>125983.02</v>
          </cell>
          <cell r="R159">
            <v>127340.43</v>
          </cell>
          <cell r="AB159">
            <v>377223.14</v>
          </cell>
        </row>
        <row r="161">
          <cell r="B161" t="str">
            <v>TARIFA DIGNIDAD</v>
          </cell>
          <cell r="C161">
            <v>390217.58014847193</v>
          </cell>
          <cell r="D161">
            <v>382053.4495742931</v>
          </cell>
          <cell r="E161">
            <v>394552.61424099846</v>
          </cell>
          <cell r="F161">
            <v>399354.58661355264</v>
          </cell>
          <cell r="G161">
            <v>412033.22227934899</v>
          </cell>
          <cell r="H161">
            <v>370291.35919105331</v>
          </cell>
          <cell r="I161">
            <v>394503.78900064604</v>
          </cell>
          <cell r="J161">
            <v>369915.625306006</v>
          </cell>
          <cell r="K161">
            <v>377657.27690543543</v>
          </cell>
          <cell r="L161">
            <v>402547.2981398527</v>
          </cell>
          <cell r="M161">
            <v>337162.51011464145</v>
          </cell>
          <cell r="N161">
            <v>370525.90148548537</v>
          </cell>
          <cell r="O161">
            <v>4600815.2129997853</v>
          </cell>
          <cell r="P161">
            <v>0</v>
          </cell>
          <cell r="Q161">
            <v>0</v>
          </cell>
          <cell r="R161">
            <v>727830.92999999993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727830.92999999993</v>
          </cell>
        </row>
        <row r="162">
          <cell r="B162" t="str">
            <v>Egresos Varios</v>
          </cell>
          <cell r="C162">
            <v>390217.58014847193</v>
          </cell>
          <cell r="D162">
            <v>382053.4495742931</v>
          </cell>
          <cell r="E162">
            <v>394552.61424099846</v>
          </cell>
          <cell r="F162">
            <v>399354.58661355264</v>
          </cell>
          <cell r="G162">
            <v>412033.22227934899</v>
          </cell>
          <cell r="H162">
            <v>370291.35919105331</v>
          </cell>
          <cell r="I162">
            <v>394503.78900064604</v>
          </cell>
          <cell r="J162">
            <v>369915.625306006</v>
          </cell>
          <cell r="K162">
            <v>377657.27690543543</v>
          </cell>
          <cell r="L162">
            <v>402547.2981398527</v>
          </cell>
          <cell r="M162">
            <v>337162.51011464145</v>
          </cell>
          <cell r="N162">
            <v>370525.90148548537</v>
          </cell>
          <cell r="O162">
            <v>4600815.2129997853</v>
          </cell>
          <cell r="P162">
            <v>0</v>
          </cell>
          <cell r="Q162">
            <v>0</v>
          </cell>
          <cell r="R162">
            <v>727830.92999999993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727830.92999999993</v>
          </cell>
        </row>
        <row r="163">
          <cell r="B163" t="str">
            <v>Tarifa Dignidad</v>
          </cell>
          <cell r="C163">
            <v>390217.58014847193</v>
          </cell>
          <cell r="D163">
            <v>382053.4495742931</v>
          </cell>
          <cell r="E163">
            <v>394552.61424099846</v>
          </cell>
          <cell r="F163">
            <v>399354.58661355264</v>
          </cell>
          <cell r="G163">
            <v>412033.22227934899</v>
          </cell>
          <cell r="H163">
            <v>370291.35919105331</v>
          </cell>
          <cell r="I163">
            <v>394503.78900064604</v>
          </cell>
          <cell r="J163">
            <v>369915.625306006</v>
          </cell>
          <cell r="K163">
            <v>377657.27690543543</v>
          </cell>
          <cell r="L163">
            <v>402547.2981398527</v>
          </cell>
          <cell r="M163">
            <v>337162.51011464145</v>
          </cell>
          <cell r="N163">
            <v>370525.90148548537</v>
          </cell>
          <cell r="O163">
            <v>4600815.2129997853</v>
          </cell>
          <cell r="P163">
            <v>0</v>
          </cell>
          <cell r="Q163">
            <v>0</v>
          </cell>
          <cell r="R163">
            <v>727830.92999999993</v>
          </cell>
          <cell r="AB163">
            <v>727830.92999999993</v>
          </cell>
        </row>
        <row r="165">
          <cell r="B165" t="str">
            <v>RELACIONES PÚBLICAS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62118</v>
          </cell>
          <cell r="H165">
            <v>0</v>
          </cell>
          <cell r="I165">
            <v>0</v>
          </cell>
          <cell r="J165">
            <v>0</v>
          </cell>
          <cell r="K165">
            <v>51765</v>
          </cell>
          <cell r="L165">
            <v>0</v>
          </cell>
          <cell r="M165">
            <v>0</v>
          </cell>
          <cell r="N165">
            <v>466389.6</v>
          </cell>
          <cell r="O165">
            <v>580272.6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</row>
        <row r="166">
          <cell r="B166" t="str">
            <v>Relaciones Públicas.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62118</v>
          </cell>
          <cell r="H166">
            <v>0</v>
          </cell>
          <cell r="I166">
            <v>0</v>
          </cell>
          <cell r="J166">
            <v>0</v>
          </cell>
          <cell r="K166">
            <v>51765</v>
          </cell>
          <cell r="L166">
            <v>0</v>
          </cell>
          <cell r="M166">
            <v>0</v>
          </cell>
          <cell r="N166">
            <v>466389.6</v>
          </cell>
          <cell r="O166">
            <v>580272.6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</row>
        <row r="178">
          <cell r="B178" t="str">
            <v>SERVICIOS GENERALES</v>
          </cell>
          <cell r="C178">
            <v>93201.31</v>
          </cell>
          <cell r="D178">
            <v>90885.31</v>
          </cell>
          <cell r="E178">
            <v>99449.31</v>
          </cell>
          <cell r="F178">
            <v>62140.160000000003</v>
          </cell>
          <cell r="G178">
            <v>64829.16</v>
          </cell>
          <cell r="H178">
            <v>64664.160000000003</v>
          </cell>
          <cell r="I178">
            <v>63189.16</v>
          </cell>
          <cell r="J178">
            <v>109982.66</v>
          </cell>
          <cell r="K178">
            <v>76889.16</v>
          </cell>
          <cell r="L178">
            <v>74684.160000000003</v>
          </cell>
          <cell r="M178">
            <v>63645.16</v>
          </cell>
          <cell r="N178">
            <v>64740.160000000003</v>
          </cell>
          <cell r="O178">
            <v>928299.87</v>
          </cell>
          <cell r="P178">
            <v>53884.850000000006</v>
          </cell>
          <cell r="Q178">
            <v>49099.770000000004</v>
          </cell>
          <cell r="R178">
            <v>34127.21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137111.83000000002</v>
          </cell>
        </row>
        <row r="179">
          <cell r="B179" t="str">
            <v>Capacitación del Personal</v>
          </cell>
          <cell r="C179">
            <v>1131</v>
          </cell>
          <cell r="D179">
            <v>3915</v>
          </cell>
          <cell r="E179">
            <v>1479</v>
          </cell>
          <cell r="F179">
            <v>696</v>
          </cell>
          <cell r="G179">
            <v>4785</v>
          </cell>
          <cell r="H179">
            <v>870</v>
          </cell>
          <cell r="I179">
            <v>3045</v>
          </cell>
          <cell r="J179">
            <v>696</v>
          </cell>
          <cell r="K179">
            <v>7395</v>
          </cell>
          <cell r="L179">
            <v>870</v>
          </cell>
          <cell r="M179">
            <v>2001</v>
          </cell>
          <cell r="N179">
            <v>696</v>
          </cell>
          <cell r="O179">
            <v>27579</v>
          </cell>
          <cell r="P179">
            <v>0</v>
          </cell>
          <cell r="Q179">
            <v>2442.96</v>
          </cell>
          <cell r="R179">
            <v>1333.71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3776.67</v>
          </cell>
        </row>
        <row r="180">
          <cell r="B180" t="str">
            <v>Cursos de Actualización Contab</v>
          </cell>
          <cell r="C180">
            <v>1131</v>
          </cell>
          <cell r="D180">
            <v>435</v>
          </cell>
          <cell r="E180">
            <v>1479</v>
          </cell>
          <cell r="F180">
            <v>696</v>
          </cell>
          <cell r="G180">
            <v>1305</v>
          </cell>
          <cell r="H180">
            <v>870</v>
          </cell>
          <cell r="I180">
            <v>435</v>
          </cell>
          <cell r="J180">
            <v>696</v>
          </cell>
          <cell r="K180">
            <v>2610</v>
          </cell>
          <cell r="L180">
            <v>870</v>
          </cell>
          <cell r="M180">
            <v>696</v>
          </cell>
          <cell r="N180">
            <v>696</v>
          </cell>
          <cell r="O180">
            <v>11919</v>
          </cell>
          <cell r="R180">
            <v>1333.71</v>
          </cell>
          <cell r="AB180">
            <v>1333.71</v>
          </cell>
        </row>
        <row r="181">
          <cell r="B181" t="str">
            <v>Cursos de Actualización Adquisiciones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AB181">
            <v>0</v>
          </cell>
        </row>
        <row r="182">
          <cell r="B182" t="str">
            <v>Cursos de Actualización RRHH</v>
          </cell>
          <cell r="C182">
            <v>0</v>
          </cell>
          <cell r="D182">
            <v>3480</v>
          </cell>
          <cell r="E182">
            <v>0</v>
          </cell>
          <cell r="F182">
            <v>0</v>
          </cell>
          <cell r="G182">
            <v>3480</v>
          </cell>
          <cell r="H182">
            <v>0</v>
          </cell>
          <cell r="I182">
            <v>0</v>
          </cell>
          <cell r="J182">
            <v>0</v>
          </cell>
          <cell r="K182">
            <v>3480</v>
          </cell>
          <cell r="L182">
            <v>0</v>
          </cell>
          <cell r="M182">
            <v>0</v>
          </cell>
          <cell r="N182">
            <v>0</v>
          </cell>
          <cell r="O182">
            <v>10440</v>
          </cell>
          <cell r="Q182">
            <v>2442.96</v>
          </cell>
          <cell r="AB182">
            <v>2442.96</v>
          </cell>
        </row>
        <row r="183">
          <cell r="B183" t="str">
            <v>Capacitacion AF-Presupuestos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2610</v>
          </cell>
          <cell r="J183">
            <v>0</v>
          </cell>
          <cell r="K183">
            <v>1305</v>
          </cell>
          <cell r="L183">
            <v>0</v>
          </cell>
          <cell r="M183">
            <v>1305</v>
          </cell>
          <cell r="N183">
            <v>0</v>
          </cell>
          <cell r="O183">
            <v>5220</v>
          </cell>
          <cell r="AB183">
            <v>0</v>
          </cell>
        </row>
        <row r="184">
          <cell r="B184" t="str">
            <v>Capacitacion Procesos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AB184">
            <v>0</v>
          </cell>
        </row>
        <row r="185">
          <cell r="B185" t="str">
            <v>Servicios Contratados</v>
          </cell>
          <cell r="C185">
            <v>11900</v>
          </cell>
          <cell r="D185">
            <v>11900</v>
          </cell>
          <cell r="E185">
            <v>17750</v>
          </cell>
          <cell r="F185">
            <v>11900</v>
          </cell>
          <cell r="G185">
            <v>11900</v>
          </cell>
          <cell r="H185">
            <v>17750</v>
          </cell>
          <cell r="I185">
            <v>11900</v>
          </cell>
          <cell r="J185">
            <v>63642.5</v>
          </cell>
          <cell r="K185">
            <v>20750</v>
          </cell>
          <cell r="L185">
            <v>30170</v>
          </cell>
          <cell r="M185">
            <v>13400</v>
          </cell>
          <cell r="N185">
            <v>16400</v>
          </cell>
          <cell r="O185">
            <v>239362.5</v>
          </cell>
          <cell r="P185">
            <v>16617.97</v>
          </cell>
          <cell r="Q185">
            <v>12211.150000000001</v>
          </cell>
          <cell r="R185">
            <v>8917.5400000000009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37746.660000000003</v>
          </cell>
        </row>
        <row r="186">
          <cell r="B186" t="str">
            <v>Seguridad y Limpieza</v>
          </cell>
          <cell r="C186">
            <v>11600</v>
          </cell>
          <cell r="D186">
            <v>11600</v>
          </cell>
          <cell r="E186">
            <v>11600</v>
          </cell>
          <cell r="F186">
            <v>11600</v>
          </cell>
          <cell r="G186">
            <v>11600</v>
          </cell>
          <cell r="H186">
            <v>11600</v>
          </cell>
          <cell r="I186">
            <v>11600</v>
          </cell>
          <cell r="J186">
            <v>11600</v>
          </cell>
          <cell r="K186">
            <v>11600</v>
          </cell>
          <cell r="L186">
            <v>11600</v>
          </cell>
          <cell r="M186">
            <v>11600</v>
          </cell>
          <cell r="N186">
            <v>11600</v>
          </cell>
          <cell r="O186">
            <v>139200</v>
          </cell>
          <cell r="P186">
            <v>11158.62</v>
          </cell>
          <cell r="Q186">
            <v>11530.54</v>
          </cell>
          <cell r="R186">
            <v>8917.5400000000009</v>
          </cell>
          <cell r="AB186">
            <v>31606.700000000004</v>
          </cell>
        </row>
        <row r="187">
          <cell r="B187" t="str">
            <v>Mantenimiento Computadoras</v>
          </cell>
          <cell r="E187">
            <v>1500</v>
          </cell>
          <cell r="H187">
            <v>1500</v>
          </cell>
          <cell r="J187">
            <v>1500</v>
          </cell>
          <cell r="K187">
            <v>1500</v>
          </cell>
          <cell r="M187">
            <v>1500</v>
          </cell>
          <cell r="N187">
            <v>1500</v>
          </cell>
          <cell r="O187">
            <v>9000</v>
          </cell>
          <cell r="AB187">
            <v>0</v>
          </cell>
        </row>
        <row r="188">
          <cell r="B188" t="str">
            <v>Mantenimiento Aire Acondicionado</v>
          </cell>
          <cell r="K188">
            <v>3000</v>
          </cell>
          <cell r="N188">
            <v>3000</v>
          </cell>
          <cell r="O188">
            <v>6000</v>
          </cell>
          <cell r="AB188">
            <v>0</v>
          </cell>
        </row>
        <row r="189">
          <cell r="B189" t="str">
            <v>Empastados Procesos, Empastados Ordenes</v>
          </cell>
          <cell r="C189">
            <v>0</v>
          </cell>
          <cell r="D189">
            <v>0</v>
          </cell>
          <cell r="E189">
            <v>4350</v>
          </cell>
          <cell r="F189">
            <v>0</v>
          </cell>
          <cell r="G189">
            <v>0</v>
          </cell>
          <cell r="H189">
            <v>4350</v>
          </cell>
          <cell r="I189">
            <v>0</v>
          </cell>
          <cell r="J189">
            <v>0</v>
          </cell>
          <cell r="K189">
            <v>4350</v>
          </cell>
          <cell r="L189">
            <v>0</v>
          </cell>
          <cell r="M189">
            <v>0</v>
          </cell>
          <cell r="N189">
            <v>0</v>
          </cell>
          <cell r="O189">
            <v>13050</v>
          </cell>
          <cell r="AB189">
            <v>0</v>
          </cell>
        </row>
        <row r="190">
          <cell r="B190" t="str">
            <v>Notario - Sellado de L.de Contabilidad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50242.5</v>
          </cell>
          <cell r="K190">
            <v>0</v>
          </cell>
          <cell r="L190">
            <v>18270</v>
          </cell>
          <cell r="M190">
            <v>0</v>
          </cell>
          <cell r="N190">
            <v>0</v>
          </cell>
          <cell r="O190">
            <v>68512.5</v>
          </cell>
          <cell r="AB190">
            <v>0</v>
          </cell>
        </row>
        <row r="191">
          <cell r="B191" t="str">
            <v>Electricista, Carpintero, plomero, etc.</v>
          </cell>
          <cell r="C191">
            <v>300</v>
          </cell>
          <cell r="D191">
            <v>300</v>
          </cell>
          <cell r="E191">
            <v>300</v>
          </cell>
          <cell r="F191">
            <v>300</v>
          </cell>
          <cell r="G191">
            <v>300</v>
          </cell>
          <cell r="H191">
            <v>300</v>
          </cell>
          <cell r="I191">
            <v>300</v>
          </cell>
          <cell r="J191">
            <v>300</v>
          </cell>
          <cell r="K191">
            <v>300</v>
          </cell>
          <cell r="L191">
            <v>300</v>
          </cell>
          <cell r="M191">
            <v>300</v>
          </cell>
          <cell r="N191">
            <v>300</v>
          </cell>
          <cell r="O191">
            <v>3600</v>
          </cell>
          <cell r="P191">
            <v>5459.35</v>
          </cell>
          <cell r="Q191">
            <v>680.61</v>
          </cell>
          <cell r="AB191">
            <v>6139.96</v>
          </cell>
        </row>
        <row r="192">
          <cell r="O192">
            <v>0</v>
          </cell>
          <cell r="AB192">
            <v>0</v>
          </cell>
        </row>
        <row r="193">
          <cell r="O193">
            <v>0</v>
          </cell>
          <cell r="AB193">
            <v>0</v>
          </cell>
        </row>
        <row r="194">
          <cell r="B194" t="str">
            <v>Reparación y Mantenimiento Vehículos</v>
          </cell>
          <cell r="C194">
            <v>2300</v>
          </cell>
          <cell r="D194">
            <v>2300</v>
          </cell>
          <cell r="E194">
            <v>2300</v>
          </cell>
          <cell r="F194">
            <v>2300</v>
          </cell>
          <cell r="G194">
            <v>2300</v>
          </cell>
          <cell r="H194">
            <v>2300</v>
          </cell>
          <cell r="I194">
            <v>2300</v>
          </cell>
          <cell r="J194">
            <v>2300</v>
          </cell>
          <cell r="K194">
            <v>2300</v>
          </cell>
          <cell r="L194">
            <v>2300</v>
          </cell>
          <cell r="M194">
            <v>2300</v>
          </cell>
          <cell r="N194">
            <v>2300</v>
          </cell>
          <cell r="O194">
            <v>27600</v>
          </cell>
          <cell r="P194">
            <v>0</v>
          </cell>
          <cell r="Q194">
            <v>0</v>
          </cell>
          <cell r="R194">
            <v>6525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6525</v>
          </cell>
        </row>
        <row r="195">
          <cell r="B195" t="str">
            <v>Previsión para Mtto Vehiculos GAF</v>
          </cell>
          <cell r="C195">
            <v>2300</v>
          </cell>
          <cell r="D195">
            <v>2300</v>
          </cell>
          <cell r="E195">
            <v>2300</v>
          </cell>
          <cell r="F195">
            <v>2300</v>
          </cell>
          <cell r="G195">
            <v>2300</v>
          </cell>
          <cell r="H195">
            <v>2300</v>
          </cell>
          <cell r="I195">
            <v>2300</v>
          </cell>
          <cell r="J195">
            <v>2300</v>
          </cell>
          <cell r="K195">
            <v>2300</v>
          </cell>
          <cell r="L195">
            <v>2300</v>
          </cell>
          <cell r="M195">
            <v>2300</v>
          </cell>
          <cell r="N195">
            <v>2300</v>
          </cell>
          <cell r="O195">
            <v>27600</v>
          </cell>
          <cell r="R195">
            <v>6525</v>
          </cell>
          <cell r="AB195">
            <v>6525</v>
          </cell>
        </row>
        <row r="196">
          <cell r="B196" t="str">
            <v>Publicidad y Suscripciones</v>
          </cell>
          <cell r="C196">
            <v>100</v>
          </cell>
          <cell r="D196">
            <v>0</v>
          </cell>
          <cell r="E196">
            <v>100</v>
          </cell>
          <cell r="F196">
            <v>0</v>
          </cell>
          <cell r="G196">
            <v>100</v>
          </cell>
          <cell r="H196">
            <v>500</v>
          </cell>
          <cell r="I196">
            <v>100</v>
          </cell>
          <cell r="J196">
            <v>0</v>
          </cell>
          <cell r="K196">
            <v>600</v>
          </cell>
          <cell r="L196">
            <v>0</v>
          </cell>
          <cell r="M196">
            <v>100</v>
          </cell>
          <cell r="N196">
            <v>0</v>
          </cell>
          <cell r="O196">
            <v>1600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</row>
        <row r="197">
          <cell r="B197" t="str">
            <v>Price Waterhouse Coopers Boletin informativo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AB197">
            <v>0</v>
          </cell>
        </row>
        <row r="198">
          <cell r="B198" t="str">
            <v>Provisión de Periódicos</v>
          </cell>
          <cell r="O198">
            <v>0</v>
          </cell>
          <cell r="AB198">
            <v>0</v>
          </cell>
        </row>
        <row r="199">
          <cell r="B199" t="str">
            <v>Renovación Nueva Economia</v>
          </cell>
          <cell r="K199">
            <v>500</v>
          </cell>
          <cell r="O199">
            <v>500</v>
          </cell>
          <cell r="AB199">
            <v>0</v>
          </cell>
        </row>
        <row r="200">
          <cell r="B200" t="str">
            <v>Publicación de Invitaciones de Servicios</v>
          </cell>
          <cell r="C200">
            <v>100</v>
          </cell>
          <cell r="D200">
            <v>0</v>
          </cell>
          <cell r="E200">
            <v>100</v>
          </cell>
          <cell r="F200">
            <v>0</v>
          </cell>
          <cell r="G200">
            <v>100</v>
          </cell>
          <cell r="H200">
            <v>0</v>
          </cell>
          <cell r="I200">
            <v>100</v>
          </cell>
          <cell r="J200">
            <v>0</v>
          </cell>
          <cell r="K200">
            <v>100</v>
          </cell>
          <cell r="L200">
            <v>0</v>
          </cell>
          <cell r="M200">
            <v>100</v>
          </cell>
          <cell r="N200">
            <v>0</v>
          </cell>
          <cell r="O200">
            <v>600</v>
          </cell>
          <cell r="AB200">
            <v>0</v>
          </cell>
        </row>
        <row r="201">
          <cell r="B201" t="str">
            <v>Material Bibliografico</v>
          </cell>
          <cell r="O201">
            <v>0</v>
          </cell>
          <cell r="AB201">
            <v>0</v>
          </cell>
        </row>
        <row r="202">
          <cell r="B202" t="str">
            <v>Renovación Energy Press</v>
          </cell>
          <cell r="H202">
            <v>500</v>
          </cell>
          <cell r="O202">
            <v>500</v>
          </cell>
          <cell r="AB202">
            <v>0</v>
          </cell>
        </row>
        <row r="203">
          <cell r="O203">
            <v>0</v>
          </cell>
          <cell r="AB203">
            <v>0</v>
          </cell>
        </row>
        <row r="204">
          <cell r="B204" t="str">
            <v>Transportes</v>
          </cell>
          <cell r="C204">
            <v>1400</v>
          </cell>
          <cell r="D204">
            <v>1400</v>
          </cell>
          <cell r="E204">
            <v>1400</v>
          </cell>
          <cell r="F204">
            <v>1400</v>
          </cell>
          <cell r="G204">
            <v>1400</v>
          </cell>
          <cell r="H204">
            <v>1400</v>
          </cell>
          <cell r="I204">
            <v>1500</v>
          </cell>
          <cell r="J204">
            <v>1500</v>
          </cell>
          <cell r="K204">
            <v>1500</v>
          </cell>
          <cell r="L204">
            <v>1500</v>
          </cell>
          <cell r="M204">
            <v>1500</v>
          </cell>
          <cell r="N204">
            <v>1500</v>
          </cell>
          <cell r="O204">
            <v>17400</v>
          </cell>
          <cell r="P204">
            <v>1230.19</v>
          </cell>
          <cell r="Q204">
            <v>1773.9499999999998</v>
          </cell>
          <cell r="R204">
            <v>1723.4699999999998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4727.6100000000006</v>
          </cell>
        </row>
        <row r="205">
          <cell r="B205" t="str">
            <v>Radio Taxi</v>
          </cell>
          <cell r="C205">
            <v>1100</v>
          </cell>
          <cell r="D205">
            <v>1100</v>
          </cell>
          <cell r="E205">
            <v>1100</v>
          </cell>
          <cell r="F205">
            <v>1100</v>
          </cell>
          <cell r="G205">
            <v>1100</v>
          </cell>
          <cell r="H205">
            <v>1100</v>
          </cell>
          <cell r="I205">
            <v>1200</v>
          </cell>
          <cell r="J205">
            <v>1200</v>
          </cell>
          <cell r="K205">
            <v>1200</v>
          </cell>
          <cell r="L205">
            <v>1200</v>
          </cell>
          <cell r="M205">
            <v>1200</v>
          </cell>
          <cell r="N205">
            <v>1200</v>
          </cell>
          <cell r="O205">
            <v>13800</v>
          </cell>
          <cell r="P205">
            <v>856.08</v>
          </cell>
          <cell r="Q205">
            <v>1256.28</v>
          </cell>
          <cell r="R205">
            <v>1292.82</v>
          </cell>
          <cell r="AB205">
            <v>3405.1800000000003</v>
          </cell>
        </row>
        <row r="206">
          <cell r="B206" t="str">
            <v>Courier</v>
          </cell>
          <cell r="C206">
            <v>300</v>
          </cell>
          <cell r="D206">
            <v>300</v>
          </cell>
          <cell r="E206">
            <v>300</v>
          </cell>
          <cell r="F206">
            <v>300</v>
          </cell>
          <cell r="G206">
            <v>300</v>
          </cell>
          <cell r="H206">
            <v>300</v>
          </cell>
          <cell r="I206">
            <v>300</v>
          </cell>
          <cell r="J206">
            <v>300</v>
          </cell>
          <cell r="K206">
            <v>300</v>
          </cell>
          <cell r="L206">
            <v>300</v>
          </cell>
          <cell r="M206">
            <v>300</v>
          </cell>
          <cell r="N206">
            <v>300</v>
          </cell>
          <cell r="O206">
            <v>3600</v>
          </cell>
          <cell r="P206">
            <v>374.11</v>
          </cell>
          <cell r="Q206">
            <v>517.66999999999996</v>
          </cell>
          <cell r="R206">
            <v>430.65</v>
          </cell>
          <cell r="AB206">
            <v>1322.4299999999998</v>
          </cell>
        </row>
        <row r="207">
          <cell r="B207" t="str">
            <v>Comunicaciones</v>
          </cell>
          <cell r="C207">
            <v>3200</v>
          </cell>
          <cell r="D207">
            <v>3200</v>
          </cell>
          <cell r="E207">
            <v>3200</v>
          </cell>
          <cell r="F207">
            <v>3200</v>
          </cell>
          <cell r="G207">
            <v>3200</v>
          </cell>
          <cell r="H207">
            <v>3200</v>
          </cell>
          <cell r="I207">
            <v>3200</v>
          </cell>
          <cell r="J207">
            <v>3200</v>
          </cell>
          <cell r="K207">
            <v>3200</v>
          </cell>
          <cell r="L207">
            <v>3200</v>
          </cell>
          <cell r="M207">
            <v>3200</v>
          </cell>
          <cell r="N207">
            <v>3200</v>
          </cell>
          <cell r="O207">
            <v>38400</v>
          </cell>
          <cell r="P207">
            <v>0</v>
          </cell>
          <cell r="Q207">
            <v>2763.48</v>
          </cell>
          <cell r="R207">
            <v>2696.8199999999997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5460.2999999999993</v>
          </cell>
        </row>
        <row r="208">
          <cell r="B208" t="str">
            <v>COMTECO - BOLIVIATEL</v>
          </cell>
          <cell r="C208">
            <v>200</v>
          </cell>
          <cell r="D208">
            <v>200</v>
          </cell>
          <cell r="E208">
            <v>200</v>
          </cell>
          <cell r="F208">
            <v>200</v>
          </cell>
          <cell r="G208">
            <v>200</v>
          </cell>
          <cell r="H208">
            <v>200</v>
          </cell>
          <cell r="I208">
            <v>200</v>
          </cell>
          <cell r="J208">
            <v>200</v>
          </cell>
          <cell r="K208">
            <v>200</v>
          </cell>
          <cell r="L208">
            <v>200</v>
          </cell>
          <cell r="M208">
            <v>200</v>
          </cell>
          <cell r="N208">
            <v>200</v>
          </cell>
          <cell r="O208">
            <v>2400</v>
          </cell>
          <cell r="Q208">
            <v>98.16</v>
          </cell>
          <cell r="R208">
            <v>93.08</v>
          </cell>
          <cell r="AB208">
            <v>191.24</v>
          </cell>
        </row>
        <row r="209">
          <cell r="B209" t="str">
            <v>ENTEL FAX</v>
          </cell>
          <cell r="C209">
            <v>1400</v>
          </cell>
          <cell r="D209">
            <v>1400</v>
          </cell>
          <cell r="E209">
            <v>1400</v>
          </cell>
          <cell r="F209">
            <v>1400</v>
          </cell>
          <cell r="G209">
            <v>1400</v>
          </cell>
          <cell r="H209">
            <v>1400</v>
          </cell>
          <cell r="I209">
            <v>1400</v>
          </cell>
          <cell r="J209">
            <v>1400</v>
          </cell>
          <cell r="K209">
            <v>1400</v>
          </cell>
          <cell r="L209">
            <v>1400</v>
          </cell>
          <cell r="M209">
            <v>1400</v>
          </cell>
          <cell r="N209">
            <v>1400</v>
          </cell>
          <cell r="O209">
            <v>16800</v>
          </cell>
          <cell r="Q209">
            <v>1424.54</v>
          </cell>
          <cell r="R209">
            <v>1419.75</v>
          </cell>
          <cell r="AB209">
            <v>2844.29</v>
          </cell>
        </row>
        <row r="210">
          <cell r="B210" t="str">
            <v>Telefonía Movil</v>
          </cell>
          <cell r="C210">
            <v>300</v>
          </cell>
          <cell r="D210">
            <v>300</v>
          </cell>
          <cell r="E210">
            <v>300</v>
          </cell>
          <cell r="F210">
            <v>300</v>
          </cell>
          <cell r="G210">
            <v>300</v>
          </cell>
          <cell r="H210">
            <v>300</v>
          </cell>
          <cell r="I210">
            <v>300</v>
          </cell>
          <cell r="J210">
            <v>300</v>
          </cell>
          <cell r="K210">
            <v>300</v>
          </cell>
          <cell r="L210">
            <v>300</v>
          </cell>
          <cell r="M210">
            <v>300</v>
          </cell>
          <cell r="N210">
            <v>300</v>
          </cell>
          <cell r="O210">
            <v>3600</v>
          </cell>
          <cell r="Q210">
            <v>1240.78</v>
          </cell>
          <cell r="R210">
            <v>1183.99</v>
          </cell>
          <cell r="AB210">
            <v>2424.77</v>
          </cell>
        </row>
        <row r="211">
          <cell r="B211" t="str">
            <v>Servicio de Internet</v>
          </cell>
          <cell r="C211">
            <v>1300</v>
          </cell>
          <cell r="D211">
            <v>1300</v>
          </cell>
          <cell r="E211">
            <v>1300</v>
          </cell>
          <cell r="F211">
            <v>1300</v>
          </cell>
          <cell r="G211">
            <v>1300</v>
          </cell>
          <cell r="H211">
            <v>1300</v>
          </cell>
          <cell r="I211">
            <v>1300</v>
          </cell>
          <cell r="J211">
            <v>1300</v>
          </cell>
          <cell r="K211">
            <v>1300</v>
          </cell>
          <cell r="L211">
            <v>1300</v>
          </cell>
          <cell r="M211">
            <v>1300</v>
          </cell>
          <cell r="N211">
            <v>1300</v>
          </cell>
          <cell r="O211">
            <v>15600</v>
          </cell>
          <cell r="AB211">
            <v>0</v>
          </cell>
        </row>
        <row r="212">
          <cell r="B212" t="str">
            <v>Servicios Públicos</v>
          </cell>
          <cell r="C212">
            <v>2200</v>
          </cell>
          <cell r="D212">
            <v>2200</v>
          </cell>
          <cell r="E212">
            <v>2200</v>
          </cell>
          <cell r="F212">
            <v>2200</v>
          </cell>
          <cell r="G212">
            <v>2200</v>
          </cell>
          <cell r="H212">
            <v>2200</v>
          </cell>
          <cell r="I212">
            <v>2200</v>
          </cell>
          <cell r="J212">
            <v>2200</v>
          </cell>
          <cell r="K212">
            <v>2200</v>
          </cell>
          <cell r="L212">
            <v>2200</v>
          </cell>
          <cell r="M212">
            <v>2200</v>
          </cell>
          <cell r="N212">
            <v>2200</v>
          </cell>
          <cell r="O212">
            <v>26400</v>
          </cell>
          <cell r="P212">
            <v>2178.06</v>
          </cell>
          <cell r="Q212">
            <v>1722.32</v>
          </cell>
          <cell r="R212">
            <v>1443.0300000000002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5343.41</v>
          </cell>
        </row>
        <row r="213">
          <cell r="B213" t="str">
            <v>Luz</v>
          </cell>
          <cell r="C213">
            <v>2100</v>
          </cell>
          <cell r="D213">
            <v>2100</v>
          </cell>
          <cell r="E213">
            <v>2100</v>
          </cell>
          <cell r="F213">
            <v>2100</v>
          </cell>
          <cell r="G213">
            <v>2100</v>
          </cell>
          <cell r="H213">
            <v>2100</v>
          </cell>
          <cell r="I213">
            <v>2100</v>
          </cell>
          <cell r="J213">
            <v>2100</v>
          </cell>
          <cell r="K213">
            <v>2100</v>
          </cell>
          <cell r="L213">
            <v>2100</v>
          </cell>
          <cell r="M213">
            <v>2100</v>
          </cell>
          <cell r="N213">
            <v>2100</v>
          </cell>
          <cell r="O213">
            <v>25200</v>
          </cell>
          <cell r="P213">
            <v>2081.4</v>
          </cell>
          <cell r="Q213">
            <v>1625.05</v>
          </cell>
          <cell r="R213">
            <v>1344.89</v>
          </cell>
          <cell r="AB213">
            <v>5051.34</v>
          </cell>
        </row>
        <row r="214">
          <cell r="B214" t="str">
            <v>Agua Almacén</v>
          </cell>
          <cell r="C214">
            <v>100</v>
          </cell>
          <cell r="D214">
            <v>100</v>
          </cell>
          <cell r="E214">
            <v>100</v>
          </cell>
          <cell r="F214">
            <v>100</v>
          </cell>
          <cell r="G214">
            <v>100</v>
          </cell>
          <cell r="H214">
            <v>100</v>
          </cell>
          <cell r="I214">
            <v>100</v>
          </cell>
          <cell r="J214">
            <v>100</v>
          </cell>
          <cell r="K214">
            <v>100</v>
          </cell>
          <cell r="L214">
            <v>100</v>
          </cell>
          <cell r="M214">
            <v>100</v>
          </cell>
          <cell r="N214">
            <v>100</v>
          </cell>
          <cell r="O214">
            <v>1200</v>
          </cell>
          <cell r="P214">
            <v>96.66</v>
          </cell>
          <cell r="Q214">
            <v>97.27</v>
          </cell>
          <cell r="R214">
            <v>98.14</v>
          </cell>
          <cell r="AB214">
            <v>292.07</v>
          </cell>
        </row>
        <row r="215">
          <cell r="B215" t="str">
            <v>Servicios Bancarios</v>
          </cell>
          <cell r="C215">
            <v>25000</v>
          </cell>
          <cell r="D215">
            <v>20000</v>
          </cell>
          <cell r="E215">
            <v>25050</v>
          </cell>
          <cell r="F215">
            <v>20000</v>
          </cell>
          <cell r="G215">
            <v>25000</v>
          </cell>
          <cell r="H215">
            <v>22000</v>
          </cell>
          <cell r="I215">
            <v>25000</v>
          </cell>
          <cell r="J215">
            <v>20000</v>
          </cell>
          <cell r="K215">
            <v>25000</v>
          </cell>
          <cell r="L215">
            <v>20000</v>
          </cell>
          <cell r="M215">
            <v>25000</v>
          </cell>
          <cell r="N215">
            <v>22000</v>
          </cell>
          <cell r="O215">
            <v>274050</v>
          </cell>
          <cell r="P215">
            <v>7629.9</v>
          </cell>
          <cell r="Q215">
            <v>95.7</v>
          </cell>
          <cell r="R215">
            <v>139.19999999999999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7864.7999999999993</v>
          </cell>
        </row>
        <row r="216">
          <cell r="B216" t="str">
            <v>Comisiones Deuda</v>
          </cell>
          <cell r="E216">
            <v>50</v>
          </cell>
          <cell r="H216">
            <v>2000</v>
          </cell>
          <cell r="N216">
            <v>2000</v>
          </cell>
          <cell r="O216">
            <v>4050</v>
          </cell>
          <cell r="AB216">
            <v>0</v>
          </cell>
        </row>
        <row r="217">
          <cell r="B217" t="str">
            <v>Comisiones Varias</v>
          </cell>
          <cell r="C217">
            <v>25000</v>
          </cell>
          <cell r="D217">
            <v>20000</v>
          </cell>
          <cell r="E217">
            <v>25000</v>
          </cell>
          <cell r="F217">
            <v>20000</v>
          </cell>
          <cell r="G217">
            <v>25000</v>
          </cell>
          <cell r="H217">
            <v>20000</v>
          </cell>
          <cell r="I217">
            <v>25000</v>
          </cell>
          <cell r="J217">
            <v>20000</v>
          </cell>
          <cell r="K217">
            <v>25000</v>
          </cell>
          <cell r="L217">
            <v>20000</v>
          </cell>
          <cell r="M217">
            <v>25000</v>
          </cell>
          <cell r="N217">
            <v>20000</v>
          </cell>
          <cell r="O217">
            <v>270000</v>
          </cell>
          <cell r="P217">
            <v>7629.9</v>
          </cell>
          <cell r="Q217">
            <v>95.7</v>
          </cell>
          <cell r="R217">
            <v>139.19999999999999</v>
          </cell>
          <cell r="AB217">
            <v>7864.7999999999993</v>
          </cell>
        </row>
        <row r="218">
          <cell r="B218" t="str">
            <v>Viáticos</v>
          </cell>
          <cell r="C218">
            <v>500</v>
          </cell>
          <cell r="D218">
            <v>500</v>
          </cell>
          <cell r="E218">
            <v>500</v>
          </cell>
          <cell r="F218">
            <v>500</v>
          </cell>
          <cell r="G218">
            <v>500</v>
          </cell>
          <cell r="H218">
            <v>500</v>
          </cell>
          <cell r="I218">
            <v>500</v>
          </cell>
          <cell r="J218">
            <v>500</v>
          </cell>
          <cell r="K218">
            <v>500</v>
          </cell>
          <cell r="L218">
            <v>500</v>
          </cell>
          <cell r="M218">
            <v>500</v>
          </cell>
          <cell r="N218">
            <v>500</v>
          </cell>
          <cell r="O218">
            <v>6000</v>
          </cell>
          <cell r="P218">
            <v>450</v>
          </cell>
          <cell r="Q218">
            <v>0</v>
          </cell>
          <cell r="R218">
            <v>900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1350</v>
          </cell>
        </row>
        <row r="219">
          <cell r="B219" t="str">
            <v>Viajes Locales</v>
          </cell>
          <cell r="C219">
            <v>500</v>
          </cell>
          <cell r="D219">
            <v>500</v>
          </cell>
          <cell r="E219">
            <v>500</v>
          </cell>
          <cell r="F219">
            <v>500</v>
          </cell>
          <cell r="G219">
            <v>500</v>
          </cell>
          <cell r="H219">
            <v>500</v>
          </cell>
          <cell r="I219">
            <v>500</v>
          </cell>
          <cell r="J219">
            <v>500</v>
          </cell>
          <cell r="K219">
            <v>500</v>
          </cell>
          <cell r="L219">
            <v>500</v>
          </cell>
          <cell r="M219">
            <v>500</v>
          </cell>
          <cell r="N219">
            <v>500</v>
          </cell>
          <cell r="O219">
            <v>6000</v>
          </cell>
          <cell r="P219">
            <v>450</v>
          </cell>
          <cell r="R219">
            <v>900</v>
          </cell>
          <cell r="AB219">
            <v>1350</v>
          </cell>
        </row>
        <row r="220">
          <cell r="B220" t="str">
            <v>Otros Gastos de Viajes (Hotel, Transporte)</v>
          </cell>
          <cell r="C220">
            <v>500</v>
          </cell>
          <cell r="D220">
            <v>500</v>
          </cell>
          <cell r="E220">
            <v>500</v>
          </cell>
          <cell r="F220">
            <v>500</v>
          </cell>
          <cell r="G220">
            <v>500</v>
          </cell>
          <cell r="H220">
            <v>500</v>
          </cell>
          <cell r="I220">
            <v>500</v>
          </cell>
          <cell r="J220">
            <v>500</v>
          </cell>
          <cell r="K220">
            <v>500</v>
          </cell>
          <cell r="L220">
            <v>500</v>
          </cell>
          <cell r="M220">
            <v>500</v>
          </cell>
          <cell r="N220">
            <v>500</v>
          </cell>
          <cell r="O220">
            <v>6000</v>
          </cell>
          <cell r="P220">
            <v>0</v>
          </cell>
          <cell r="Q220">
            <v>0</v>
          </cell>
          <cell r="R220">
            <v>391.5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391.5</v>
          </cell>
        </row>
        <row r="221">
          <cell r="B221" t="str">
            <v>Viajes Locales</v>
          </cell>
          <cell r="C221">
            <v>500</v>
          </cell>
          <cell r="D221">
            <v>500</v>
          </cell>
          <cell r="E221">
            <v>500</v>
          </cell>
          <cell r="F221">
            <v>500</v>
          </cell>
          <cell r="G221">
            <v>500</v>
          </cell>
          <cell r="H221">
            <v>500</v>
          </cell>
          <cell r="I221">
            <v>500</v>
          </cell>
          <cell r="J221">
            <v>500</v>
          </cell>
          <cell r="K221">
            <v>500</v>
          </cell>
          <cell r="L221">
            <v>500</v>
          </cell>
          <cell r="M221">
            <v>500</v>
          </cell>
          <cell r="N221">
            <v>500</v>
          </cell>
          <cell r="O221">
            <v>6000</v>
          </cell>
          <cell r="R221">
            <v>391.5</v>
          </cell>
          <cell r="AB221">
            <v>391.5</v>
          </cell>
        </row>
        <row r="222">
          <cell r="B222" t="str">
            <v>Pasajes</v>
          </cell>
          <cell r="C222">
            <v>800</v>
          </cell>
          <cell r="D222">
            <v>800</v>
          </cell>
          <cell r="E222">
            <v>800</v>
          </cell>
          <cell r="F222">
            <v>800</v>
          </cell>
          <cell r="G222">
            <v>800</v>
          </cell>
          <cell r="H222">
            <v>800</v>
          </cell>
          <cell r="I222">
            <v>800</v>
          </cell>
          <cell r="J222">
            <v>800</v>
          </cell>
          <cell r="K222">
            <v>800</v>
          </cell>
          <cell r="L222">
            <v>800</v>
          </cell>
          <cell r="M222">
            <v>800</v>
          </cell>
          <cell r="N222">
            <v>800</v>
          </cell>
          <cell r="O222">
            <v>9600</v>
          </cell>
          <cell r="P222">
            <v>1444.17</v>
          </cell>
          <cell r="Q222">
            <v>0</v>
          </cell>
          <cell r="R222">
            <v>453.48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1897.65</v>
          </cell>
        </row>
        <row r="223">
          <cell r="B223" t="str">
            <v>Viajes Locales</v>
          </cell>
          <cell r="C223">
            <v>800</v>
          </cell>
          <cell r="D223">
            <v>800</v>
          </cell>
          <cell r="E223">
            <v>800</v>
          </cell>
          <cell r="F223">
            <v>800</v>
          </cell>
          <cell r="G223">
            <v>800</v>
          </cell>
          <cell r="H223">
            <v>800</v>
          </cell>
          <cell r="I223">
            <v>800</v>
          </cell>
          <cell r="J223">
            <v>800</v>
          </cell>
          <cell r="K223">
            <v>800</v>
          </cell>
          <cell r="L223">
            <v>800</v>
          </cell>
          <cell r="M223">
            <v>800</v>
          </cell>
          <cell r="N223">
            <v>800</v>
          </cell>
          <cell r="O223">
            <v>9600</v>
          </cell>
          <cell r="P223">
            <v>1444.17</v>
          </cell>
          <cell r="R223">
            <v>453.48</v>
          </cell>
          <cell r="AB223">
            <v>1897.65</v>
          </cell>
        </row>
        <row r="224">
          <cell r="B224" t="str">
            <v>Gastos Generales</v>
          </cell>
          <cell r="C224">
            <v>44170.31</v>
          </cell>
          <cell r="D224">
            <v>44170.31</v>
          </cell>
          <cell r="E224">
            <v>44170.31</v>
          </cell>
          <cell r="F224">
            <v>18644.16</v>
          </cell>
          <cell r="G224">
            <v>12144.16</v>
          </cell>
          <cell r="H224">
            <v>12644.16</v>
          </cell>
          <cell r="I224">
            <v>12144.16</v>
          </cell>
          <cell r="J224">
            <v>14644.16</v>
          </cell>
          <cell r="K224">
            <v>12144.16</v>
          </cell>
          <cell r="L224">
            <v>12644.16</v>
          </cell>
          <cell r="M224">
            <v>12144.16</v>
          </cell>
          <cell r="N224">
            <v>14644.16</v>
          </cell>
          <cell r="O224">
            <v>254308.37000000005</v>
          </cell>
          <cell r="P224">
            <v>24334.560000000001</v>
          </cell>
          <cell r="Q224">
            <v>28090.21</v>
          </cell>
          <cell r="R224">
            <v>9603.4599999999991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62028.23</v>
          </cell>
        </row>
        <row r="225">
          <cell r="B225" t="str">
            <v>Gastos Comunes Torres Sofer</v>
          </cell>
          <cell r="C225">
            <v>3300</v>
          </cell>
          <cell r="D225">
            <v>3300</v>
          </cell>
          <cell r="E225">
            <v>3300</v>
          </cell>
          <cell r="F225">
            <v>3300</v>
          </cell>
          <cell r="G225">
            <v>3300</v>
          </cell>
          <cell r="H225">
            <v>3300</v>
          </cell>
          <cell r="I225">
            <v>3300</v>
          </cell>
          <cell r="J225">
            <v>3300</v>
          </cell>
          <cell r="K225">
            <v>3300</v>
          </cell>
          <cell r="L225">
            <v>3300</v>
          </cell>
          <cell r="M225">
            <v>3300</v>
          </cell>
          <cell r="N225">
            <v>3300</v>
          </cell>
          <cell r="O225">
            <v>39600</v>
          </cell>
          <cell r="P225">
            <v>4249.84</v>
          </cell>
          <cell r="Q225">
            <v>4249.84</v>
          </cell>
          <cell r="R225">
            <v>3718.77</v>
          </cell>
          <cell r="AB225">
            <v>12218.45</v>
          </cell>
        </row>
        <row r="226">
          <cell r="B226" t="str">
            <v>Mantenimiento Edificio</v>
          </cell>
          <cell r="C226">
            <v>32026.149999999998</v>
          </cell>
          <cell r="D226">
            <v>32026.149999999998</v>
          </cell>
          <cell r="E226">
            <v>32026.149999999998</v>
          </cell>
          <cell r="O226">
            <v>96078.45</v>
          </cell>
          <cell r="P226">
            <v>12053</v>
          </cell>
          <cell r="Q226">
            <v>69.599999999999994</v>
          </cell>
          <cell r="AB226">
            <v>12122.6</v>
          </cell>
        </row>
        <row r="227">
          <cell r="B227" t="str">
            <v>Mantenimiento Almacén</v>
          </cell>
          <cell r="J227">
            <v>2000</v>
          </cell>
          <cell r="N227">
            <v>2000</v>
          </cell>
          <cell r="O227">
            <v>4000</v>
          </cell>
          <cell r="AB227">
            <v>0</v>
          </cell>
        </row>
        <row r="228">
          <cell r="B228" t="str">
            <v>Fundempresa (Reg. Y Resellado Actas, Poderes,etc.)</v>
          </cell>
          <cell r="F228">
            <v>500</v>
          </cell>
          <cell r="H228">
            <v>500</v>
          </cell>
          <cell r="J228">
            <v>500</v>
          </cell>
          <cell r="L228">
            <v>500</v>
          </cell>
          <cell r="N228">
            <v>500</v>
          </cell>
          <cell r="O228">
            <v>2500</v>
          </cell>
          <cell r="AB228">
            <v>0</v>
          </cell>
        </row>
        <row r="229">
          <cell r="B229" t="str">
            <v>Patente Municipal</v>
          </cell>
          <cell r="F229">
            <v>6000</v>
          </cell>
          <cell r="O229">
            <v>6000</v>
          </cell>
          <cell r="AB229">
            <v>0</v>
          </cell>
        </row>
        <row r="230">
          <cell r="B230" t="str">
            <v>Gastos Menores varios / Alquiler Piso 7</v>
          </cell>
          <cell r="C230">
            <v>8844.16</v>
          </cell>
          <cell r="D230">
            <v>8844.16</v>
          </cell>
          <cell r="E230">
            <v>8844.16</v>
          </cell>
          <cell r="F230">
            <v>8844.16</v>
          </cell>
          <cell r="G230">
            <v>8844.16</v>
          </cell>
          <cell r="H230">
            <v>8844.16</v>
          </cell>
          <cell r="I230">
            <v>8844.16</v>
          </cell>
          <cell r="J230">
            <v>8844.16</v>
          </cell>
          <cell r="K230">
            <v>8844.16</v>
          </cell>
          <cell r="L230">
            <v>8844.16</v>
          </cell>
          <cell r="M230">
            <v>8844.16</v>
          </cell>
          <cell r="N230">
            <v>8844.16</v>
          </cell>
          <cell r="O230">
            <v>106129.92000000003</v>
          </cell>
          <cell r="P230">
            <v>8031.72</v>
          </cell>
          <cell r="Q230">
            <v>23770.769999999997</v>
          </cell>
          <cell r="R230">
            <v>5884.69</v>
          </cell>
          <cell r="AB230">
            <v>37687.18</v>
          </cell>
        </row>
        <row r="231">
          <cell r="O231">
            <v>0</v>
          </cell>
          <cell r="AB231">
            <v>0</v>
          </cell>
        </row>
        <row r="232">
          <cell r="O232">
            <v>0</v>
          </cell>
          <cell r="AB232">
            <v>0</v>
          </cell>
        </row>
        <row r="234">
          <cell r="B234" t="str">
            <v>MATERIALES, REPUESTOS Y SUMINISTROS</v>
          </cell>
          <cell r="C234">
            <v>11694.71</v>
          </cell>
          <cell r="D234">
            <v>27789.71</v>
          </cell>
          <cell r="E234">
            <v>45929.21</v>
          </cell>
          <cell r="F234">
            <v>11694.71</v>
          </cell>
          <cell r="G234">
            <v>11894.71</v>
          </cell>
          <cell r="H234">
            <v>11694.71</v>
          </cell>
          <cell r="I234">
            <v>24694.71</v>
          </cell>
          <cell r="J234">
            <v>11694.71</v>
          </cell>
          <cell r="K234">
            <v>20260.71</v>
          </cell>
          <cell r="L234">
            <v>18694.71</v>
          </cell>
          <cell r="M234">
            <v>11894.71</v>
          </cell>
          <cell r="N234">
            <v>21268.190000000002</v>
          </cell>
          <cell r="O234">
            <v>229205.5</v>
          </cell>
          <cell r="P234">
            <v>290.88</v>
          </cell>
          <cell r="Q234">
            <v>5097.79</v>
          </cell>
          <cell r="R234">
            <v>679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6067.67</v>
          </cell>
        </row>
        <row r="235">
          <cell r="B235" t="str">
            <v>Combustibles y Lubricantes Vehículos</v>
          </cell>
          <cell r="C235">
            <v>400</v>
          </cell>
          <cell r="D235">
            <v>400</v>
          </cell>
          <cell r="E235">
            <v>400</v>
          </cell>
          <cell r="F235">
            <v>400</v>
          </cell>
          <cell r="G235">
            <v>400</v>
          </cell>
          <cell r="H235">
            <v>400</v>
          </cell>
          <cell r="I235">
            <v>400</v>
          </cell>
          <cell r="J235">
            <v>400</v>
          </cell>
          <cell r="K235">
            <v>400</v>
          </cell>
          <cell r="L235">
            <v>400</v>
          </cell>
          <cell r="M235">
            <v>400</v>
          </cell>
          <cell r="N235">
            <v>400</v>
          </cell>
          <cell r="O235">
            <v>4800</v>
          </cell>
          <cell r="P235">
            <v>290.88</v>
          </cell>
          <cell r="Q235">
            <v>619.03</v>
          </cell>
          <cell r="R235">
            <v>372.76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1282.67</v>
          </cell>
        </row>
        <row r="236">
          <cell r="B236" t="str">
            <v>Previsión consumo vehiculos</v>
          </cell>
          <cell r="C236">
            <v>400</v>
          </cell>
          <cell r="D236">
            <v>400</v>
          </cell>
          <cell r="E236">
            <v>400</v>
          </cell>
          <cell r="F236">
            <v>400</v>
          </cell>
          <cell r="G236">
            <v>400</v>
          </cell>
          <cell r="H236">
            <v>400</v>
          </cell>
          <cell r="I236">
            <v>400</v>
          </cell>
          <cell r="J236">
            <v>400</v>
          </cell>
          <cell r="K236">
            <v>400</v>
          </cell>
          <cell r="L236">
            <v>400</v>
          </cell>
          <cell r="M236">
            <v>400</v>
          </cell>
          <cell r="N236">
            <v>400</v>
          </cell>
          <cell r="O236">
            <v>4800</v>
          </cell>
          <cell r="P236">
            <v>290.88</v>
          </cell>
          <cell r="Q236">
            <v>619.03</v>
          </cell>
          <cell r="R236">
            <v>372.76</v>
          </cell>
          <cell r="AB236">
            <v>1282.67</v>
          </cell>
        </row>
        <row r="237">
          <cell r="B237" t="str">
            <v>Materiales y Suministros de Oficina</v>
          </cell>
          <cell r="C237">
            <v>8700</v>
          </cell>
          <cell r="D237">
            <v>22620</v>
          </cell>
          <cell r="E237">
            <v>40759.5</v>
          </cell>
          <cell r="F237">
            <v>8700</v>
          </cell>
          <cell r="G237">
            <v>8900</v>
          </cell>
          <cell r="H237">
            <v>8700</v>
          </cell>
          <cell r="I237">
            <v>14700</v>
          </cell>
          <cell r="J237">
            <v>8700</v>
          </cell>
          <cell r="K237">
            <v>8700</v>
          </cell>
          <cell r="L237">
            <v>8700</v>
          </cell>
          <cell r="M237">
            <v>8900</v>
          </cell>
          <cell r="N237">
            <v>8700</v>
          </cell>
          <cell r="O237">
            <v>156779.5</v>
          </cell>
          <cell r="P237">
            <v>0</v>
          </cell>
          <cell r="Q237">
            <v>0</v>
          </cell>
          <cell r="R237">
            <v>104.4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104.4</v>
          </cell>
        </row>
        <row r="238">
          <cell r="B238" t="str">
            <v>Materiales Generales.</v>
          </cell>
          <cell r="C238">
            <v>8000</v>
          </cell>
          <cell r="D238">
            <v>8000</v>
          </cell>
          <cell r="E238">
            <v>8000</v>
          </cell>
          <cell r="F238">
            <v>8000</v>
          </cell>
          <cell r="G238">
            <v>8000</v>
          </cell>
          <cell r="H238">
            <v>8000</v>
          </cell>
          <cell r="I238">
            <v>8000</v>
          </cell>
          <cell r="J238">
            <v>8000</v>
          </cell>
          <cell r="K238">
            <v>8000</v>
          </cell>
          <cell r="L238">
            <v>8000</v>
          </cell>
          <cell r="M238">
            <v>8000</v>
          </cell>
          <cell r="N238">
            <v>8000</v>
          </cell>
          <cell r="O238">
            <v>96000</v>
          </cell>
          <cell r="AB238">
            <v>0</v>
          </cell>
        </row>
        <row r="239">
          <cell r="B239" t="str">
            <v>Toner para Fotocopiadora</v>
          </cell>
          <cell r="I239">
            <v>6000</v>
          </cell>
          <cell r="O239">
            <v>6000</v>
          </cell>
          <cell r="AB239">
            <v>0</v>
          </cell>
        </row>
        <row r="240">
          <cell r="B240" t="str">
            <v>Mat Escritorio+Toner RRHH</v>
          </cell>
          <cell r="C240">
            <v>0</v>
          </cell>
          <cell r="D240">
            <v>13920</v>
          </cell>
          <cell r="E240">
            <v>26100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40020</v>
          </cell>
          <cell r="R240">
            <v>104.4</v>
          </cell>
          <cell r="AB240">
            <v>104.4</v>
          </cell>
        </row>
        <row r="241">
          <cell r="B241" t="str">
            <v>Previsión</v>
          </cell>
          <cell r="C241">
            <v>500</v>
          </cell>
          <cell r="D241">
            <v>500</v>
          </cell>
          <cell r="E241">
            <v>500</v>
          </cell>
          <cell r="F241">
            <v>500</v>
          </cell>
          <cell r="G241">
            <v>500</v>
          </cell>
          <cell r="H241">
            <v>500</v>
          </cell>
          <cell r="I241">
            <v>500</v>
          </cell>
          <cell r="J241">
            <v>500</v>
          </cell>
          <cell r="K241">
            <v>500</v>
          </cell>
          <cell r="L241">
            <v>500</v>
          </cell>
          <cell r="M241">
            <v>500</v>
          </cell>
          <cell r="N241">
            <v>500</v>
          </cell>
          <cell r="O241">
            <v>6000</v>
          </cell>
          <cell r="AB241">
            <v>0</v>
          </cell>
        </row>
        <row r="242">
          <cell r="B242" t="str">
            <v>Medicamentos (Botiquin)</v>
          </cell>
          <cell r="G242">
            <v>200</v>
          </cell>
          <cell r="M242">
            <v>200</v>
          </cell>
          <cell r="O242">
            <v>400</v>
          </cell>
          <cell r="AB242">
            <v>0</v>
          </cell>
        </row>
        <row r="243">
          <cell r="B243" t="str">
            <v>Agua + Pota Equip.</v>
          </cell>
          <cell r="C243">
            <v>200</v>
          </cell>
          <cell r="D243">
            <v>200</v>
          </cell>
          <cell r="E243">
            <v>200</v>
          </cell>
          <cell r="F243">
            <v>200</v>
          </cell>
          <cell r="G243">
            <v>200</v>
          </cell>
          <cell r="H243">
            <v>200</v>
          </cell>
          <cell r="I243">
            <v>200</v>
          </cell>
          <cell r="J243">
            <v>200</v>
          </cell>
          <cell r="K243">
            <v>200</v>
          </cell>
          <cell r="L243">
            <v>200</v>
          </cell>
          <cell r="M243">
            <v>200</v>
          </cell>
          <cell r="N243">
            <v>200</v>
          </cell>
          <cell r="O243">
            <v>2400</v>
          </cell>
          <cell r="AB243">
            <v>0</v>
          </cell>
        </row>
        <row r="244">
          <cell r="B244" t="str">
            <v>Material de Escritorio Adquisiciones</v>
          </cell>
          <cell r="C244">
            <v>0</v>
          </cell>
          <cell r="D244">
            <v>0</v>
          </cell>
          <cell r="E244">
            <v>5959.5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5959.5</v>
          </cell>
          <cell r="AB244">
            <v>0</v>
          </cell>
        </row>
        <row r="245">
          <cell r="O245">
            <v>0</v>
          </cell>
          <cell r="AB245">
            <v>0</v>
          </cell>
        </row>
        <row r="246">
          <cell r="B246" t="str">
            <v>Materiales Generales</v>
          </cell>
          <cell r="C246">
            <v>2594.71</v>
          </cell>
          <cell r="D246">
            <v>4769.71</v>
          </cell>
          <cell r="E246">
            <v>4769.71</v>
          </cell>
          <cell r="F246">
            <v>2594.71</v>
          </cell>
          <cell r="G246">
            <v>2594.71</v>
          </cell>
          <cell r="H246">
            <v>2594.71</v>
          </cell>
          <cell r="I246">
            <v>9594.7099999999991</v>
          </cell>
          <cell r="J246">
            <v>2594.71</v>
          </cell>
          <cell r="K246">
            <v>11160.71</v>
          </cell>
          <cell r="L246">
            <v>9594.7099999999991</v>
          </cell>
          <cell r="M246">
            <v>2594.71</v>
          </cell>
          <cell r="N246">
            <v>12168.19</v>
          </cell>
          <cell r="O246">
            <v>67626</v>
          </cell>
          <cell r="P246">
            <v>0</v>
          </cell>
          <cell r="Q246">
            <v>4478.76</v>
          </cell>
          <cell r="R246">
            <v>201.84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4680.6000000000004</v>
          </cell>
        </row>
        <row r="247">
          <cell r="B247" t="str">
            <v>Repuestos para Fotocopiadora</v>
          </cell>
          <cell r="I247">
            <v>7000</v>
          </cell>
          <cell r="L247">
            <v>7000</v>
          </cell>
          <cell r="O247">
            <v>14000</v>
          </cell>
          <cell r="AB247">
            <v>0</v>
          </cell>
        </row>
        <row r="248">
          <cell r="B248" t="str">
            <v>Repuestos para Equipos (Teclados, Mouse, Toners)</v>
          </cell>
          <cell r="C248">
            <v>0</v>
          </cell>
          <cell r="D248">
            <v>0</v>
          </cell>
          <cell r="E248">
            <v>2175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8566</v>
          </cell>
          <cell r="L248">
            <v>0</v>
          </cell>
          <cell r="M248">
            <v>0</v>
          </cell>
          <cell r="N248">
            <v>0</v>
          </cell>
          <cell r="O248">
            <v>10741</v>
          </cell>
          <cell r="Q248">
            <v>1740</v>
          </cell>
          <cell r="R248">
            <v>201.84</v>
          </cell>
          <cell r="AB248">
            <v>1941.84</v>
          </cell>
        </row>
        <row r="249">
          <cell r="B249" t="str">
            <v>Insumos Menores RRHH</v>
          </cell>
          <cell r="C249">
            <v>0</v>
          </cell>
          <cell r="D249">
            <v>2175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2175</v>
          </cell>
          <cell r="AB249">
            <v>0</v>
          </cell>
        </row>
        <row r="250">
          <cell r="B250" t="str">
            <v>Compras Varias (Otros materiales)</v>
          </cell>
          <cell r="C250">
            <v>1594.71</v>
          </cell>
          <cell r="D250">
            <v>1594.71</v>
          </cell>
          <cell r="E250">
            <v>1594.71</v>
          </cell>
          <cell r="F250">
            <v>1594.71</v>
          </cell>
          <cell r="G250">
            <v>1594.71</v>
          </cell>
          <cell r="H250">
            <v>1594.71</v>
          </cell>
          <cell r="I250">
            <v>1594.71</v>
          </cell>
          <cell r="J250">
            <v>1594.71</v>
          </cell>
          <cell r="K250">
            <v>1594.71</v>
          </cell>
          <cell r="L250">
            <v>1594.71</v>
          </cell>
          <cell r="M250">
            <v>1594.71</v>
          </cell>
          <cell r="N250">
            <v>11168.19</v>
          </cell>
          <cell r="O250">
            <v>28710</v>
          </cell>
          <cell r="Q250">
            <v>2738.76</v>
          </cell>
          <cell r="AB250">
            <v>2738.76</v>
          </cell>
        </row>
        <row r="251">
          <cell r="B251" t="str">
            <v>Previsión materiales menores (Procesos-Conta-Adq-RRHH)</v>
          </cell>
          <cell r="C251">
            <v>1000</v>
          </cell>
          <cell r="D251">
            <v>1000</v>
          </cell>
          <cell r="E251">
            <v>1000</v>
          </cell>
          <cell r="F251">
            <v>1000</v>
          </cell>
          <cell r="G251">
            <v>1000</v>
          </cell>
          <cell r="H251">
            <v>1000</v>
          </cell>
          <cell r="I251">
            <v>1000</v>
          </cell>
          <cell r="J251">
            <v>1000</v>
          </cell>
          <cell r="K251">
            <v>1000</v>
          </cell>
          <cell r="L251">
            <v>1000</v>
          </cell>
          <cell r="M251">
            <v>1000</v>
          </cell>
          <cell r="N251">
            <v>1000</v>
          </cell>
          <cell r="O251">
            <v>12000</v>
          </cell>
          <cell r="AB251">
            <v>0</v>
          </cell>
        </row>
        <row r="252">
          <cell r="O252">
            <v>0</v>
          </cell>
          <cell r="AB252">
            <v>0</v>
          </cell>
        </row>
        <row r="253">
          <cell r="B253" t="str">
            <v>Mermas y Diferencias en Inventarios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</row>
        <row r="254">
          <cell r="O254">
            <v>0</v>
          </cell>
          <cell r="AB254">
            <v>0</v>
          </cell>
        </row>
        <row r="256">
          <cell r="B256" t="str">
            <v>IMPUESTO A LAS TRANSACCIONES</v>
          </cell>
          <cell r="C256">
            <v>1740170.4918649532</v>
          </cell>
          <cell r="D256">
            <v>2343613.6516548982</v>
          </cell>
          <cell r="E256">
            <v>1928565.1818386307</v>
          </cell>
          <cell r="F256">
            <v>1818046.5066939737</v>
          </cell>
          <cell r="G256">
            <v>2007592.730737756</v>
          </cell>
          <cell r="H256">
            <v>2671727.3879964352</v>
          </cell>
          <cell r="I256">
            <v>2382254.4704859089</v>
          </cell>
          <cell r="J256">
            <v>2570791.4447200466</v>
          </cell>
          <cell r="K256">
            <v>2386273.4383912804</v>
          </cell>
          <cell r="L256">
            <v>2470207.5597821921</v>
          </cell>
          <cell r="M256">
            <v>2333456.0970972176</v>
          </cell>
          <cell r="N256">
            <v>3228285.390836657</v>
          </cell>
          <cell r="O256">
            <v>27880984.352099948</v>
          </cell>
          <cell r="P256">
            <v>1527517.43</v>
          </cell>
          <cell r="Q256">
            <v>1719531.2</v>
          </cell>
          <cell r="R256">
            <v>1387043.3899999997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4634092.0199999996</v>
          </cell>
        </row>
        <row r="257">
          <cell r="B257" t="str">
            <v>Impuesto a las Transacciones.</v>
          </cell>
          <cell r="C257">
            <v>1740170.4918649532</v>
          </cell>
          <cell r="D257">
            <v>2343613.6516548982</v>
          </cell>
          <cell r="E257">
            <v>1928565.1818386307</v>
          </cell>
          <cell r="F257">
            <v>1818046.5066939737</v>
          </cell>
          <cell r="G257">
            <v>2007592.730737756</v>
          </cell>
          <cell r="H257">
            <v>2671727.3879964352</v>
          </cell>
          <cell r="I257">
            <v>2382254.4704859089</v>
          </cell>
          <cell r="J257">
            <v>2570791.4447200466</v>
          </cell>
          <cell r="K257">
            <v>2386273.4383912804</v>
          </cell>
          <cell r="L257">
            <v>2470207.5597821921</v>
          </cell>
          <cell r="M257">
            <v>2333456.0970972176</v>
          </cell>
          <cell r="N257">
            <v>3228285.390836657</v>
          </cell>
          <cell r="O257">
            <v>27880984.352099948</v>
          </cell>
          <cell r="P257">
            <v>1527517.43</v>
          </cell>
          <cell r="Q257">
            <v>1719531.2</v>
          </cell>
          <cell r="R257">
            <v>1387043.3899999997</v>
          </cell>
          <cell r="AB257">
            <v>4634092.0199999996</v>
          </cell>
        </row>
        <row r="259">
          <cell r="B259" t="str">
            <v>IMPUESTOS A LA PROPIEDAD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6689.97</v>
          </cell>
          <cell r="O259">
            <v>6689.97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</row>
        <row r="260">
          <cell r="B260" t="str">
            <v>Impuesto Municipal Inmuebles</v>
          </cell>
          <cell r="N260">
            <v>4938.0974999999999</v>
          </cell>
          <cell r="O260">
            <v>4938.0974999999999</v>
          </cell>
          <cell r="AB260">
            <v>0</v>
          </cell>
        </row>
        <row r="261">
          <cell r="B261" t="str">
            <v>Impuesto Municipal Vehículos</v>
          </cell>
          <cell r="N261">
            <v>1751.8725000000002</v>
          </cell>
          <cell r="O261">
            <v>1751.8725000000002</v>
          </cell>
          <cell r="AB261">
            <v>0</v>
          </cell>
        </row>
        <row r="263">
          <cell r="B263" t="str">
            <v>CUOTAS A ORGANISMOS</v>
          </cell>
          <cell r="C263">
            <v>313781.87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313781.87</v>
          </cell>
          <cell r="P263">
            <v>313781.87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313781.87</v>
          </cell>
        </row>
        <row r="264">
          <cell r="B264" t="str">
            <v>Cuotas a Organismos.</v>
          </cell>
          <cell r="C264">
            <v>313781.87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313781.87</v>
          </cell>
          <cell r="P264">
            <v>313781.87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313781.87</v>
          </cell>
        </row>
        <row r="265">
          <cell r="B265" t="str">
            <v>Cámara de Industria</v>
          </cell>
          <cell r="O265">
            <v>0</v>
          </cell>
          <cell r="AB265">
            <v>0</v>
          </cell>
        </row>
        <row r="266">
          <cell r="B266" t="str">
            <v>Bolsa Boliviana de Valores</v>
          </cell>
          <cell r="C266">
            <v>132821.87</v>
          </cell>
          <cell r="O266">
            <v>132821.87</v>
          </cell>
          <cell r="P266">
            <v>132821.87</v>
          </cell>
          <cell r="AB266">
            <v>132821.87</v>
          </cell>
        </row>
        <row r="267">
          <cell r="B267" t="str">
            <v xml:space="preserve">Intendencia de valores </v>
          </cell>
          <cell r="C267">
            <v>180960</v>
          </cell>
          <cell r="O267">
            <v>180960</v>
          </cell>
          <cell r="P267">
            <v>180960</v>
          </cell>
          <cell r="AB267">
            <v>180960</v>
          </cell>
        </row>
        <row r="269">
          <cell r="B269" t="str">
            <v>REMUNERACIONES AL PERSONAL</v>
          </cell>
          <cell r="C269">
            <v>434378.91723701864</v>
          </cell>
          <cell r="D269">
            <v>434378.91723701864</v>
          </cell>
          <cell r="E269">
            <v>434378.91723701864</v>
          </cell>
          <cell r="F269">
            <v>434378.91723701864</v>
          </cell>
          <cell r="G269">
            <v>434378.91723701864</v>
          </cell>
          <cell r="H269">
            <v>434378.91723701864</v>
          </cell>
          <cell r="I269">
            <v>434378.91723701864</v>
          </cell>
          <cell r="J269">
            <v>434378.91723701864</v>
          </cell>
          <cell r="K269">
            <v>434378.91723701864</v>
          </cell>
          <cell r="L269">
            <v>434378.91723701864</v>
          </cell>
          <cell r="M269">
            <v>434378.91723701864</v>
          </cell>
          <cell r="N269">
            <v>1115188.4892530187</v>
          </cell>
          <cell r="O269">
            <v>5893356.5788602233</v>
          </cell>
          <cell r="P269">
            <v>356464.12000000005</v>
          </cell>
          <cell r="Q269">
            <v>365160.06999999995</v>
          </cell>
          <cell r="R269">
            <v>356393.83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1078018.02</v>
          </cell>
        </row>
        <row r="270">
          <cell r="B270" t="str">
            <v>Sueldos</v>
          </cell>
          <cell r="C270">
            <v>269570.60089999996</v>
          </cell>
          <cell r="D270">
            <v>269570.60089999996</v>
          </cell>
          <cell r="E270">
            <v>269570.60089999996</v>
          </cell>
          <cell r="F270">
            <v>269570.60089999996</v>
          </cell>
          <cell r="G270">
            <v>269570.60089999996</v>
          </cell>
          <cell r="H270">
            <v>269570.60089999996</v>
          </cell>
          <cell r="I270">
            <v>269570.60089999996</v>
          </cell>
          <cell r="J270">
            <v>269570.60089999996</v>
          </cell>
          <cell r="K270">
            <v>269570.60089999996</v>
          </cell>
          <cell r="L270">
            <v>269570.60089999996</v>
          </cell>
          <cell r="M270">
            <v>269570.60089999996</v>
          </cell>
          <cell r="N270">
            <v>269570.60089999996</v>
          </cell>
          <cell r="O270">
            <v>3234847.2107999995</v>
          </cell>
          <cell r="P270">
            <v>248956.43</v>
          </cell>
          <cell r="Q270">
            <v>252657.83</v>
          </cell>
          <cell r="R270">
            <v>244978.66</v>
          </cell>
          <cell r="AB270">
            <v>746592.92</v>
          </cell>
        </row>
        <row r="271">
          <cell r="B271" t="str">
            <v>Bono de Antiguedad</v>
          </cell>
          <cell r="C271">
            <v>11973.75</v>
          </cell>
          <cell r="D271">
            <v>11973.75</v>
          </cell>
          <cell r="E271">
            <v>11973.75</v>
          </cell>
          <cell r="F271">
            <v>11973.75</v>
          </cell>
          <cell r="G271">
            <v>11973.75</v>
          </cell>
          <cell r="H271">
            <v>11973.75</v>
          </cell>
          <cell r="I271">
            <v>11973.75</v>
          </cell>
          <cell r="J271">
            <v>11973.75</v>
          </cell>
          <cell r="K271">
            <v>11973.75</v>
          </cell>
          <cell r="L271">
            <v>11973.75</v>
          </cell>
          <cell r="M271">
            <v>11973.75</v>
          </cell>
          <cell r="N271">
            <v>11973.75</v>
          </cell>
          <cell r="O271">
            <v>143685</v>
          </cell>
          <cell r="P271">
            <v>15105</v>
          </cell>
          <cell r="Q271">
            <v>15900</v>
          </cell>
          <cell r="R271">
            <v>16053.75</v>
          </cell>
          <cell r="AB271">
            <v>47058.75</v>
          </cell>
        </row>
        <row r="272">
          <cell r="B272" t="str">
            <v>Bono Dominical</v>
          </cell>
          <cell r="C272">
            <v>24679.310000000005</v>
          </cell>
          <cell r="D272">
            <v>24679.310000000005</v>
          </cell>
          <cell r="E272">
            <v>24679.310000000005</v>
          </cell>
          <cell r="F272">
            <v>24679.310000000005</v>
          </cell>
          <cell r="G272">
            <v>24679.310000000005</v>
          </cell>
          <cell r="H272">
            <v>24679.310000000005</v>
          </cell>
          <cell r="I272">
            <v>24679.310000000005</v>
          </cell>
          <cell r="J272">
            <v>24679.310000000005</v>
          </cell>
          <cell r="K272">
            <v>24679.310000000005</v>
          </cell>
          <cell r="L272">
            <v>24679.310000000005</v>
          </cell>
          <cell r="M272">
            <v>24679.310000000005</v>
          </cell>
          <cell r="N272">
            <v>24679.310000000005</v>
          </cell>
          <cell r="O272">
            <v>296151.72000000003</v>
          </cell>
          <cell r="P272">
            <v>2732.82</v>
          </cell>
          <cell r="Q272">
            <v>4214.3100000000004</v>
          </cell>
          <cell r="R272">
            <v>5191.42</v>
          </cell>
          <cell r="AB272">
            <v>12138.550000000001</v>
          </cell>
        </row>
        <row r="273">
          <cell r="B273" t="str">
            <v>Bono de Producción</v>
          </cell>
          <cell r="C273">
            <v>17971.373393333339</v>
          </cell>
          <cell r="D273">
            <v>17971.373393333339</v>
          </cell>
          <cell r="E273">
            <v>17971.373393333339</v>
          </cell>
          <cell r="F273">
            <v>17971.373393333339</v>
          </cell>
          <cell r="G273">
            <v>17971.373393333339</v>
          </cell>
          <cell r="H273">
            <v>17971.373393333339</v>
          </cell>
          <cell r="I273">
            <v>17971.373393333339</v>
          </cell>
          <cell r="J273">
            <v>17971.373393333339</v>
          </cell>
          <cell r="K273">
            <v>17971.373393333339</v>
          </cell>
          <cell r="L273">
            <v>17971.373393333339</v>
          </cell>
          <cell r="M273">
            <v>17971.373393333339</v>
          </cell>
          <cell r="N273">
            <v>17971.373393333339</v>
          </cell>
          <cell r="O273">
            <v>215656.48072000008</v>
          </cell>
          <cell r="AB273">
            <v>0</v>
          </cell>
        </row>
        <row r="274">
          <cell r="B274" t="str">
            <v>Sobretiempos y Asignaciones Varias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AB274">
            <v>0</v>
          </cell>
        </row>
        <row r="275">
          <cell r="B275" t="str">
            <v>Subsidios</v>
          </cell>
          <cell r="C275">
            <v>2000</v>
          </cell>
          <cell r="D275">
            <v>2000</v>
          </cell>
          <cell r="E275">
            <v>2000</v>
          </cell>
          <cell r="F275">
            <v>2000</v>
          </cell>
          <cell r="G275">
            <v>2000</v>
          </cell>
          <cell r="H275">
            <v>2000</v>
          </cell>
          <cell r="I275">
            <v>2000</v>
          </cell>
          <cell r="J275">
            <v>2000</v>
          </cell>
          <cell r="K275">
            <v>2000</v>
          </cell>
          <cell r="L275">
            <v>2000</v>
          </cell>
          <cell r="M275">
            <v>2000</v>
          </cell>
          <cell r="N275">
            <v>2000</v>
          </cell>
          <cell r="O275">
            <v>24000</v>
          </cell>
          <cell r="AB275">
            <v>0</v>
          </cell>
        </row>
        <row r="276">
          <cell r="B276" t="str">
            <v>Aportes Patronales (CPS, AFPs, y otros)</v>
          </cell>
          <cell r="C276">
            <v>54172.990230416006</v>
          </cell>
          <cell r="D276">
            <v>54172.990230416006</v>
          </cell>
          <cell r="E276">
            <v>54172.990230416006</v>
          </cell>
          <cell r="F276">
            <v>54172.990230416006</v>
          </cell>
          <cell r="G276">
            <v>54172.990230416006</v>
          </cell>
          <cell r="H276">
            <v>54172.990230416006</v>
          </cell>
          <cell r="I276">
            <v>54172.990230416006</v>
          </cell>
          <cell r="J276">
            <v>54172.990230416006</v>
          </cell>
          <cell r="K276">
            <v>54172.990230416006</v>
          </cell>
          <cell r="L276">
            <v>54172.990230416006</v>
          </cell>
          <cell r="M276">
            <v>54172.990230416006</v>
          </cell>
          <cell r="N276">
            <v>86592.493659749336</v>
          </cell>
          <cell r="O276">
            <v>682495.38619432552</v>
          </cell>
          <cell r="P276">
            <v>45221.95</v>
          </cell>
          <cell r="Q276">
            <v>46944.070000000007</v>
          </cell>
          <cell r="R276">
            <v>45817.1</v>
          </cell>
          <cell r="AB276">
            <v>137983.12</v>
          </cell>
        </row>
        <row r="277">
          <cell r="B277" t="str">
            <v>Aguinaldo de Navidad</v>
          </cell>
          <cell r="C277">
            <v>27005.446356634664</v>
          </cell>
          <cell r="D277">
            <v>27005.446356634664</v>
          </cell>
          <cell r="E277">
            <v>27005.446356634664</v>
          </cell>
          <cell r="F277">
            <v>27005.446356634664</v>
          </cell>
          <cell r="G277">
            <v>27005.446356634664</v>
          </cell>
          <cell r="H277">
            <v>27005.446356634664</v>
          </cell>
          <cell r="I277">
            <v>27005.446356634664</v>
          </cell>
          <cell r="J277">
            <v>27005.446356634664</v>
          </cell>
          <cell r="K277">
            <v>27005.446356634664</v>
          </cell>
          <cell r="L277">
            <v>27005.446356634664</v>
          </cell>
          <cell r="M277">
            <v>27005.446356634664</v>
          </cell>
          <cell r="N277">
            <v>27005.446356634664</v>
          </cell>
          <cell r="O277">
            <v>324065.35627961595</v>
          </cell>
          <cell r="P277">
            <v>22223.96</v>
          </cell>
          <cell r="Q277">
            <v>22721.93</v>
          </cell>
          <cell r="R277">
            <v>22176.45</v>
          </cell>
          <cell r="AB277">
            <v>67122.34</v>
          </cell>
        </row>
        <row r="278">
          <cell r="B278" t="str">
            <v>Previsión Beneficios Sociales</v>
          </cell>
          <cell r="C278">
            <v>27005.446356634664</v>
          </cell>
          <cell r="D278">
            <v>27005.446356634664</v>
          </cell>
          <cell r="E278">
            <v>27005.446356634664</v>
          </cell>
          <cell r="F278">
            <v>27005.446356634664</v>
          </cell>
          <cell r="G278">
            <v>27005.446356634664</v>
          </cell>
          <cell r="H278">
            <v>27005.446356634664</v>
          </cell>
          <cell r="I278">
            <v>27005.446356634664</v>
          </cell>
          <cell r="J278">
            <v>27005.446356634664</v>
          </cell>
          <cell r="K278">
            <v>27005.446356634664</v>
          </cell>
          <cell r="L278">
            <v>27005.446356634664</v>
          </cell>
          <cell r="M278">
            <v>27005.446356634664</v>
          </cell>
          <cell r="N278">
            <v>27005.446356634664</v>
          </cell>
          <cell r="O278">
            <v>324065.35627961595</v>
          </cell>
          <cell r="P278">
            <v>22223.96</v>
          </cell>
          <cell r="Q278">
            <v>22721.93</v>
          </cell>
          <cell r="R278">
            <v>22176.45</v>
          </cell>
          <cell r="AB278">
            <v>67122.34</v>
          </cell>
        </row>
        <row r="279">
          <cell r="B279" t="str">
            <v>Otras Asignaciones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324195.03429333336</v>
          </cell>
          <cell r="O279">
            <v>324195.03429333336</v>
          </cell>
          <cell r="AB279">
            <v>0</v>
          </cell>
        </row>
        <row r="280">
          <cell r="B280" t="str">
            <v>Prima Anual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324195.03429333336</v>
          </cell>
          <cell r="O280">
            <v>324195.03429333336</v>
          </cell>
          <cell r="AB280">
            <v>0</v>
          </cell>
        </row>
        <row r="282">
          <cell r="B282" t="str">
            <v>SEGUROS</v>
          </cell>
          <cell r="C282">
            <v>7449.7159473543306</v>
          </cell>
          <cell r="D282">
            <v>7449.7159473543306</v>
          </cell>
          <cell r="E282">
            <v>7449.7159473543306</v>
          </cell>
          <cell r="F282">
            <v>7449.7159473543306</v>
          </cell>
          <cell r="G282">
            <v>7449.7159473543306</v>
          </cell>
          <cell r="H282">
            <v>7449.7159473543306</v>
          </cell>
          <cell r="I282">
            <v>7449.7159473543306</v>
          </cell>
          <cell r="J282">
            <v>7449.7159473543306</v>
          </cell>
          <cell r="K282">
            <v>7449.7159473543306</v>
          </cell>
          <cell r="L282">
            <v>7449.7159473543306</v>
          </cell>
          <cell r="M282">
            <v>7449.7159473543306</v>
          </cell>
          <cell r="N282">
            <v>7449.7159473543306</v>
          </cell>
          <cell r="O282">
            <v>89396.59136825196</v>
          </cell>
          <cell r="P282">
            <v>7683.91</v>
          </cell>
          <cell r="Q282">
            <v>7683.91</v>
          </cell>
          <cell r="R282">
            <v>7698.47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23066.289999999997</v>
          </cell>
        </row>
        <row r="283">
          <cell r="B283" t="str">
            <v>Seguro Automotores</v>
          </cell>
          <cell r="C283">
            <v>386.15491507443562</v>
          </cell>
          <cell r="D283">
            <v>386.15491507443562</v>
          </cell>
          <cell r="E283">
            <v>386.15491507443562</v>
          </cell>
          <cell r="F283">
            <v>386.15491507443562</v>
          </cell>
          <cell r="G283">
            <v>386.15491507443562</v>
          </cell>
          <cell r="H283">
            <v>386.15491507443562</v>
          </cell>
          <cell r="I283">
            <v>386.15491507443562</v>
          </cell>
          <cell r="J283">
            <v>386.15491507443562</v>
          </cell>
          <cell r="K283">
            <v>386.15491507443562</v>
          </cell>
          <cell r="L283">
            <v>386.15491507443562</v>
          </cell>
          <cell r="M283">
            <v>386.15491507443562</v>
          </cell>
          <cell r="N283">
            <v>386.15491507443562</v>
          </cell>
          <cell r="O283">
            <v>4633.8589808932284</v>
          </cell>
          <cell r="P283">
            <v>2537.4299999999998</v>
          </cell>
          <cell r="Q283">
            <v>2537.4299999999998</v>
          </cell>
          <cell r="R283">
            <v>2537.4299999999998</v>
          </cell>
          <cell r="AB283">
            <v>7612.2899999999991</v>
          </cell>
        </row>
        <row r="284">
          <cell r="B284" t="str">
            <v>Seguro Accidentes Personales</v>
          </cell>
          <cell r="C284">
            <v>2229.3176231299635</v>
          </cell>
          <cell r="D284">
            <v>2229.3176231299635</v>
          </cell>
          <cell r="E284">
            <v>2229.3176231299635</v>
          </cell>
          <cell r="F284">
            <v>2229.3176231299635</v>
          </cell>
          <cell r="G284">
            <v>2229.3176231299635</v>
          </cell>
          <cell r="H284">
            <v>2229.3176231299635</v>
          </cell>
          <cell r="I284">
            <v>2229.3176231299635</v>
          </cell>
          <cell r="J284">
            <v>2229.3176231299635</v>
          </cell>
          <cell r="K284">
            <v>2229.3176231299635</v>
          </cell>
          <cell r="L284">
            <v>2229.3176231299635</v>
          </cell>
          <cell r="M284">
            <v>2229.3176231299635</v>
          </cell>
          <cell r="N284">
            <v>2229.3176231299635</v>
          </cell>
          <cell r="O284">
            <v>26751.811477559557</v>
          </cell>
          <cell r="P284">
            <v>977.39</v>
          </cell>
          <cell r="Q284">
            <v>977.39</v>
          </cell>
          <cell r="R284">
            <v>977.39</v>
          </cell>
          <cell r="AB284">
            <v>2932.17</v>
          </cell>
        </row>
        <row r="285">
          <cell r="B285" t="str">
            <v>Seguro de Transporte</v>
          </cell>
          <cell r="C285">
            <v>39.358800000000002</v>
          </cell>
          <cell r="D285">
            <v>39.358800000000002</v>
          </cell>
          <cell r="E285">
            <v>39.358800000000002</v>
          </cell>
          <cell r="F285">
            <v>39.358800000000002</v>
          </cell>
          <cell r="G285">
            <v>39.358800000000002</v>
          </cell>
          <cell r="H285">
            <v>39.358800000000002</v>
          </cell>
          <cell r="I285">
            <v>39.358800000000002</v>
          </cell>
          <cell r="J285">
            <v>39.358800000000002</v>
          </cell>
          <cell r="K285">
            <v>39.358800000000002</v>
          </cell>
          <cell r="L285">
            <v>39.358800000000002</v>
          </cell>
          <cell r="M285">
            <v>39.358800000000002</v>
          </cell>
          <cell r="N285">
            <v>39.358800000000002</v>
          </cell>
          <cell r="O285">
            <v>472.30559999999991</v>
          </cell>
          <cell r="P285">
            <v>30.28</v>
          </cell>
          <cell r="Q285">
            <v>30.28</v>
          </cell>
          <cell r="R285">
            <v>30.28</v>
          </cell>
          <cell r="AB285">
            <v>90.84</v>
          </cell>
        </row>
        <row r="286">
          <cell r="B286" t="str">
            <v>Seguro de Vida</v>
          </cell>
          <cell r="C286">
            <v>1756.3655697499312</v>
          </cell>
          <cell r="D286">
            <v>1756.3655697499312</v>
          </cell>
          <cell r="E286">
            <v>1756.3655697499312</v>
          </cell>
          <cell r="F286">
            <v>1756.3655697499312</v>
          </cell>
          <cell r="G286">
            <v>1756.3655697499312</v>
          </cell>
          <cell r="H286">
            <v>1756.3655697499312</v>
          </cell>
          <cell r="I286">
            <v>1756.3655697499312</v>
          </cell>
          <cell r="J286">
            <v>1756.3655697499312</v>
          </cell>
          <cell r="K286">
            <v>1756.3655697499312</v>
          </cell>
          <cell r="L286">
            <v>1756.3655697499312</v>
          </cell>
          <cell r="M286">
            <v>1756.3655697499312</v>
          </cell>
          <cell r="N286">
            <v>1756.3655697499312</v>
          </cell>
          <cell r="O286">
            <v>21076.386836999172</v>
          </cell>
          <cell r="P286">
            <v>1801.48</v>
          </cell>
          <cell r="Q286">
            <v>1801.48</v>
          </cell>
          <cell r="R286">
            <v>1801.49</v>
          </cell>
          <cell r="AB286">
            <v>5404.45</v>
          </cell>
        </row>
        <row r="287">
          <cell r="B287" t="str">
            <v>Seguros para la Propiedad General</v>
          </cell>
          <cell r="C287">
            <v>3014.9037594000001</v>
          </cell>
          <cell r="D287">
            <v>3014.9037594000001</v>
          </cell>
          <cell r="E287">
            <v>3014.9037594000001</v>
          </cell>
          <cell r="F287">
            <v>3014.9037594000001</v>
          </cell>
          <cell r="G287">
            <v>3014.9037594000001</v>
          </cell>
          <cell r="H287">
            <v>3014.9037594000001</v>
          </cell>
          <cell r="I287">
            <v>3014.9037594000001</v>
          </cell>
          <cell r="J287">
            <v>3014.9037594000001</v>
          </cell>
          <cell r="K287">
            <v>3014.9037594000001</v>
          </cell>
          <cell r="L287">
            <v>3014.9037594000001</v>
          </cell>
          <cell r="M287">
            <v>3014.9037594000001</v>
          </cell>
          <cell r="N287">
            <v>3014.9037594000001</v>
          </cell>
          <cell r="O287">
            <v>36178.845112800002</v>
          </cell>
          <cell r="P287">
            <v>2319.16</v>
          </cell>
          <cell r="Q287">
            <v>2319.16</v>
          </cell>
          <cell r="R287">
            <v>2333.71</v>
          </cell>
          <cell r="AB287">
            <v>6972.03</v>
          </cell>
        </row>
        <row r="288">
          <cell r="B288" t="str">
            <v>Otros Seguros</v>
          </cell>
          <cell r="C288">
            <v>23.615279999999998</v>
          </cell>
          <cell r="D288">
            <v>23.615279999999998</v>
          </cell>
          <cell r="E288">
            <v>23.615279999999998</v>
          </cell>
          <cell r="F288">
            <v>23.615279999999998</v>
          </cell>
          <cell r="G288">
            <v>23.615279999999998</v>
          </cell>
          <cell r="H288">
            <v>23.615279999999998</v>
          </cell>
          <cell r="I288">
            <v>23.615279999999998</v>
          </cell>
          <cell r="J288">
            <v>23.615279999999998</v>
          </cell>
          <cell r="K288">
            <v>23.615279999999998</v>
          </cell>
          <cell r="L288">
            <v>23.615279999999998</v>
          </cell>
          <cell r="M288">
            <v>23.615279999999998</v>
          </cell>
          <cell r="N288">
            <v>23.615279999999998</v>
          </cell>
          <cell r="O288">
            <v>283.38335999999993</v>
          </cell>
          <cell r="P288">
            <v>18.170000000000002</v>
          </cell>
          <cell r="Q288">
            <v>18.170000000000002</v>
          </cell>
          <cell r="R288">
            <v>18.170000000000002</v>
          </cell>
          <cell r="AB288">
            <v>54.510000000000005</v>
          </cell>
        </row>
        <row r="290">
          <cell r="B290" t="str">
            <v>DEPRECIACION ACTIVOS FIJOS, AMORTIZACIONES</v>
          </cell>
          <cell r="C290">
            <v>2300.130962693233</v>
          </cell>
          <cell r="D290">
            <v>2305.0845173100583</v>
          </cell>
          <cell r="E290">
            <v>2310.0487398861173</v>
          </cell>
          <cell r="F290">
            <v>2315.0236533958923</v>
          </cell>
          <cell r="G290">
            <v>2320.009280863344</v>
          </cell>
          <cell r="H290">
            <v>2325.0056453620168</v>
          </cell>
          <cell r="I290">
            <v>2330.0127700151465</v>
          </cell>
          <cell r="J290">
            <v>2335.0306779957668</v>
          </cell>
          <cell r="K290">
            <v>2340.0593925268176</v>
          </cell>
          <cell r="L290">
            <v>2345.0989368812507</v>
          </cell>
          <cell r="M290">
            <v>2350.1493343821385</v>
          </cell>
          <cell r="N290">
            <v>2355.2106084027823</v>
          </cell>
          <cell r="O290">
            <v>27930.864519714567</v>
          </cell>
          <cell r="P290">
            <v>1720.44</v>
          </cell>
          <cell r="Q290">
            <v>1735.87</v>
          </cell>
          <cell r="R290">
            <v>1753.41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5209.72</v>
          </cell>
        </row>
        <row r="291">
          <cell r="B291" t="str">
            <v>Depreciación Activo Fijo</v>
          </cell>
          <cell r="C291">
            <v>2300.130962693233</v>
          </cell>
          <cell r="D291">
            <v>2305.0845173100583</v>
          </cell>
          <cell r="E291">
            <v>2310.0487398861173</v>
          </cell>
          <cell r="F291">
            <v>2315.0236533958923</v>
          </cell>
          <cell r="G291">
            <v>2320.009280863344</v>
          </cell>
          <cell r="H291">
            <v>2325.0056453620168</v>
          </cell>
          <cell r="I291">
            <v>2330.0127700151465</v>
          </cell>
          <cell r="J291">
            <v>2335.0306779957668</v>
          </cell>
          <cell r="K291">
            <v>2340.0593925268176</v>
          </cell>
          <cell r="L291">
            <v>2345.0989368812507</v>
          </cell>
          <cell r="M291">
            <v>2350.1493343821385</v>
          </cell>
          <cell r="N291">
            <v>2355.2106084027823</v>
          </cell>
          <cell r="O291">
            <v>27930.864519714567</v>
          </cell>
          <cell r="P291">
            <v>1720.44</v>
          </cell>
          <cell r="Q291">
            <v>1735.87</v>
          </cell>
          <cell r="R291">
            <v>1753.41</v>
          </cell>
          <cell r="AB291">
            <v>5209.72</v>
          </cell>
        </row>
        <row r="293">
          <cell r="B293" t="str">
            <v>Relaciones Públicas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1000</v>
          </cell>
          <cell r="O293">
            <v>1000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</row>
        <row r="294">
          <cell r="B294" t="str">
            <v>Relaciones Públicas.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1000</v>
          </cell>
          <cell r="O294">
            <v>1000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</row>
        <row r="295">
          <cell r="B295" t="str">
            <v>Previsión</v>
          </cell>
          <cell r="N295">
            <v>1000</v>
          </cell>
          <cell r="O295">
            <v>1000</v>
          </cell>
          <cell r="AB295">
            <v>0</v>
          </cell>
        </row>
        <row r="297">
          <cell r="B297" t="str">
            <v>IMPUESTO A LAS TRANSACCIONES FINANCIERAS</v>
          </cell>
          <cell r="C297">
            <v>3561.4251043758259</v>
          </cell>
          <cell r="D297">
            <v>3250.5059827307127</v>
          </cell>
          <cell r="E297">
            <v>4445.7678743885781</v>
          </cell>
          <cell r="F297">
            <v>10088.009941792818</v>
          </cell>
          <cell r="G297">
            <v>4785.8727455534963</v>
          </cell>
          <cell r="H297">
            <v>5203.0084104133275</v>
          </cell>
          <cell r="I297">
            <v>4494.7544966822525</v>
          </cell>
          <cell r="J297">
            <v>5928.3947321555133</v>
          </cell>
          <cell r="K297">
            <v>4115.383877831985</v>
          </cell>
          <cell r="L297">
            <v>3559.2536034526192</v>
          </cell>
          <cell r="M297">
            <v>4489.9367223935205</v>
          </cell>
          <cell r="N297">
            <v>3553.8668079671629</v>
          </cell>
          <cell r="O297">
            <v>57476.180299737804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</row>
        <row r="298">
          <cell r="B298" t="str">
            <v>Impuesto a las Transacciones Financieras.</v>
          </cell>
          <cell r="C298">
            <v>3561.4251043758259</v>
          </cell>
          <cell r="D298">
            <v>3250.5059827307127</v>
          </cell>
          <cell r="E298">
            <v>4445.7678743885781</v>
          </cell>
          <cell r="F298">
            <v>10088.009941792818</v>
          </cell>
          <cell r="G298">
            <v>4785.8727455534963</v>
          </cell>
          <cell r="H298">
            <v>5203.0084104133275</v>
          </cell>
          <cell r="I298">
            <v>4494.7544966822525</v>
          </cell>
          <cell r="J298">
            <v>5928.3947321555133</v>
          </cell>
          <cell r="K298">
            <v>4115.383877831985</v>
          </cell>
          <cell r="L298">
            <v>3559.2536034526192</v>
          </cell>
          <cell r="M298">
            <v>4489.9367223935205</v>
          </cell>
          <cell r="N298">
            <v>3553.8668079671629</v>
          </cell>
          <cell r="O298">
            <v>57476.180299737804</v>
          </cell>
          <cell r="AB298">
            <v>0</v>
          </cell>
        </row>
        <row r="300">
          <cell r="B300" t="str">
            <v>TOTAL</v>
          </cell>
          <cell r="C300">
            <v>2606538.5711163953</v>
          </cell>
          <cell r="D300">
            <v>2909672.895339312</v>
          </cell>
          <cell r="E300">
            <v>2522528.1516372785</v>
          </cell>
          <cell r="F300">
            <v>2346113.0434735352</v>
          </cell>
          <cell r="G300">
            <v>2533251.1159485457</v>
          </cell>
          <cell r="H300">
            <v>3197442.9052365837</v>
          </cell>
          <cell r="I300">
            <v>2918791.7409369797</v>
          </cell>
          <cell r="J300">
            <v>3142560.8733145711</v>
          </cell>
          <cell r="K300">
            <v>2931707.3848460121</v>
          </cell>
          <cell r="L300">
            <v>3011319.4155068989</v>
          </cell>
          <cell r="M300">
            <v>2857664.6863383665</v>
          </cell>
          <cell r="N300">
            <v>4450530.9934534011</v>
          </cell>
          <cell r="O300">
            <v>35428121.777147874</v>
          </cell>
          <cell r="P300">
            <v>2261343.5</v>
          </cell>
          <cell r="Q300">
            <v>2148308.61</v>
          </cell>
          <cell r="R300">
            <v>1787695.3099999996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6197347.4199999999</v>
          </cell>
        </row>
        <row r="302">
          <cell r="B302" t="str">
            <v>VENTAS DE ENERGIA MERCADO SPOT</v>
          </cell>
          <cell r="C302">
            <v>15280719.892652862</v>
          </cell>
          <cell r="D302">
            <v>14612975.233375352</v>
          </cell>
          <cell r="E302">
            <v>15868619.818103019</v>
          </cell>
          <cell r="F302">
            <v>16362615.456347104</v>
          </cell>
          <cell r="G302">
            <v>17207985.273865409</v>
          </cell>
          <cell r="H302">
            <v>15136776.24620354</v>
          </cell>
          <cell r="I302">
            <v>15827613.884908292</v>
          </cell>
          <cell r="J302">
            <v>13817285.792794123</v>
          </cell>
          <cell r="K302">
            <v>14526286.035745909</v>
          </cell>
          <cell r="L302">
            <v>16928718.385114986</v>
          </cell>
          <cell r="M302">
            <v>11282567.686785236</v>
          </cell>
          <cell r="N302">
            <v>13928266.804814652</v>
          </cell>
          <cell r="O302">
            <v>180780430.51071048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-7.4555828177835792E-10</v>
          </cell>
          <cell r="AB302">
            <v>-7.4555828177835792E-10</v>
          </cell>
        </row>
        <row r="303">
          <cell r="B303" t="str">
            <v>Ventas de Energía - Central Corani</v>
          </cell>
          <cell r="C303">
            <v>15280719.892652862</v>
          </cell>
          <cell r="D303">
            <v>14612975.233375352</v>
          </cell>
          <cell r="E303">
            <v>15868619.818103019</v>
          </cell>
          <cell r="F303">
            <v>16362615.456347104</v>
          </cell>
          <cell r="G303">
            <v>17207985.273865409</v>
          </cell>
          <cell r="H303">
            <v>15136776.24620354</v>
          </cell>
          <cell r="I303">
            <v>15827613.884908292</v>
          </cell>
          <cell r="J303">
            <v>13817285.792794123</v>
          </cell>
          <cell r="K303">
            <v>14526286.035745909</v>
          </cell>
          <cell r="L303">
            <v>16928718.385114986</v>
          </cell>
          <cell r="M303">
            <v>11282567.686785236</v>
          </cell>
          <cell r="N303">
            <v>13928266.804814652</v>
          </cell>
          <cell r="O303">
            <v>180780430.51071048</v>
          </cell>
          <cell r="AA303">
            <v>-7.4555828177835792E-10</v>
          </cell>
          <cell r="AB303">
            <v>-7.4555828177835792E-10</v>
          </cell>
        </row>
        <row r="305">
          <cell r="B305" t="str">
            <v>VENTAS DE POTENCIA MERCADO SPOT</v>
          </cell>
          <cell r="C305">
            <v>17237411.786386464</v>
          </cell>
          <cell r="D305">
            <v>17224812.231149074</v>
          </cell>
          <cell r="E305">
            <v>17010764.701980185</v>
          </cell>
          <cell r="F305">
            <v>16916933.428115617</v>
          </cell>
          <cell r="G305">
            <v>17128116.582747001</v>
          </cell>
          <cell r="H305">
            <v>15720837.01971757</v>
          </cell>
          <cell r="I305">
            <v>17047701.865145545</v>
          </cell>
          <cell r="J305">
            <v>17009016.316039711</v>
          </cell>
          <cell r="K305">
            <v>16945153.70637371</v>
          </cell>
          <cell r="L305">
            <v>16616889.793206073</v>
          </cell>
          <cell r="M305">
            <v>16814308.156101551</v>
          </cell>
          <cell r="N305">
            <v>16948891.652309127</v>
          </cell>
          <cell r="O305">
            <v>202620837.23927164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1.1859810911118984E-9</v>
          </cell>
          <cell r="AB305">
            <v>1.1859810911118984E-9</v>
          </cell>
        </row>
        <row r="306">
          <cell r="B306" t="str">
            <v>Ventas de Potencia - Central Corani</v>
          </cell>
          <cell r="C306">
            <v>17237411.786386464</v>
          </cell>
          <cell r="D306">
            <v>17224812.231149074</v>
          </cell>
          <cell r="E306">
            <v>17010764.701980185</v>
          </cell>
          <cell r="F306">
            <v>16916933.428115617</v>
          </cell>
          <cell r="G306">
            <v>17128116.582747001</v>
          </cell>
          <cell r="H306">
            <v>15720837.01971757</v>
          </cell>
          <cell r="I306">
            <v>17047701.865145545</v>
          </cell>
          <cell r="J306">
            <v>17009016.316039711</v>
          </cell>
          <cell r="K306">
            <v>16945153.70637371</v>
          </cell>
          <cell r="L306">
            <v>16616889.793206073</v>
          </cell>
          <cell r="M306">
            <v>16814308.156101551</v>
          </cell>
          <cell r="N306">
            <v>16948891.652309127</v>
          </cell>
          <cell r="O306">
            <v>202620837.23927164</v>
          </cell>
          <cell r="AA306">
            <v>1.1859810911118984E-9</v>
          </cell>
          <cell r="AB306">
            <v>1.1859810911118984E-9</v>
          </cell>
        </row>
        <row r="308">
          <cell r="B308" t="str">
            <v>INGRESOS POR INVERSIONES FUENTE INTERNA</v>
          </cell>
          <cell r="C308">
            <v>2269955.7746370221</v>
          </cell>
          <cell r="D308">
            <v>2335098.948022448</v>
          </cell>
          <cell r="E308">
            <v>2780724.1181648122</v>
          </cell>
          <cell r="F308">
            <v>2354289.3768029306</v>
          </cell>
          <cell r="G308">
            <v>2061231.3044258733</v>
          </cell>
          <cell r="H308">
            <v>2128432.9158856533</v>
          </cell>
          <cell r="I308">
            <v>2172000.5423439476</v>
          </cell>
          <cell r="J308">
            <v>2231365.0126744383</v>
          </cell>
          <cell r="K308">
            <v>2283093.2303689895</v>
          </cell>
          <cell r="L308">
            <v>2327844.2512954115</v>
          </cell>
          <cell r="M308">
            <v>2403292.2283131634</v>
          </cell>
          <cell r="N308">
            <v>2580199.5836928687</v>
          </cell>
          <cell r="O308">
            <v>27927527.286627557</v>
          </cell>
          <cell r="P308">
            <v>2439165.7000000002</v>
          </cell>
          <cell r="Q308">
            <v>2162610.0499999998</v>
          </cell>
          <cell r="R308">
            <v>2579540.7799999998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7181316.5299999993</v>
          </cell>
        </row>
        <row r="309">
          <cell r="B309" t="str">
            <v xml:space="preserve">Intereses sobre Depósito Banco Nacional M/N </v>
          </cell>
          <cell r="C309">
            <v>2269955.7746370221</v>
          </cell>
          <cell r="D309">
            <v>2335098.948022448</v>
          </cell>
          <cell r="E309">
            <v>2780724.1181648122</v>
          </cell>
          <cell r="F309">
            <v>2354289.3768029306</v>
          </cell>
          <cell r="G309">
            <v>2061231.3044258733</v>
          </cell>
          <cell r="H309">
            <v>2128432.9158856533</v>
          </cell>
          <cell r="I309">
            <v>2172000.5423439476</v>
          </cell>
          <cell r="J309">
            <v>2231365.0126744383</v>
          </cell>
          <cell r="K309">
            <v>2283093.2303689895</v>
          </cell>
          <cell r="L309">
            <v>2327844.2512954115</v>
          </cell>
          <cell r="M309">
            <v>2403292.2283131634</v>
          </cell>
          <cell r="N309">
            <v>2580199.5836928687</v>
          </cell>
          <cell r="O309">
            <v>27927527.286627557</v>
          </cell>
          <cell r="P309">
            <v>2439165.7000000002</v>
          </cell>
          <cell r="Q309">
            <v>2162610.0499999998</v>
          </cell>
          <cell r="R309">
            <v>2579540.7799999998</v>
          </cell>
          <cell r="AB309">
            <v>7181316.5299999993</v>
          </cell>
        </row>
        <row r="311">
          <cell r="B311" t="str">
            <v>AJUSTE RESULTADO EXPOSICION A INFLACION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</row>
        <row r="312">
          <cell r="B312" t="str">
            <v>Almacenes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AB312">
            <v>0</v>
          </cell>
        </row>
        <row r="313">
          <cell r="B313" t="str">
            <v>Activos Fijos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AB313">
            <v>0</v>
          </cell>
        </row>
        <row r="314">
          <cell r="B314" t="str">
            <v>Obras y Proyectos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AB314">
            <v>0</v>
          </cell>
        </row>
        <row r="316">
          <cell r="B316" t="str">
            <v>AJUSTE DIFERENCIA DE CAMBIO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9296.66</v>
          </cell>
          <cell r="Q316">
            <v>1.54</v>
          </cell>
          <cell r="R316">
            <v>-136946.68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-127648.48</v>
          </cell>
        </row>
        <row r="317">
          <cell r="B317" t="str">
            <v>Activo Corriente</v>
          </cell>
          <cell r="O317">
            <v>0</v>
          </cell>
          <cell r="P317">
            <v>9296.66</v>
          </cell>
          <cell r="Q317">
            <v>1.54</v>
          </cell>
          <cell r="R317">
            <v>-136946.68</v>
          </cell>
          <cell r="AB317">
            <v>-127648.48</v>
          </cell>
        </row>
        <row r="318">
          <cell r="B318" t="str">
            <v>Deuda Financiera</v>
          </cell>
          <cell r="O318">
            <v>0</v>
          </cell>
          <cell r="AB318">
            <v>0</v>
          </cell>
        </row>
        <row r="320">
          <cell r="B320" t="str">
            <v>AJUSTE RESULTADO EXPOSICION A INFLACION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</row>
        <row r="321">
          <cell r="B321" t="str">
            <v>Patrimonio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AB321">
            <v>0</v>
          </cell>
        </row>
        <row r="323">
          <cell r="B323" t="str">
            <v>AJUSTE DIFERENCIA DE CAMBIO</v>
          </cell>
          <cell r="C323">
            <v>-161411.26999701047</v>
          </cell>
          <cell r="D323">
            <v>-14713.098544989247</v>
          </cell>
          <cell r="E323">
            <v>-3324.3580530001782</v>
          </cell>
          <cell r="F323">
            <v>-43198.892484466545</v>
          </cell>
          <cell r="G323">
            <v>27410.311086666305</v>
          </cell>
          <cell r="H323">
            <v>-40623.776513599791</v>
          </cell>
          <cell r="I323">
            <v>30586.516206400003</v>
          </cell>
          <cell r="J323">
            <v>-68885.058671999723</v>
          </cell>
          <cell r="K323">
            <v>52011.368051799946</v>
          </cell>
          <cell r="L323">
            <v>41104.567095399834</v>
          </cell>
          <cell r="M323">
            <v>-18406.165184959769</v>
          </cell>
          <cell r="N323">
            <v>7041.5837753592059</v>
          </cell>
          <cell r="O323">
            <v>-192408.27323440043</v>
          </cell>
          <cell r="P323">
            <v>1.34</v>
          </cell>
          <cell r="Q323">
            <v>4332.18</v>
          </cell>
          <cell r="R323">
            <v>0.66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4334.18</v>
          </cell>
        </row>
        <row r="324">
          <cell r="B324" t="str">
            <v>Activo Corriente</v>
          </cell>
          <cell r="C324">
            <v>-161411.26999701047</v>
          </cell>
          <cell r="D324">
            <v>-14713.098544989247</v>
          </cell>
          <cell r="E324">
            <v>-3324.3580530001782</v>
          </cell>
          <cell r="F324">
            <v>-43198.892484466545</v>
          </cell>
          <cell r="G324">
            <v>27410.311086666305</v>
          </cell>
          <cell r="H324">
            <v>-40623.776513599791</v>
          </cell>
          <cell r="I324">
            <v>30586.516206400003</v>
          </cell>
          <cell r="J324">
            <v>-68885.058671999723</v>
          </cell>
          <cell r="K324">
            <v>52011.368051799946</v>
          </cell>
          <cell r="L324">
            <v>41104.567095399834</v>
          </cell>
          <cell r="M324">
            <v>-18406.165184959769</v>
          </cell>
          <cell r="N324">
            <v>7041.5837753592059</v>
          </cell>
          <cell r="O324">
            <v>-192408.27323440043</v>
          </cell>
          <cell r="P324">
            <v>1.34</v>
          </cell>
          <cell r="Q324">
            <v>4332.18</v>
          </cell>
          <cell r="R324">
            <v>0.66</v>
          </cell>
          <cell r="AB324">
            <v>4334.18</v>
          </cell>
        </row>
        <row r="325">
          <cell r="B325" t="str">
            <v>Deuda Financiera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AB325">
            <v>0</v>
          </cell>
        </row>
        <row r="327">
          <cell r="B327" t="str">
            <v>GASTOS FINANCIEROS FUENTE EXTERNA</v>
          </cell>
          <cell r="C327">
            <v>170105.73083333333</v>
          </cell>
          <cell r="D327">
            <v>170105.73083333333</v>
          </cell>
          <cell r="E327">
            <v>170105.73083333333</v>
          </cell>
          <cell r="F327">
            <v>170105.73083333333</v>
          </cell>
          <cell r="G327">
            <v>170105.73083333333</v>
          </cell>
          <cell r="H327">
            <v>170105.73083333333</v>
          </cell>
          <cell r="I327">
            <v>170105.73083333333</v>
          </cell>
          <cell r="J327">
            <v>170105.73083333333</v>
          </cell>
          <cell r="K327">
            <v>170105.73083333333</v>
          </cell>
          <cell r="L327">
            <v>170105.73083333333</v>
          </cell>
          <cell r="M327">
            <v>170105.73083333333</v>
          </cell>
          <cell r="N327">
            <v>170105.73083333333</v>
          </cell>
          <cell r="O327">
            <v>2041268.7700000005</v>
          </cell>
          <cell r="P327">
            <v>172894.35</v>
          </cell>
          <cell r="Q327">
            <v>156162.64000000001</v>
          </cell>
          <cell r="R327">
            <v>157176.68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486233.67</v>
          </cell>
        </row>
        <row r="328">
          <cell r="B328" t="str">
            <v>Intereses sobre Préstamos - Largo Plazo</v>
          </cell>
          <cell r="C328">
            <v>170105.73083333333</v>
          </cell>
          <cell r="D328">
            <v>170105.73083333333</v>
          </cell>
          <cell r="E328">
            <v>170105.73083333333</v>
          </cell>
          <cell r="F328">
            <v>170105.73083333333</v>
          </cell>
          <cell r="G328">
            <v>170105.73083333333</v>
          </cell>
          <cell r="H328">
            <v>170105.73083333333</v>
          </cell>
          <cell r="I328">
            <v>170105.73083333333</v>
          </cell>
          <cell r="J328">
            <v>170105.73083333333</v>
          </cell>
          <cell r="K328">
            <v>170105.73083333333</v>
          </cell>
          <cell r="L328">
            <v>170105.73083333333</v>
          </cell>
          <cell r="M328">
            <v>170105.73083333333</v>
          </cell>
          <cell r="N328">
            <v>170105.73083333333</v>
          </cell>
          <cell r="O328">
            <v>2041268.7700000005</v>
          </cell>
          <cell r="P328">
            <v>172894.35</v>
          </cell>
          <cell r="Q328">
            <v>156162.64000000001</v>
          </cell>
          <cell r="R328">
            <v>157176.68</v>
          </cell>
          <cell r="AB328">
            <v>486233.67</v>
          </cell>
        </row>
        <row r="336">
          <cell r="B336" t="str">
            <v>SERVICIOS GENERALES</v>
          </cell>
          <cell r="C336">
            <v>123167.44620909437</v>
          </cell>
          <cell r="D336">
            <v>131867.44620909437</v>
          </cell>
          <cell r="E336">
            <v>128387.44620909437</v>
          </cell>
          <cell r="F336">
            <v>113880.19620909437</v>
          </cell>
          <cell r="G336">
            <v>108225.19620909437</v>
          </cell>
          <cell r="H336">
            <v>183480.19620909437</v>
          </cell>
          <cell r="I336">
            <v>118230.19620909437</v>
          </cell>
          <cell r="J336">
            <v>206970.19620909437</v>
          </cell>
          <cell r="K336">
            <v>111270.19620909437</v>
          </cell>
          <cell r="L336">
            <v>169125.19620909437</v>
          </cell>
          <cell r="M336">
            <v>128670.19620909437</v>
          </cell>
          <cell r="N336">
            <v>112140.19620909437</v>
          </cell>
          <cell r="O336">
            <v>1635414.1045091324</v>
          </cell>
          <cell r="P336">
            <v>43323.070000000014</v>
          </cell>
          <cell r="Q336">
            <v>95438.130000000034</v>
          </cell>
          <cell r="R336">
            <v>53905.479999999996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192666.68</v>
          </cell>
        </row>
        <row r="337">
          <cell r="B337" t="str">
            <v>Capacitación del Personal</v>
          </cell>
          <cell r="C337">
            <v>0</v>
          </cell>
          <cell r="D337">
            <v>0</v>
          </cell>
          <cell r="E337">
            <v>0</v>
          </cell>
          <cell r="F337">
            <v>4350</v>
          </cell>
          <cell r="G337">
            <v>0</v>
          </cell>
          <cell r="H337">
            <v>4350</v>
          </cell>
          <cell r="I337">
            <v>0</v>
          </cell>
          <cell r="J337">
            <v>8700</v>
          </cell>
          <cell r="K337">
            <v>0</v>
          </cell>
          <cell r="L337">
            <v>0</v>
          </cell>
          <cell r="M337">
            <v>8700</v>
          </cell>
          <cell r="N337">
            <v>4350</v>
          </cell>
          <cell r="O337">
            <v>30450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</row>
        <row r="338">
          <cell r="B338" t="str">
            <v>Cursos de Capacitación / Asistencia a Congresos (GRS)</v>
          </cell>
          <cell r="C338">
            <v>0</v>
          </cell>
          <cell r="D338">
            <v>0</v>
          </cell>
          <cell r="E338">
            <v>0</v>
          </cell>
          <cell r="F338">
            <v>4350</v>
          </cell>
          <cell r="G338">
            <v>0</v>
          </cell>
          <cell r="H338">
            <v>0</v>
          </cell>
          <cell r="I338">
            <v>0</v>
          </cell>
          <cell r="J338">
            <v>8700</v>
          </cell>
          <cell r="K338">
            <v>0</v>
          </cell>
          <cell r="L338">
            <v>0</v>
          </cell>
          <cell r="M338">
            <v>8700</v>
          </cell>
          <cell r="N338">
            <v>0</v>
          </cell>
          <cell r="O338">
            <v>21750</v>
          </cell>
          <cell r="AB338">
            <v>0</v>
          </cell>
        </row>
        <row r="339">
          <cell r="B339" t="str">
            <v>Cursos de Actualización MA&amp;SySO (GOM, GAF, GPP)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4350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4350</v>
          </cell>
          <cell r="O339">
            <v>8700</v>
          </cell>
          <cell r="AB339">
            <v>0</v>
          </cell>
        </row>
        <row r="340">
          <cell r="B340" t="str">
            <v>Capacitación Brigada Industrial de Emergencia (BIE CORANI)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AB340">
            <v>0</v>
          </cell>
        </row>
        <row r="341">
          <cell r="B341" t="str">
            <v>Servicios Varios MASSI</v>
          </cell>
          <cell r="C341">
            <v>3915</v>
          </cell>
          <cell r="D341">
            <v>12615</v>
          </cell>
          <cell r="E341">
            <v>3915</v>
          </cell>
          <cell r="F341">
            <v>7395</v>
          </cell>
          <cell r="G341">
            <v>6090</v>
          </cell>
          <cell r="H341">
            <v>70905</v>
          </cell>
          <cell r="I341">
            <v>16095</v>
          </cell>
          <cell r="J341">
            <v>95265</v>
          </cell>
          <cell r="K341">
            <v>3915</v>
          </cell>
          <cell r="L341">
            <v>60030</v>
          </cell>
          <cell r="M341">
            <v>17835</v>
          </cell>
          <cell r="N341">
            <v>3915</v>
          </cell>
          <cell r="O341">
            <v>301890</v>
          </cell>
          <cell r="P341">
            <v>30076</v>
          </cell>
          <cell r="Q341">
            <v>1609.5</v>
          </cell>
          <cell r="R341">
            <v>5672.4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37357.9</v>
          </cell>
        </row>
        <row r="342">
          <cell r="B342" t="str">
            <v>Mantenimiento de Requisitos Legales de Seguridad y Salud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8700</v>
          </cell>
          <cell r="M342">
            <v>0</v>
          </cell>
          <cell r="N342">
            <v>0</v>
          </cell>
          <cell r="O342">
            <v>8700</v>
          </cell>
          <cell r="P342">
            <v>728</v>
          </cell>
          <cell r="AB342">
            <v>728</v>
          </cell>
        </row>
        <row r="343">
          <cell r="B343" t="str">
            <v>Software de Gestión de Seguridad (Inspecciones, Analisis de riesgo, Extintores)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AB343">
            <v>0</v>
          </cell>
        </row>
        <row r="344">
          <cell r="B344" t="str">
            <v>Programas de Seguridad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AB344">
            <v>0</v>
          </cell>
        </row>
        <row r="345">
          <cell r="B345" t="str">
            <v>Servicio de Mantenimiento y Recarga de Extintores GRS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8700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8700</v>
          </cell>
          <cell r="AB345">
            <v>0</v>
          </cell>
        </row>
        <row r="346">
          <cell r="B346" t="str">
            <v>Monitoreo de Ruido Ocupacional (COR, SIS, SJ1, SJ2, QOL)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7830</v>
          </cell>
          <cell r="M346">
            <v>0</v>
          </cell>
          <cell r="N346">
            <v>0</v>
          </cell>
          <cell r="O346">
            <v>7830</v>
          </cell>
          <cell r="AB346">
            <v>0</v>
          </cell>
        </row>
        <row r="347">
          <cell r="B347" t="str">
            <v>Dosimetria Ocupacional (COR, SIS, SJ1, SJ2, QOL)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3480</v>
          </cell>
          <cell r="M347">
            <v>0</v>
          </cell>
          <cell r="N347">
            <v>0</v>
          </cell>
          <cell r="O347">
            <v>3480</v>
          </cell>
          <cell r="AB347">
            <v>0</v>
          </cell>
        </row>
        <row r="348">
          <cell r="B348" t="str">
            <v>Monitoreo de Vibraciones de Cuerpo Entero (COR, SIS, SJ1, SJ2)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6090</v>
          </cell>
          <cell r="M348">
            <v>0</v>
          </cell>
          <cell r="N348">
            <v>0</v>
          </cell>
          <cell r="O348">
            <v>6090</v>
          </cell>
          <cell r="AB348">
            <v>0</v>
          </cell>
        </row>
        <row r="349">
          <cell r="B349" t="str">
            <v>Monitoreo de Campo Electromagnetico (COR, SIS, SJ1, SJ2, QOL)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AB349">
            <v>0</v>
          </cell>
        </row>
        <row r="350">
          <cell r="B350" t="str">
            <v>Monitoreo de Iluminacion Ocupacional (COR, SIS, SJ1, SJ2, QOL)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4350</v>
          </cell>
          <cell r="M350">
            <v>0</v>
          </cell>
          <cell r="N350">
            <v>0</v>
          </cell>
          <cell r="O350">
            <v>4350</v>
          </cell>
          <cell r="AB350">
            <v>0</v>
          </cell>
        </row>
        <row r="351">
          <cell r="B351" t="str">
            <v>Monitoreo de Gases Ocupacional (COR, SIS, SJ1, SJ2, QOL)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5220</v>
          </cell>
          <cell r="M351">
            <v>0</v>
          </cell>
          <cell r="N351">
            <v>0</v>
          </cell>
          <cell r="O351">
            <v>5220</v>
          </cell>
          <cell r="AB351">
            <v>0</v>
          </cell>
        </row>
        <row r="352">
          <cell r="B352" t="str">
            <v>Monitoreo de Ventilacion en Centros de Trabajo (COR, SIS, SJ1, SJ2, QOL)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3915</v>
          </cell>
          <cell r="M352">
            <v>0</v>
          </cell>
          <cell r="N352">
            <v>0</v>
          </cell>
          <cell r="O352">
            <v>3915</v>
          </cell>
          <cell r="AB352">
            <v>0</v>
          </cell>
        </row>
        <row r="353">
          <cell r="B353" t="str">
            <v>Monitoreo de Particulas Suspendidas Totales (COR, SIS, SJ1, SJ2, QOL)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4785</v>
          </cell>
          <cell r="M353">
            <v>0</v>
          </cell>
          <cell r="N353">
            <v>0</v>
          </cell>
          <cell r="O353">
            <v>4785</v>
          </cell>
          <cell r="AB353">
            <v>0</v>
          </cell>
        </row>
        <row r="354">
          <cell r="B354" t="str">
            <v>Monitoreo de Tension de Paso y Contacto en Subestacion (COR, SIS, SJ1, SJ2, QOL)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AB354">
            <v>0</v>
          </cell>
        </row>
        <row r="355">
          <cell r="B355" t="str">
            <v>Monitoreo de Estrés Termico (SCAR, SJ1, SJ2)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5220</v>
          </cell>
          <cell r="M355">
            <v>0</v>
          </cell>
          <cell r="N355">
            <v>0</v>
          </cell>
          <cell r="O355">
            <v>5220</v>
          </cell>
          <cell r="AB355">
            <v>0</v>
          </cell>
        </row>
        <row r="356">
          <cell r="B356" t="str">
            <v>Monitoreo de calidad de aire gases de combustion (COR, SIS, QOL, SJ-1, SJ-2)</v>
          </cell>
          <cell r="C356">
            <v>0</v>
          </cell>
          <cell r="D356">
            <v>0</v>
          </cell>
          <cell r="E356">
            <v>0</v>
          </cell>
          <cell r="F356">
            <v>2610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2610</v>
          </cell>
          <cell r="AB356">
            <v>0</v>
          </cell>
        </row>
        <row r="357">
          <cell r="B357" t="str">
            <v>Disposicion Final de Focos Flourescentes (COR, SIS, SJ-1, SJ-2, QOL)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2175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2175</v>
          </cell>
          <cell r="M357">
            <v>0</v>
          </cell>
          <cell r="N357">
            <v>0</v>
          </cell>
          <cell r="O357">
            <v>4350</v>
          </cell>
          <cell r="AB357">
            <v>0</v>
          </cell>
        </row>
        <row r="358">
          <cell r="B358" t="str">
            <v>Disposicion Final de Trapos Empretolados y Aceites (COR, SIS, SJ-1, SJ-2, QOL)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5220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5220</v>
          </cell>
          <cell r="N358">
            <v>0</v>
          </cell>
          <cell r="O358">
            <v>10440</v>
          </cell>
          <cell r="AB358">
            <v>0</v>
          </cell>
        </row>
        <row r="359">
          <cell r="B359" t="str">
            <v>Asesoría legal ambiental (COR, SIS, SCAR, QOL, SJ-1, SJ2)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AB359">
            <v>0</v>
          </cell>
        </row>
        <row r="360">
          <cell r="B360" t="str">
            <v>Monitoreo de calidad de aguas (monitoreo SCAR, COR, SIS, QOL, SJ-1, SJ-2)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52200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8700</v>
          </cell>
          <cell r="N360">
            <v>0</v>
          </cell>
          <cell r="O360">
            <v>60900</v>
          </cell>
          <cell r="P360">
            <v>23675.599999999999</v>
          </cell>
          <cell r="AB360">
            <v>23675.599999999999</v>
          </cell>
        </row>
        <row r="361">
          <cell r="B361" t="str">
            <v>Monitoreo de calidad de aire ruido ambiental (COR, SIS, QOL, SJ-1, SJ-2)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3480</v>
          </cell>
          <cell r="J361">
            <v>4350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7830</v>
          </cell>
          <cell r="AB361">
            <v>0</v>
          </cell>
        </row>
        <row r="362">
          <cell r="B362" t="str">
            <v>Monitoreo y conservación de flora, fauna (COR, SIS, SJ-1, SJ-2, QOL)</v>
          </cell>
          <cell r="C362">
            <v>0</v>
          </cell>
          <cell r="D362">
            <v>8700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8700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17400</v>
          </cell>
          <cell r="P362">
            <v>1609.5</v>
          </cell>
          <cell r="Q362">
            <v>1609.5</v>
          </cell>
          <cell r="R362">
            <v>1609.5</v>
          </cell>
          <cell r="AB362">
            <v>4828.5</v>
          </cell>
        </row>
        <row r="363">
          <cell r="B363" t="str">
            <v>Monitoreo y conservación de suelos COR-SIS-SJ1-SJ2-QOLL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AB363">
            <v>0</v>
          </cell>
        </row>
        <row r="364">
          <cell r="B364" t="str">
            <v xml:space="preserve">Forestación y Estabilización de Taludes COR-SIS-SJ1-SJ2-QOLL 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87000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87000</v>
          </cell>
          <cell r="AB364">
            <v>0</v>
          </cell>
        </row>
        <row r="365">
          <cell r="B365" t="str">
            <v>Informe de Monitoreo Ambiental Anual (COR, SIS, SJ1-SJ2,SCAR, QOL)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4350</v>
          </cell>
          <cell r="M365">
            <v>0</v>
          </cell>
          <cell r="N365">
            <v>0</v>
          </cell>
          <cell r="O365">
            <v>4350</v>
          </cell>
          <cell r="AB365">
            <v>0</v>
          </cell>
        </row>
        <row r="366">
          <cell r="B366" t="str">
            <v>Servicio de Transporte - Viáticos - chofer</v>
          </cell>
          <cell r="C366">
            <v>3480</v>
          </cell>
          <cell r="D366">
            <v>3480</v>
          </cell>
          <cell r="E366">
            <v>3480</v>
          </cell>
          <cell r="F366">
            <v>4350</v>
          </cell>
          <cell r="G366">
            <v>3480</v>
          </cell>
          <cell r="H366">
            <v>4350</v>
          </cell>
          <cell r="I366">
            <v>3480</v>
          </cell>
          <cell r="J366">
            <v>3480</v>
          </cell>
          <cell r="K366">
            <v>3480</v>
          </cell>
          <cell r="L366">
            <v>3480</v>
          </cell>
          <cell r="M366">
            <v>3480</v>
          </cell>
          <cell r="N366">
            <v>3480</v>
          </cell>
          <cell r="O366">
            <v>43500</v>
          </cell>
          <cell r="P366">
            <v>4062.9</v>
          </cell>
          <cell r="R366">
            <v>4062.9</v>
          </cell>
          <cell r="AB366">
            <v>8125.8</v>
          </cell>
        </row>
        <row r="367">
          <cell r="B367" t="str">
            <v>Otros menores</v>
          </cell>
          <cell r="C367">
            <v>435</v>
          </cell>
          <cell r="D367">
            <v>435</v>
          </cell>
          <cell r="E367">
            <v>435</v>
          </cell>
          <cell r="F367">
            <v>435</v>
          </cell>
          <cell r="G367">
            <v>435</v>
          </cell>
          <cell r="H367">
            <v>435</v>
          </cell>
          <cell r="I367">
            <v>435</v>
          </cell>
          <cell r="J367">
            <v>435</v>
          </cell>
          <cell r="K367">
            <v>435</v>
          </cell>
          <cell r="L367">
            <v>435</v>
          </cell>
          <cell r="M367">
            <v>435</v>
          </cell>
          <cell r="N367">
            <v>435</v>
          </cell>
          <cell r="O367">
            <v>5220</v>
          </cell>
          <cell r="AB367">
            <v>0</v>
          </cell>
        </row>
        <row r="368">
          <cell r="B368" t="str">
            <v>Servicios Contratados</v>
          </cell>
          <cell r="C368">
            <v>82172.196209094371</v>
          </cell>
          <cell r="D368">
            <v>82172.196209094371</v>
          </cell>
          <cell r="E368">
            <v>87392.196209094371</v>
          </cell>
          <cell r="F368">
            <v>82172.196209094371</v>
          </cell>
          <cell r="G368">
            <v>82172.196209094371</v>
          </cell>
          <cell r="H368">
            <v>87392.196209094371</v>
          </cell>
          <cell r="I368">
            <v>82172.196209094371</v>
          </cell>
          <cell r="J368">
            <v>82172.196209094371</v>
          </cell>
          <cell r="K368">
            <v>87392.196209094371</v>
          </cell>
          <cell r="L368">
            <v>82172.196209094371</v>
          </cell>
          <cell r="M368">
            <v>82172.196209094371</v>
          </cell>
          <cell r="N368">
            <v>82172.196209094371</v>
          </cell>
          <cell r="O368">
            <v>1001726.3545091324</v>
          </cell>
          <cell r="P368">
            <v>1369.05</v>
          </cell>
          <cell r="Q368">
            <v>75473.300000000017</v>
          </cell>
          <cell r="R368">
            <v>30951.66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107794.01000000001</v>
          </cell>
        </row>
        <row r="369">
          <cell r="B369" t="str">
            <v>Seguridad y Limpieza</v>
          </cell>
          <cell r="C369">
            <v>7000</v>
          </cell>
          <cell r="D369">
            <v>7000</v>
          </cell>
          <cell r="E369">
            <v>7000</v>
          </cell>
          <cell r="F369">
            <v>7000</v>
          </cell>
          <cell r="G369">
            <v>7000</v>
          </cell>
          <cell r="H369">
            <v>7000</v>
          </cell>
          <cell r="I369">
            <v>7000</v>
          </cell>
          <cell r="J369">
            <v>7000</v>
          </cell>
          <cell r="K369">
            <v>7000</v>
          </cell>
          <cell r="L369">
            <v>7000</v>
          </cell>
          <cell r="M369">
            <v>7000</v>
          </cell>
          <cell r="N369">
            <v>7000</v>
          </cell>
          <cell r="O369">
            <v>84000</v>
          </cell>
          <cell r="Q369">
            <v>6918.33</v>
          </cell>
          <cell r="R369">
            <v>6252.25</v>
          </cell>
          <cell r="AB369">
            <v>13170.58</v>
          </cell>
        </row>
        <row r="370">
          <cell r="B370" t="str">
            <v>Fisioterapia, Preparador Físico en Centrales y Gimnasia Laboral en Oficinas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AB370">
            <v>0</v>
          </cell>
        </row>
        <row r="371">
          <cell r="B371" t="str">
            <v>Analisis Medico Bi- anual  2021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AB371">
            <v>0</v>
          </cell>
        </row>
        <row r="372">
          <cell r="B372" t="str">
            <v>Servicio de aislamiento preventivo (COVID-19)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AB372">
            <v>0</v>
          </cell>
        </row>
        <row r="373">
          <cell r="B373" t="str">
            <v>Fumigación y Control de Roedores (Lago, COR, SIS, QOL, SCAR, SJ-1, SJ-2)</v>
          </cell>
          <cell r="C373">
            <v>13050</v>
          </cell>
          <cell r="D373">
            <v>13050</v>
          </cell>
          <cell r="E373">
            <v>13050</v>
          </cell>
          <cell r="F373">
            <v>13050</v>
          </cell>
          <cell r="G373">
            <v>13050</v>
          </cell>
          <cell r="H373">
            <v>13050</v>
          </cell>
          <cell r="I373">
            <v>13050</v>
          </cell>
          <cell r="J373">
            <v>13050</v>
          </cell>
          <cell r="K373">
            <v>13050</v>
          </cell>
          <cell r="L373">
            <v>13050</v>
          </cell>
          <cell r="M373">
            <v>13050</v>
          </cell>
          <cell r="N373">
            <v>13050</v>
          </cell>
          <cell r="O373">
            <v>156600</v>
          </cell>
          <cell r="R373">
            <v>23675.599999999999</v>
          </cell>
          <cell r="AB373">
            <v>23675.599999999999</v>
          </cell>
        </row>
        <row r="374">
          <cell r="B374" t="str">
            <v>Recolección/Transporte y Disposición de Residuos Sólidos (Lago, COR, SIS, QOL, SCAR, SJ-1, SJ-2)</v>
          </cell>
          <cell r="C374">
            <v>5655</v>
          </cell>
          <cell r="D374">
            <v>5655</v>
          </cell>
          <cell r="E374">
            <v>5655</v>
          </cell>
          <cell r="F374">
            <v>5655</v>
          </cell>
          <cell r="G374">
            <v>5655</v>
          </cell>
          <cell r="H374">
            <v>5655</v>
          </cell>
          <cell r="I374">
            <v>5655</v>
          </cell>
          <cell r="J374">
            <v>5655</v>
          </cell>
          <cell r="K374">
            <v>5655</v>
          </cell>
          <cell r="L374">
            <v>5655</v>
          </cell>
          <cell r="M374">
            <v>5655</v>
          </cell>
          <cell r="N374">
            <v>5655</v>
          </cell>
          <cell r="O374">
            <v>67860</v>
          </cell>
          <cell r="Q374">
            <v>25578</v>
          </cell>
          <cell r="AB374">
            <v>25578</v>
          </cell>
        </row>
        <row r="375">
          <cell r="B375" t="str">
            <v>Calculo de Energia Incidente por Arco Electrico (SJ1, SJ2, QOL)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AB375">
            <v>0</v>
          </cell>
        </row>
        <row r="376">
          <cell r="B376" t="str">
            <v>Diseño de sistemas de deteccion y alarma en centrales según NFPA 72 (COR, SIS, QOL)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AB376">
            <v>0</v>
          </cell>
        </row>
        <row r="377">
          <cell r="B377" t="str">
            <v>Instalacion de Sistema de Deteccion y Alarma de Incendios Torres Sofer (9no, 8vo, 7mo, 6to y 5to)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AB377">
            <v>0</v>
          </cell>
        </row>
        <row r="378">
          <cell r="B378" t="str">
            <v>Documento Base de Diseño según NFPA 850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AB378">
            <v>0</v>
          </cell>
        </row>
        <row r="379">
          <cell r="B379" t="str">
            <v>Adecuacion de Sala de Seguridad SJ1, SJ2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AB379">
            <v>0</v>
          </cell>
        </row>
        <row r="380">
          <cell r="B380" t="str">
            <v>Mejoras de Señalización Vertical Torres Sofer (9no, 8vo y 6to)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AB380">
            <v>0</v>
          </cell>
        </row>
        <row r="381">
          <cell r="B381" t="str">
            <v>Mejoras de Señalización Vertical (COR, SIS, QOL, SCAR, SJ-1, SJ-2)</v>
          </cell>
          <cell r="C381">
            <v>0</v>
          </cell>
          <cell r="D381">
            <v>0</v>
          </cell>
          <cell r="E381">
            <v>5220</v>
          </cell>
          <cell r="F381">
            <v>0</v>
          </cell>
          <cell r="G381">
            <v>0</v>
          </cell>
          <cell r="H381">
            <v>5220</v>
          </cell>
          <cell r="I381">
            <v>0</v>
          </cell>
          <cell r="J381">
            <v>0</v>
          </cell>
          <cell r="K381">
            <v>5220</v>
          </cell>
          <cell r="L381">
            <v>0</v>
          </cell>
          <cell r="M381">
            <v>0</v>
          </cell>
          <cell r="N381">
            <v>0</v>
          </cell>
          <cell r="O381">
            <v>15660</v>
          </cell>
          <cell r="AB381">
            <v>0</v>
          </cell>
        </row>
        <row r="382">
          <cell r="B382" t="str">
            <v>Instalación de Líneas de Vida Horizontales y Verticales SJ1-SJ2 (solo SJ1)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AB382">
            <v>0</v>
          </cell>
        </row>
        <row r="383">
          <cell r="B383" t="str">
            <v>Instalación de Líneas de Vida Horizontales y Verticales COR-SIS (solo COR)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AB383">
            <v>0</v>
          </cell>
        </row>
        <row r="384">
          <cell r="B384" t="str">
            <v>Mantenimiento de Jardines y Áreas Verdes (Lago, COR, SIS, QOL, SCAR, SJ-1, SJ-2)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AB384">
            <v>0</v>
          </cell>
        </row>
        <row r="385">
          <cell r="B385" t="str">
            <v>Plan de Relacionamiento Social Empresarial - Ende Corani S.A.</v>
          </cell>
          <cell r="C385">
            <v>17400</v>
          </cell>
          <cell r="D385">
            <v>17400</v>
          </cell>
          <cell r="E385">
            <v>17400</v>
          </cell>
          <cell r="F385">
            <v>17400</v>
          </cell>
          <cell r="G385">
            <v>17400</v>
          </cell>
          <cell r="H385">
            <v>17400</v>
          </cell>
          <cell r="I385">
            <v>17400</v>
          </cell>
          <cell r="J385">
            <v>17400</v>
          </cell>
          <cell r="K385">
            <v>17400</v>
          </cell>
          <cell r="L385">
            <v>17400</v>
          </cell>
          <cell r="M385">
            <v>17400</v>
          </cell>
          <cell r="N385">
            <v>17400</v>
          </cell>
          <cell r="O385">
            <v>208800</v>
          </cell>
          <cell r="P385">
            <v>892.86</v>
          </cell>
          <cell r="Q385">
            <v>40124.400000000001</v>
          </cell>
          <cell r="AB385">
            <v>41017.26</v>
          </cell>
        </row>
        <row r="386">
          <cell r="B386" t="str">
            <v>Actividades RSE ENDE CORPORACION (0,005% s/Utilidades 2025)</v>
          </cell>
          <cell r="C386">
            <v>37327.196209094378</v>
          </cell>
          <cell r="D386">
            <v>37327.196209094378</v>
          </cell>
          <cell r="E386">
            <v>37327.196209094378</v>
          </cell>
          <cell r="F386">
            <v>37327.196209094378</v>
          </cell>
          <cell r="G386">
            <v>37327.196209094378</v>
          </cell>
          <cell r="H386">
            <v>37327.196209094378</v>
          </cell>
          <cell r="I386">
            <v>37327.196209094378</v>
          </cell>
          <cell r="J386">
            <v>37327.196209094378</v>
          </cell>
          <cell r="K386">
            <v>37327.196209094378</v>
          </cell>
          <cell r="L386">
            <v>37327.196209094378</v>
          </cell>
          <cell r="M386">
            <v>37327.196209094378</v>
          </cell>
          <cell r="N386">
            <v>37327.196209094378</v>
          </cell>
          <cell r="O386">
            <v>447926.35450913251</v>
          </cell>
          <cell r="AB386">
            <v>0</v>
          </cell>
        </row>
        <row r="387">
          <cell r="B387" t="str">
            <v>Otros menores</v>
          </cell>
          <cell r="C387">
            <v>1740</v>
          </cell>
          <cell r="D387">
            <v>1740</v>
          </cell>
          <cell r="E387">
            <v>1740</v>
          </cell>
          <cell r="F387">
            <v>1740</v>
          </cell>
          <cell r="G387">
            <v>1740</v>
          </cell>
          <cell r="H387">
            <v>1740</v>
          </cell>
          <cell r="I387">
            <v>1740</v>
          </cell>
          <cell r="J387">
            <v>1740</v>
          </cell>
          <cell r="K387">
            <v>1740</v>
          </cell>
          <cell r="L387">
            <v>1740</v>
          </cell>
          <cell r="M387">
            <v>1740</v>
          </cell>
          <cell r="N387">
            <v>1740</v>
          </cell>
          <cell r="O387">
            <v>20880</v>
          </cell>
          <cell r="P387">
            <v>476.19</v>
          </cell>
          <cell r="Q387">
            <v>2852.57</v>
          </cell>
          <cell r="R387">
            <v>1023.81</v>
          </cell>
          <cell r="AB387">
            <v>4352.57</v>
          </cell>
        </row>
        <row r="388">
          <cell r="O388">
            <v>0</v>
          </cell>
          <cell r="AB388">
            <v>0</v>
          </cell>
        </row>
        <row r="389">
          <cell r="O389">
            <v>0</v>
          </cell>
          <cell r="AB389">
            <v>0</v>
          </cell>
        </row>
        <row r="390">
          <cell r="B390" t="str">
            <v>Reparación y Mantenimiento Vehículos</v>
          </cell>
          <cell r="C390">
            <v>3480</v>
          </cell>
          <cell r="D390">
            <v>3480</v>
          </cell>
          <cell r="E390">
            <v>3480</v>
          </cell>
          <cell r="F390">
            <v>3480</v>
          </cell>
          <cell r="G390">
            <v>3480</v>
          </cell>
          <cell r="H390">
            <v>3480</v>
          </cell>
          <cell r="I390">
            <v>3480</v>
          </cell>
          <cell r="J390">
            <v>3480</v>
          </cell>
          <cell r="K390">
            <v>3480</v>
          </cell>
          <cell r="L390">
            <v>3480</v>
          </cell>
          <cell r="M390">
            <v>3480</v>
          </cell>
          <cell r="N390">
            <v>3480</v>
          </cell>
          <cell r="O390">
            <v>41760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</row>
        <row r="391">
          <cell r="B391" t="str">
            <v>Mantenimiento Preventivos y correctivos</v>
          </cell>
          <cell r="C391">
            <v>3480</v>
          </cell>
          <cell r="D391">
            <v>3480</v>
          </cell>
          <cell r="E391">
            <v>3480</v>
          </cell>
          <cell r="F391">
            <v>3480</v>
          </cell>
          <cell r="G391">
            <v>3480</v>
          </cell>
          <cell r="H391">
            <v>3480</v>
          </cell>
          <cell r="I391">
            <v>3480</v>
          </cell>
          <cell r="J391">
            <v>3480</v>
          </cell>
          <cell r="K391">
            <v>3480</v>
          </cell>
          <cell r="L391">
            <v>3480</v>
          </cell>
          <cell r="M391">
            <v>3480</v>
          </cell>
          <cell r="N391">
            <v>3480</v>
          </cell>
          <cell r="O391">
            <v>41760</v>
          </cell>
          <cell r="AB391">
            <v>0</v>
          </cell>
        </row>
        <row r="392">
          <cell r="B392" t="str">
            <v>Publicidad y Suscripciones</v>
          </cell>
          <cell r="C392">
            <v>87</v>
          </cell>
          <cell r="D392">
            <v>87</v>
          </cell>
          <cell r="E392">
            <v>87</v>
          </cell>
          <cell r="F392">
            <v>87</v>
          </cell>
          <cell r="G392">
            <v>87</v>
          </cell>
          <cell r="H392">
            <v>957</v>
          </cell>
          <cell r="I392">
            <v>87</v>
          </cell>
          <cell r="J392">
            <v>957</v>
          </cell>
          <cell r="K392">
            <v>87</v>
          </cell>
          <cell r="L392">
            <v>957</v>
          </cell>
          <cell r="M392">
            <v>87</v>
          </cell>
          <cell r="N392">
            <v>1827</v>
          </cell>
          <cell r="O392">
            <v>5394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</row>
        <row r="393">
          <cell r="B393" t="str">
            <v>Suscripciones (CIER, CCS, NFPA)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AB393">
            <v>0</v>
          </cell>
        </row>
        <row r="394">
          <cell r="B394" t="str">
            <v>Material Bibliográfico (libros, normas)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870</v>
          </cell>
          <cell r="I394">
            <v>0</v>
          </cell>
          <cell r="J394">
            <v>870</v>
          </cell>
          <cell r="K394">
            <v>0</v>
          </cell>
          <cell r="L394">
            <v>870</v>
          </cell>
          <cell r="M394">
            <v>0</v>
          </cell>
          <cell r="N394">
            <v>1740</v>
          </cell>
          <cell r="O394">
            <v>4350</v>
          </cell>
          <cell r="AB394">
            <v>0</v>
          </cell>
        </row>
        <row r="395">
          <cell r="B395" t="str">
            <v>Gastos menores</v>
          </cell>
          <cell r="C395">
            <v>87</v>
          </cell>
          <cell r="D395">
            <v>87</v>
          </cell>
          <cell r="E395">
            <v>87</v>
          </cell>
          <cell r="F395">
            <v>87</v>
          </cell>
          <cell r="G395">
            <v>87</v>
          </cell>
          <cell r="H395">
            <v>87</v>
          </cell>
          <cell r="I395">
            <v>87</v>
          </cell>
          <cell r="J395">
            <v>87</v>
          </cell>
          <cell r="K395">
            <v>87</v>
          </cell>
          <cell r="L395">
            <v>87</v>
          </cell>
          <cell r="M395">
            <v>87</v>
          </cell>
          <cell r="N395">
            <v>87</v>
          </cell>
          <cell r="O395">
            <v>1044</v>
          </cell>
          <cell r="AB395">
            <v>0</v>
          </cell>
        </row>
        <row r="396">
          <cell r="B396" t="str">
            <v>Transportes</v>
          </cell>
          <cell r="C396">
            <v>474</v>
          </cell>
          <cell r="D396">
            <v>474</v>
          </cell>
          <cell r="E396">
            <v>474</v>
          </cell>
          <cell r="F396">
            <v>474</v>
          </cell>
          <cell r="G396">
            <v>474</v>
          </cell>
          <cell r="H396">
            <v>474</v>
          </cell>
          <cell r="I396">
            <v>474</v>
          </cell>
          <cell r="J396">
            <v>474</v>
          </cell>
          <cell r="K396">
            <v>474</v>
          </cell>
          <cell r="L396">
            <v>474</v>
          </cell>
          <cell r="M396">
            <v>474</v>
          </cell>
          <cell r="N396">
            <v>474</v>
          </cell>
          <cell r="O396">
            <v>5688</v>
          </cell>
          <cell r="P396">
            <v>261.87</v>
          </cell>
          <cell r="Q396">
            <v>568.98</v>
          </cell>
          <cell r="R396">
            <v>518.52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1349.3700000000001</v>
          </cell>
        </row>
        <row r="397">
          <cell r="B397" t="str">
            <v>Radio Taxi</v>
          </cell>
          <cell r="C397">
            <v>300</v>
          </cell>
          <cell r="D397">
            <v>300</v>
          </cell>
          <cell r="E397">
            <v>300</v>
          </cell>
          <cell r="F397">
            <v>300</v>
          </cell>
          <cell r="G397">
            <v>300</v>
          </cell>
          <cell r="H397">
            <v>300</v>
          </cell>
          <cell r="I397">
            <v>300</v>
          </cell>
          <cell r="J397">
            <v>300</v>
          </cell>
          <cell r="K397">
            <v>300</v>
          </cell>
          <cell r="L397">
            <v>300</v>
          </cell>
          <cell r="M397">
            <v>300</v>
          </cell>
          <cell r="N397">
            <v>300</v>
          </cell>
          <cell r="O397">
            <v>3600</v>
          </cell>
          <cell r="P397">
            <v>244.47</v>
          </cell>
          <cell r="Q397">
            <v>516.78</v>
          </cell>
          <cell r="R397">
            <v>483.72</v>
          </cell>
          <cell r="AB397">
            <v>1244.97</v>
          </cell>
        </row>
        <row r="398">
          <cell r="B398" t="str">
            <v>Courier</v>
          </cell>
          <cell r="C398">
            <v>174</v>
          </cell>
          <cell r="D398">
            <v>174</v>
          </cell>
          <cell r="E398">
            <v>174</v>
          </cell>
          <cell r="F398">
            <v>174</v>
          </cell>
          <cell r="G398">
            <v>174</v>
          </cell>
          <cell r="H398">
            <v>174</v>
          </cell>
          <cell r="I398">
            <v>174</v>
          </cell>
          <cell r="J398">
            <v>174</v>
          </cell>
          <cell r="K398">
            <v>174</v>
          </cell>
          <cell r="L398">
            <v>174</v>
          </cell>
          <cell r="M398">
            <v>174</v>
          </cell>
          <cell r="N398">
            <v>174</v>
          </cell>
          <cell r="O398">
            <v>2088</v>
          </cell>
          <cell r="P398">
            <v>17.399999999999999</v>
          </cell>
          <cell r="Q398">
            <v>52.2</v>
          </cell>
          <cell r="R398">
            <v>34.799999999999997</v>
          </cell>
          <cell r="AB398">
            <v>104.39999999999999</v>
          </cell>
        </row>
        <row r="399">
          <cell r="B399" t="str">
            <v>Comunicaciones</v>
          </cell>
          <cell r="C399">
            <v>2350</v>
          </cell>
          <cell r="D399">
            <v>2350</v>
          </cell>
          <cell r="E399">
            <v>2350</v>
          </cell>
          <cell r="F399">
            <v>2350</v>
          </cell>
          <cell r="G399">
            <v>2350</v>
          </cell>
          <cell r="H399">
            <v>2350</v>
          </cell>
          <cell r="I399">
            <v>2350</v>
          </cell>
          <cell r="J399">
            <v>2350</v>
          </cell>
          <cell r="K399">
            <v>2350</v>
          </cell>
          <cell r="L399">
            <v>2350</v>
          </cell>
          <cell r="M399">
            <v>2350</v>
          </cell>
          <cell r="N399">
            <v>2350</v>
          </cell>
          <cell r="O399">
            <v>28200</v>
          </cell>
          <cell r="P399">
            <v>0</v>
          </cell>
          <cell r="Q399">
            <v>2229.25</v>
          </cell>
          <cell r="R399">
            <v>2034.15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4263.3999999999996</v>
          </cell>
        </row>
        <row r="400">
          <cell r="B400" t="str">
            <v>COMTECO</v>
          </cell>
          <cell r="C400">
            <v>250</v>
          </cell>
          <cell r="D400">
            <v>250</v>
          </cell>
          <cell r="E400">
            <v>250</v>
          </cell>
          <cell r="F400">
            <v>250</v>
          </cell>
          <cell r="G400">
            <v>250</v>
          </cell>
          <cell r="H400">
            <v>250</v>
          </cell>
          <cell r="I400">
            <v>250</v>
          </cell>
          <cell r="J400">
            <v>250</v>
          </cell>
          <cell r="K400">
            <v>250</v>
          </cell>
          <cell r="L400">
            <v>250</v>
          </cell>
          <cell r="M400">
            <v>250</v>
          </cell>
          <cell r="N400">
            <v>250</v>
          </cell>
          <cell r="O400">
            <v>3000</v>
          </cell>
          <cell r="Q400">
            <v>88</v>
          </cell>
          <cell r="R400">
            <v>78.39</v>
          </cell>
          <cell r="AB400">
            <v>166.39</v>
          </cell>
        </row>
        <row r="401">
          <cell r="B401" t="str">
            <v>ENTEL FAX</v>
          </cell>
          <cell r="C401">
            <v>400</v>
          </cell>
          <cell r="D401">
            <v>400</v>
          </cell>
          <cell r="E401">
            <v>400</v>
          </cell>
          <cell r="F401">
            <v>400</v>
          </cell>
          <cell r="G401">
            <v>400</v>
          </cell>
          <cell r="H401">
            <v>400</v>
          </cell>
          <cell r="I401">
            <v>400</v>
          </cell>
          <cell r="J401">
            <v>400</v>
          </cell>
          <cell r="K401">
            <v>400</v>
          </cell>
          <cell r="L401">
            <v>400</v>
          </cell>
          <cell r="M401">
            <v>400</v>
          </cell>
          <cell r="N401">
            <v>400</v>
          </cell>
          <cell r="O401">
            <v>4800</v>
          </cell>
          <cell r="Q401">
            <v>1024.55</v>
          </cell>
          <cell r="R401">
            <v>754.28</v>
          </cell>
          <cell r="AB401">
            <v>1778.83</v>
          </cell>
        </row>
        <row r="402">
          <cell r="B402" t="str">
            <v>Telefonia Movil</v>
          </cell>
          <cell r="C402">
            <v>100</v>
          </cell>
          <cell r="D402">
            <v>100</v>
          </cell>
          <cell r="E402">
            <v>100</v>
          </cell>
          <cell r="F402">
            <v>100</v>
          </cell>
          <cell r="G402">
            <v>100</v>
          </cell>
          <cell r="H402">
            <v>100</v>
          </cell>
          <cell r="I402">
            <v>100</v>
          </cell>
          <cell r="J402">
            <v>100</v>
          </cell>
          <cell r="K402">
            <v>100</v>
          </cell>
          <cell r="L402">
            <v>100</v>
          </cell>
          <cell r="M402">
            <v>100</v>
          </cell>
          <cell r="N402">
            <v>100</v>
          </cell>
          <cell r="O402">
            <v>1200</v>
          </cell>
          <cell r="AB402">
            <v>0</v>
          </cell>
        </row>
        <row r="403">
          <cell r="B403" t="str">
            <v>Servicio de Internet</v>
          </cell>
          <cell r="C403">
            <v>1600</v>
          </cell>
          <cell r="D403">
            <v>1600</v>
          </cell>
          <cell r="E403">
            <v>1600</v>
          </cell>
          <cell r="F403">
            <v>1600</v>
          </cell>
          <cell r="G403">
            <v>1600</v>
          </cell>
          <cell r="H403">
            <v>1600</v>
          </cell>
          <cell r="I403">
            <v>1600</v>
          </cell>
          <cell r="J403">
            <v>1600</v>
          </cell>
          <cell r="K403">
            <v>1600</v>
          </cell>
          <cell r="L403">
            <v>1600</v>
          </cell>
          <cell r="M403">
            <v>1600</v>
          </cell>
          <cell r="N403">
            <v>1600</v>
          </cell>
          <cell r="O403">
            <v>19200</v>
          </cell>
          <cell r="Q403">
            <v>1116.6999999999998</v>
          </cell>
          <cell r="R403">
            <v>1201.48</v>
          </cell>
          <cell r="AB403">
            <v>2318.1799999999998</v>
          </cell>
        </row>
        <row r="404">
          <cell r="B404" t="str">
            <v>Servicios Públicos</v>
          </cell>
          <cell r="C404">
            <v>1300</v>
          </cell>
          <cell r="D404">
            <v>1300</v>
          </cell>
          <cell r="E404">
            <v>1300</v>
          </cell>
          <cell r="F404">
            <v>1300</v>
          </cell>
          <cell r="G404">
            <v>1300</v>
          </cell>
          <cell r="H404">
            <v>1300</v>
          </cell>
          <cell r="I404">
            <v>1300</v>
          </cell>
          <cell r="J404">
            <v>1300</v>
          </cell>
          <cell r="K404">
            <v>1300</v>
          </cell>
          <cell r="L404">
            <v>1300</v>
          </cell>
          <cell r="M404">
            <v>1300</v>
          </cell>
          <cell r="N404">
            <v>1300</v>
          </cell>
          <cell r="O404">
            <v>15600</v>
          </cell>
          <cell r="P404">
            <v>1520.66</v>
          </cell>
          <cell r="Q404">
            <v>1329.07</v>
          </cell>
          <cell r="R404">
            <v>1740.95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4590.68</v>
          </cell>
        </row>
        <row r="405">
          <cell r="B405" t="str">
            <v>Luz</v>
          </cell>
          <cell r="C405">
            <v>1300</v>
          </cell>
          <cell r="D405">
            <v>1300</v>
          </cell>
          <cell r="E405">
            <v>1300</v>
          </cell>
          <cell r="F405">
            <v>1300</v>
          </cell>
          <cell r="G405">
            <v>1300</v>
          </cell>
          <cell r="H405">
            <v>1300</v>
          </cell>
          <cell r="I405">
            <v>1300</v>
          </cell>
          <cell r="J405">
            <v>1300</v>
          </cell>
          <cell r="K405">
            <v>1300</v>
          </cell>
          <cell r="L405">
            <v>1300</v>
          </cell>
          <cell r="M405">
            <v>1300</v>
          </cell>
          <cell r="N405">
            <v>1300</v>
          </cell>
          <cell r="O405">
            <v>15600</v>
          </cell>
          <cell r="P405">
            <v>1520.66</v>
          </cell>
          <cell r="Q405">
            <v>1329.07</v>
          </cell>
          <cell r="R405">
            <v>1740.95</v>
          </cell>
          <cell r="AB405">
            <v>4590.68</v>
          </cell>
        </row>
        <row r="406">
          <cell r="B406" t="str">
            <v>Viáticos</v>
          </cell>
          <cell r="C406">
            <v>1340</v>
          </cell>
          <cell r="D406">
            <v>1340</v>
          </cell>
          <cell r="E406">
            <v>1340</v>
          </cell>
          <cell r="F406">
            <v>1340</v>
          </cell>
          <cell r="G406">
            <v>1340</v>
          </cell>
          <cell r="H406">
            <v>1340</v>
          </cell>
          <cell r="I406">
            <v>1340</v>
          </cell>
          <cell r="J406">
            <v>1340</v>
          </cell>
          <cell r="K406">
            <v>1340</v>
          </cell>
          <cell r="L406">
            <v>1340</v>
          </cell>
          <cell r="M406">
            <v>1340</v>
          </cell>
          <cell r="N406">
            <v>1340</v>
          </cell>
          <cell r="O406">
            <v>16080</v>
          </cell>
          <cell r="P406">
            <v>1575</v>
          </cell>
          <cell r="Q406">
            <v>1800</v>
          </cell>
          <cell r="R406">
            <v>1125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4500</v>
          </cell>
        </row>
        <row r="407">
          <cell r="B407" t="str">
            <v>Viaticos  Grs</v>
          </cell>
          <cell r="C407">
            <v>1340</v>
          </cell>
          <cell r="D407">
            <v>1340</v>
          </cell>
          <cell r="E407">
            <v>1340</v>
          </cell>
          <cell r="F407">
            <v>1340</v>
          </cell>
          <cell r="G407">
            <v>1340</v>
          </cell>
          <cell r="H407">
            <v>1340</v>
          </cell>
          <cell r="I407">
            <v>1340</v>
          </cell>
          <cell r="J407">
            <v>1340</v>
          </cell>
          <cell r="K407">
            <v>1340</v>
          </cell>
          <cell r="L407">
            <v>1340</v>
          </cell>
          <cell r="M407">
            <v>1340</v>
          </cell>
          <cell r="N407">
            <v>1340</v>
          </cell>
          <cell r="O407">
            <v>16080</v>
          </cell>
          <cell r="P407">
            <v>1575</v>
          </cell>
          <cell r="Q407">
            <v>1800</v>
          </cell>
          <cell r="R407">
            <v>1125</v>
          </cell>
          <cell r="AB407">
            <v>4500</v>
          </cell>
        </row>
        <row r="408">
          <cell r="B408" t="str">
            <v>Otros Gastos de Viajes (Hotel, Transporte)</v>
          </cell>
          <cell r="C408">
            <v>1000</v>
          </cell>
          <cell r="D408">
            <v>1000</v>
          </cell>
          <cell r="E408">
            <v>1000</v>
          </cell>
          <cell r="F408">
            <v>1000</v>
          </cell>
          <cell r="G408">
            <v>1000</v>
          </cell>
          <cell r="H408">
            <v>1000</v>
          </cell>
          <cell r="I408">
            <v>1000</v>
          </cell>
          <cell r="J408">
            <v>1000</v>
          </cell>
          <cell r="K408">
            <v>1000</v>
          </cell>
          <cell r="L408">
            <v>1000</v>
          </cell>
          <cell r="M408">
            <v>1000</v>
          </cell>
          <cell r="N408">
            <v>1000</v>
          </cell>
          <cell r="O408">
            <v>12000</v>
          </cell>
          <cell r="P408">
            <v>457.09</v>
          </cell>
          <cell r="Q408">
            <v>2267.2399999999998</v>
          </cell>
          <cell r="R408">
            <v>681.53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3405.8599999999997</v>
          </cell>
        </row>
        <row r="409">
          <cell r="B409" t="str">
            <v>Viajes al Exterior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AB409">
            <v>0</v>
          </cell>
        </row>
        <row r="410">
          <cell r="B410" t="str">
            <v>Viajes Locales, Refrigerios, Almuerzos, Comidas en viajes</v>
          </cell>
          <cell r="C410">
            <v>1000</v>
          </cell>
          <cell r="D410">
            <v>1000</v>
          </cell>
          <cell r="E410">
            <v>1000</v>
          </cell>
          <cell r="F410">
            <v>1000</v>
          </cell>
          <cell r="G410">
            <v>1000</v>
          </cell>
          <cell r="H410">
            <v>1000</v>
          </cell>
          <cell r="I410">
            <v>1000</v>
          </cell>
          <cell r="J410">
            <v>1000</v>
          </cell>
          <cell r="K410">
            <v>1000</v>
          </cell>
          <cell r="L410">
            <v>1000</v>
          </cell>
          <cell r="M410">
            <v>1000</v>
          </cell>
          <cell r="N410">
            <v>1000</v>
          </cell>
          <cell r="O410">
            <v>12000</v>
          </cell>
          <cell r="P410">
            <v>457.09</v>
          </cell>
          <cell r="Q410">
            <v>2267.2399999999998</v>
          </cell>
          <cell r="R410">
            <v>681.53</v>
          </cell>
          <cell r="AB410">
            <v>3405.8599999999997</v>
          </cell>
        </row>
        <row r="411">
          <cell r="B411" t="str">
            <v>Pasajes</v>
          </cell>
          <cell r="C411">
            <v>2175</v>
          </cell>
          <cell r="D411">
            <v>2175</v>
          </cell>
          <cell r="E411">
            <v>2175</v>
          </cell>
          <cell r="F411">
            <v>2175</v>
          </cell>
          <cell r="G411">
            <v>2175</v>
          </cell>
          <cell r="H411">
            <v>2175</v>
          </cell>
          <cell r="I411">
            <v>2175</v>
          </cell>
          <cell r="J411">
            <v>2175</v>
          </cell>
          <cell r="K411">
            <v>2175</v>
          </cell>
          <cell r="L411">
            <v>8265</v>
          </cell>
          <cell r="M411">
            <v>2175</v>
          </cell>
          <cell r="N411">
            <v>2175</v>
          </cell>
          <cell r="O411">
            <v>32190</v>
          </cell>
          <cell r="P411">
            <v>1658.19</v>
          </cell>
          <cell r="Q411">
            <v>1909.17</v>
          </cell>
          <cell r="R411">
            <v>1899.17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5466.5300000000007</v>
          </cell>
        </row>
        <row r="412">
          <cell r="B412" t="str">
            <v>Viajes al Exterior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6090</v>
          </cell>
          <cell r="M412">
            <v>0</v>
          </cell>
          <cell r="N412">
            <v>0</v>
          </cell>
          <cell r="O412">
            <v>6090</v>
          </cell>
          <cell r="AB412">
            <v>0</v>
          </cell>
        </row>
        <row r="413">
          <cell r="B413" t="str">
            <v>Viajes Nacionales</v>
          </cell>
          <cell r="C413">
            <v>2175</v>
          </cell>
          <cell r="D413">
            <v>2175</v>
          </cell>
          <cell r="E413">
            <v>2175</v>
          </cell>
          <cell r="F413">
            <v>2175</v>
          </cell>
          <cell r="G413">
            <v>2175</v>
          </cell>
          <cell r="H413">
            <v>2175</v>
          </cell>
          <cell r="I413">
            <v>2175</v>
          </cell>
          <cell r="J413">
            <v>2175</v>
          </cell>
          <cell r="K413">
            <v>2175</v>
          </cell>
          <cell r="L413">
            <v>2175</v>
          </cell>
          <cell r="M413">
            <v>2175</v>
          </cell>
          <cell r="N413">
            <v>2175</v>
          </cell>
          <cell r="O413">
            <v>26100</v>
          </cell>
          <cell r="P413">
            <v>1658.19</v>
          </cell>
          <cell r="Q413">
            <v>1909.17</v>
          </cell>
          <cell r="R413">
            <v>1899.17</v>
          </cell>
          <cell r="AB413">
            <v>5466.5300000000007</v>
          </cell>
        </row>
        <row r="414">
          <cell r="B414" t="str">
            <v>Gastos Generales</v>
          </cell>
          <cell r="C414">
            <v>24874.25</v>
          </cell>
          <cell r="D414">
            <v>24874.25</v>
          </cell>
          <cell r="E414">
            <v>24874.25</v>
          </cell>
          <cell r="F414">
            <v>7757</v>
          </cell>
          <cell r="G414">
            <v>7757</v>
          </cell>
          <cell r="H414">
            <v>7757</v>
          </cell>
          <cell r="I414">
            <v>7757</v>
          </cell>
          <cell r="J414">
            <v>7757</v>
          </cell>
          <cell r="K414">
            <v>7757</v>
          </cell>
          <cell r="L414">
            <v>7757</v>
          </cell>
          <cell r="M414">
            <v>7757</v>
          </cell>
          <cell r="N414">
            <v>7757</v>
          </cell>
          <cell r="O414">
            <v>144435.75</v>
          </cell>
          <cell r="P414">
            <v>6405.21</v>
          </cell>
          <cell r="Q414">
            <v>8251.6200000000008</v>
          </cell>
          <cell r="R414">
            <v>9282.1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23938.930000000004</v>
          </cell>
        </row>
        <row r="415">
          <cell r="B415" t="str">
            <v>Gastos Comunes Torres Sofer</v>
          </cell>
          <cell r="C415">
            <v>1842</v>
          </cell>
          <cell r="D415">
            <v>1842</v>
          </cell>
          <cell r="E415">
            <v>1842</v>
          </cell>
          <cell r="F415">
            <v>1842</v>
          </cell>
          <cell r="G415">
            <v>1842</v>
          </cell>
          <cell r="H415">
            <v>1842</v>
          </cell>
          <cell r="I415">
            <v>1842</v>
          </cell>
          <cell r="J415">
            <v>1842</v>
          </cell>
          <cell r="K415">
            <v>1842</v>
          </cell>
          <cell r="L415">
            <v>1842</v>
          </cell>
          <cell r="M415">
            <v>1842</v>
          </cell>
          <cell r="N415">
            <v>1842</v>
          </cell>
          <cell r="O415">
            <v>22104</v>
          </cell>
          <cell r="P415">
            <v>1841.91</v>
          </cell>
          <cell r="Q415">
            <v>1841.91</v>
          </cell>
          <cell r="R415">
            <v>2220.61</v>
          </cell>
          <cell r="AB415">
            <v>5904.43</v>
          </cell>
        </row>
        <row r="416">
          <cell r="B416" t="str">
            <v>Mantenimiento Edificio</v>
          </cell>
          <cell r="C416">
            <v>17117.25</v>
          </cell>
          <cell r="D416">
            <v>17117.25</v>
          </cell>
          <cell r="E416">
            <v>17117.25</v>
          </cell>
          <cell r="O416">
            <v>51351.75</v>
          </cell>
          <cell r="Q416">
            <v>222.85</v>
          </cell>
          <cell r="AB416">
            <v>222.85</v>
          </cell>
        </row>
        <row r="417">
          <cell r="B417" t="str">
            <v>Compra de materiales Varios</v>
          </cell>
          <cell r="C417">
            <v>1740</v>
          </cell>
          <cell r="D417">
            <v>1740</v>
          </cell>
          <cell r="E417">
            <v>1740</v>
          </cell>
          <cell r="F417">
            <v>1740</v>
          </cell>
          <cell r="G417">
            <v>1740</v>
          </cell>
          <cell r="H417">
            <v>1740</v>
          </cell>
          <cell r="I417">
            <v>1740</v>
          </cell>
          <cell r="J417">
            <v>1740</v>
          </cell>
          <cell r="K417">
            <v>1740</v>
          </cell>
          <cell r="L417">
            <v>1740</v>
          </cell>
          <cell r="M417">
            <v>1740</v>
          </cell>
          <cell r="N417">
            <v>1740</v>
          </cell>
          <cell r="O417">
            <v>20880</v>
          </cell>
          <cell r="P417">
            <v>404.17</v>
          </cell>
          <cell r="AB417">
            <v>404.17</v>
          </cell>
        </row>
        <row r="418">
          <cell r="B418" t="str">
            <v>Fotocopias y Producciones</v>
          </cell>
          <cell r="C418">
            <v>435</v>
          </cell>
          <cell r="D418">
            <v>435</v>
          </cell>
          <cell r="E418">
            <v>435</v>
          </cell>
          <cell r="F418">
            <v>435</v>
          </cell>
          <cell r="G418">
            <v>435</v>
          </cell>
          <cell r="H418">
            <v>435</v>
          </cell>
          <cell r="I418">
            <v>435</v>
          </cell>
          <cell r="J418">
            <v>435</v>
          </cell>
          <cell r="K418">
            <v>435</v>
          </cell>
          <cell r="L418">
            <v>435</v>
          </cell>
          <cell r="M418">
            <v>435</v>
          </cell>
          <cell r="N418">
            <v>435</v>
          </cell>
          <cell r="O418">
            <v>5220</v>
          </cell>
          <cell r="AB418">
            <v>0</v>
          </cell>
        </row>
        <row r="419">
          <cell r="B419" t="str">
            <v>Previsión (Alquileres Garaje Bs.2.000)</v>
          </cell>
          <cell r="C419">
            <v>3740</v>
          </cell>
          <cell r="D419">
            <v>3740</v>
          </cell>
          <cell r="E419">
            <v>3740</v>
          </cell>
          <cell r="F419">
            <v>3740</v>
          </cell>
          <cell r="G419">
            <v>3740</v>
          </cell>
          <cell r="H419">
            <v>3740</v>
          </cell>
          <cell r="I419">
            <v>3740</v>
          </cell>
          <cell r="J419">
            <v>3740</v>
          </cell>
          <cell r="K419">
            <v>3740</v>
          </cell>
          <cell r="L419">
            <v>3740</v>
          </cell>
          <cell r="M419">
            <v>3740</v>
          </cell>
          <cell r="N419">
            <v>3740</v>
          </cell>
          <cell r="O419">
            <v>44880</v>
          </cell>
          <cell r="P419">
            <v>4159.13</v>
          </cell>
          <cell r="Q419">
            <v>6186.8600000000006</v>
          </cell>
          <cell r="R419">
            <v>7061.49</v>
          </cell>
          <cell r="AB419">
            <v>17407.480000000003</v>
          </cell>
        </row>
        <row r="420">
          <cell r="B420" t="str">
            <v>Gastos Pandemia COVID-19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</row>
        <row r="421">
          <cell r="O421">
            <v>0</v>
          </cell>
          <cell r="AB421">
            <v>0</v>
          </cell>
        </row>
        <row r="423">
          <cell r="B423" t="str">
            <v>MATERIALES, REPUESTOS Y SUMINISTROS</v>
          </cell>
          <cell r="C423">
            <v>6721</v>
          </cell>
          <cell r="D423">
            <v>10810</v>
          </cell>
          <cell r="E423">
            <v>50221</v>
          </cell>
          <cell r="F423">
            <v>10810</v>
          </cell>
          <cell r="G423">
            <v>19336</v>
          </cell>
          <cell r="H423">
            <v>12985</v>
          </cell>
          <cell r="I423">
            <v>4546</v>
          </cell>
          <cell r="J423">
            <v>10810</v>
          </cell>
          <cell r="K423">
            <v>21511</v>
          </cell>
          <cell r="L423">
            <v>10810</v>
          </cell>
          <cell r="M423">
            <v>4546</v>
          </cell>
          <cell r="N423">
            <v>24730</v>
          </cell>
          <cell r="O423">
            <v>187836</v>
          </cell>
          <cell r="P423">
            <v>2062.0099999999998</v>
          </cell>
          <cell r="Q423">
            <v>2695.1</v>
          </cell>
          <cell r="R423">
            <v>10308.030000000001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15065.139999999998</v>
          </cell>
        </row>
        <row r="424">
          <cell r="B424" t="str">
            <v>Combustibles y Lubricantes Vehículos</v>
          </cell>
          <cell r="C424">
            <v>1675</v>
          </cell>
          <cell r="D424">
            <v>1675</v>
          </cell>
          <cell r="E424">
            <v>1675</v>
          </cell>
          <cell r="F424">
            <v>1675</v>
          </cell>
          <cell r="G424">
            <v>1675</v>
          </cell>
          <cell r="H424">
            <v>1675</v>
          </cell>
          <cell r="I424">
            <v>1675</v>
          </cell>
          <cell r="J424">
            <v>1675</v>
          </cell>
          <cell r="K424">
            <v>1675</v>
          </cell>
          <cell r="L424">
            <v>1675</v>
          </cell>
          <cell r="M424">
            <v>1675</v>
          </cell>
          <cell r="N424">
            <v>1675</v>
          </cell>
          <cell r="O424">
            <v>20100</v>
          </cell>
          <cell r="P424">
            <v>799.9</v>
          </cell>
          <cell r="Q424">
            <v>1356.87</v>
          </cell>
          <cell r="R424">
            <v>1159.1099999999999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3315.88</v>
          </cell>
        </row>
        <row r="425">
          <cell r="B425" t="str">
            <v>Combustibles y Lubricantes Vehículos.</v>
          </cell>
          <cell r="C425">
            <v>1240</v>
          </cell>
          <cell r="D425">
            <v>1240</v>
          </cell>
          <cell r="E425">
            <v>1240</v>
          </cell>
          <cell r="F425">
            <v>1240</v>
          </cell>
          <cell r="G425">
            <v>1240</v>
          </cell>
          <cell r="H425">
            <v>1240</v>
          </cell>
          <cell r="I425">
            <v>1240</v>
          </cell>
          <cell r="J425">
            <v>1240</v>
          </cell>
          <cell r="K425">
            <v>1240</v>
          </cell>
          <cell r="L425">
            <v>1240</v>
          </cell>
          <cell r="M425">
            <v>1240</v>
          </cell>
          <cell r="N425">
            <v>1240</v>
          </cell>
          <cell r="O425">
            <v>14880</v>
          </cell>
          <cell r="P425">
            <v>799.9</v>
          </cell>
          <cell r="Q425">
            <v>1356.87</v>
          </cell>
          <cell r="R425">
            <v>1159.1099999999999</v>
          </cell>
          <cell r="AB425">
            <v>3315.88</v>
          </cell>
        </row>
        <row r="426">
          <cell r="B426" t="str">
            <v>Previsión</v>
          </cell>
          <cell r="C426">
            <v>435</v>
          </cell>
          <cell r="D426">
            <v>435</v>
          </cell>
          <cell r="E426">
            <v>435</v>
          </cell>
          <cell r="F426">
            <v>435</v>
          </cell>
          <cell r="G426">
            <v>435</v>
          </cell>
          <cell r="H426">
            <v>435</v>
          </cell>
          <cell r="I426">
            <v>435</v>
          </cell>
          <cell r="J426">
            <v>435</v>
          </cell>
          <cell r="K426">
            <v>435</v>
          </cell>
          <cell r="L426">
            <v>435</v>
          </cell>
          <cell r="M426">
            <v>435</v>
          </cell>
          <cell r="N426">
            <v>435</v>
          </cell>
          <cell r="O426">
            <v>5220</v>
          </cell>
          <cell r="AB426">
            <v>0</v>
          </cell>
        </row>
        <row r="427">
          <cell r="B427" t="str">
            <v>Materiales y Suministros de Oficina</v>
          </cell>
          <cell r="C427">
            <v>1740</v>
          </cell>
          <cell r="D427">
            <v>8004</v>
          </cell>
          <cell r="E427">
            <v>1740</v>
          </cell>
          <cell r="F427">
            <v>8004</v>
          </cell>
          <cell r="G427">
            <v>1740</v>
          </cell>
          <cell r="H427">
            <v>8004</v>
          </cell>
          <cell r="I427">
            <v>1740</v>
          </cell>
          <cell r="J427">
            <v>8004</v>
          </cell>
          <cell r="K427">
            <v>1740</v>
          </cell>
          <cell r="L427">
            <v>8004</v>
          </cell>
          <cell r="M427">
            <v>1740</v>
          </cell>
          <cell r="N427">
            <v>8004</v>
          </cell>
          <cell r="O427">
            <v>58464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</row>
        <row r="428">
          <cell r="B428" t="str">
            <v>Materiales de Escritorio</v>
          </cell>
          <cell r="C428">
            <v>1740</v>
          </cell>
          <cell r="D428">
            <v>1740</v>
          </cell>
          <cell r="E428">
            <v>1740</v>
          </cell>
          <cell r="F428">
            <v>1740</v>
          </cell>
          <cell r="G428">
            <v>1740</v>
          </cell>
          <cell r="H428">
            <v>1740</v>
          </cell>
          <cell r="I428">
            <v>1740</v>
          </cell>
          <cell r="J428">
            <v>1740</v>
          </cell>
          <cell r="K428">
            <v>1740</v>
          </cell>
          <cell r="L428">
            <v>1740</v>
          </cell>
          <cell r="M428">
            <v>1740</v>
          </cell>
          <cell r="N428">
            <v>1740</v>
          </cell>
          <cell r="O428">
            <v>20880</v>
          </cell>
          <cell r="AB428">
            <v>0</v>
          </cell>
        </row>
        <row r="429">
          <cell r="B429" t="str">
            <v>Toner para Impresora HP</v>
          </cell>
          <cell r="C429">
            <v>0</v>
          </cell>
          <cell r="D429">
            <v>6264</v>
          </cell>
          <cell r="E429">
            <v>0</v>
          </cell>
          <cell r="F429">
            <v>6264</v>
          </cell>
          <cell r="G429">
            <v>0</v>
          </cell>
          <cell r="H429">
            <v>6264</v>
          </cell>
          <cell r="I429">
            <v>0</v>
          </cell>
          <cell r="J429">
            <v>6264</v>
          </cell>
          <cell r="K429">
            <v>0</v>
          </cell>
          <cell r="L429">
            <v>6264</v>
          </cell>
          <cell r="M429">
            <v>0</v>
          </cell>
          <cell r="N429">
            <v>6264</v>
          </cell>
          <cell r="O429">
            <v>37584</v>
          </cell>
          <cell r="AB429">
            <v>0</v>
          </cell>
        </row>
        <row r="430">
          <cell r="B430" t="str">
            <v>Previsión otros materiales de oficina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AB430">
            <v>0</v>
          </cell>
        </row>
        <row r="431">
          <cell r="B431" t="str">
            <v>Materiales Generales</v>
          </cell>
          <cell r="C431">
            <v>3306</v>
          </cell>
          <cell r="D431">
            <v>1131</v>
          </cell>
          <cell r="E431">
            <v>46806</v>
          </cell>
          <cell r="F431">
            <v>1131</v>
          </cell>
          <cell r="G431">
            <v>15921</v>
          </cell>
          <cell r="H431">
            <v>3306</v>
          </cell>
          <cell r="I431">
            <v>1131</v>
          </cell>
          <cell r="J431">
            <v>1131</v>
          </cell>
          <cell r="K431">
            <v>18096</v>
          </cell>
          <cell r="L431">
            <v>1131</v>
          </cell>
          <cell r="M431">
            <v>1131</v>
          </cell>
          <cell r="N431">
            <v>15051</v>
          </cell>
          <cell r="O431">
            <v>109272</v>
          </cell>
          <cell r="P431">
            <v>1262.1099999999999</v>
          </cell>
          <cell r="Q431">
            <v>1338.23</v>
          </cell>
          <cell r="R431">
            <v>9148.92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11749.259999999998</v>
          </cell>
        </row>
        <row r="432">
          <cell r="B432" t="str">
            <v>Agua + Pota Equip.</v>
          </cell>
          <cell r="C432">
            <v>348</v>
          </cell>
          <cell r="D432">
            <v>348</v>
          </cell>
          <cell r="E432">
            <v>348</v>
          </cell>
          <cell r="F432">
            <v>348</v>
          </cell>
          <cell r="G432">
            <v>348</v>
          </cell>
          <cell r="H432">
            <v>348</v>
          </cell>
          <cell r="I432">
            <v>348</v>
          </cell>
          <cell r="J432">
            <v>348</v>
          </cell>
          <cell r="K432">
            <v>348</v>
          </cell>
          <cell r="L432">
            <v>348</v>
          </cell>
          <cell r="M432">
            <v>348</v>
          </cell>
          <cell r="N432">
            <v>348</v>
          </cell>
          <cell r="O432">
            <v>4176</v>
          </cell>
          <cell r="AB432">
            <v>0</v>
          </cell>
        </row>
        <row r="433">
          <cell r="B433" t="str">
            <v>Insumos Menores de Oficina</v>
          </cell>
          <cell r="C433">
            <v>261</v>
          </cell>
          <cell r="D433">
            <v>261</v>
          </cell>
          <cell r="E433">
            <v>261</v>
          </cell>
          <cell r="F433">
            <v>261</v>
          </cell>
          <cell r="G433">
            <v>261</v>
          </cell>
          <cell r="H433">
            <v>261</v>
          </cell>
          <cell r="I433">
            <v>261</v>
          </cell>
          <cell r="J433">
            <v>261</v>
          </cell>
          <cell r="K433">
            <v>261</v>
          </cell>
          <cell r="L433">
            <v>261</v>
          </cell>
          <cell r="M433">
            <v>261</v>
          </cell>
          <cell r="N433">
            <v>261</v>
          </cell>
          <cell r="O433">
            <v>3132</v>
          </cell>
          <cell r="AB433">
            <v>0</v>
          </cell>
        </row>
        <row r="434">
          <cell r="B434" t="str">
            <v>Material Fungible</v>
          </cell>
          <cell r="C434">
            <v>87</v>
          </cell>
          <cell r="D434">
            <v>87</v>
          </cell>
          <cell r="E434">
            <v>87</v>
          </cell>
          <cell r="F434">
            <v>87</v>
          </cell>
          <cell r="G434">
            <v>87</v>
          </cell>
          <cell r="H434">
            <v>87</v>
          </cell>
          <cell r="I434">
            <v>87</v>
          </cell>
          <cell r="J434">
            <v>87</v>
          </cell>
          <cell r="K434">
            <v>87</v>
          </cell>
          <cell r="L434">
            <v>87</v>
          </cell>
          <cell r="M434">
            <v>87</v>
          </cell>
          <cell r="N434">
            <v>87</v>
          </cell>
          <cell r="O434">
            <v>1044</v>
          </cell>
          <cell r="AB434">
            <v>0</v>
          </cell>
        </row>
        <row r="435">
          <cell r="B435" t="str">
            <v>Vacunas (Influenza, Tétanos)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AB435">
            <v>0</v>
          </cell>
        </row>
        <row r="436">
          <cell r="B436" t="str">
            <v>Insumos y Medicamentos Gabinete COR (y Botiquines)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14790</v>
          </cell>
          <cell r="H436">
            <v>0</v>
          </cell>
          <cell r="I436">
            <v>0</v>
          </cell>
          <cell r="J436">
            <v>0</v>
          </cell>
          <cell r="K436">
            <v>14790</v>
          </cell>
          <cell r="L436">
            <v>0</v>
          </cell>
          <cell r="M436">
            <v>0</v>
          </cell>
          <cell r="N436">
            <v>13920</v>
          </cell>
          <cell r="O436">
            <v>43500</v>
          </cell>
          <cell r="Q436">
            <v>809.1</v>
          </cell>
          <cell r="R436">
            <v>2174.1799999999998</v>
          </cell>
          <cell r="AB436">
            <v>2983.2799999999997</v>
          </cell>
        </row>
        <row r="437">
          <cell r="B437" t="str">
            <v>Materiales varios para Simulacros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AB437">
            <v>0</v>
          </cell>
        </row>
        <row r="438">
          <cell r="B438" t="str">
            <v>Adhesivos y Tarjetas de Inspeccion de Equipos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AB438">
            <v>0</v>
          </cell>
        </row>
        <row r="439">
          <cell r="B439" t="str">
            <v>Dotacion de Ropa de Seguridad y Equipos de Proteccion Personal</v>
          </cell>
          <cell r="C439">
            <v>0</v>
          </cell>
          <cell r="D439">
            <v>0</v>
          </cell>
          <cell r="E439">
            <v>43500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43500</v>
          </cell>
          <cell r="R439">
            <v>1173.6300000000001</v>
          </cell>
          <cell r="AB439">
            <v>1173.6300000000001</v>
          </cell>
        </row>
        <row r="440">
          <cell r="B440" t="str">
            <v>Material de Bio Seguridad+Vacuna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AB440">
            <v>0</v>
          </cell>
        </row>
        <row r="441">
          <cell r="B441" t="str">
            <v>Material de Capacitación MASSI</v>
          </cell>
          <cell r="C441">
            <v>2175</v>
          </cell>
          <cell r="D441">
            <v>0</v>
          </cell>
          <cell r="E441">
            <v>2175</v>
          </cell>
          <cell r="F441">
            <v>0</v>
          </cell>
          <cell r="G441">
            <v>0</v>
          </cell>
          <cell r="H441">
            <v>2175</v>
          </cell>
          <cell r="I441">
            <v>0</v>
          </cell>
          <cell r="J441">
            <v>0</v>
          </cell>
          <cell r="K441">
            <v>2175</v>
          </cell>
          <cell r="L441">
            <v>0</v>
          </cell>
          <cell r="M441">
            <v>0</v>
          </cell>
          <cell r="N441">
            <v>0</v>
          </cell>
          <cell r="O441">
            <v>8700</v>
          </cell>
          <cell r="AB441">
            <v>0</v>
          </cell>
        </row>
        <row r="442">
          <cell r="B442" t="str">
            <v>Instalación de Puertas Corta Fuegos (para SJ1, SJ2)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AB442">
            <v>0</v>
          </cell>
        </row>
        <row r="443">
          <cell r="B443" t="str">
            <v>Equipo de Rescate Tecnico (para SJ2)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AB443">
            <v>0</v>
          </cell>
        </row>
        <row r="444">
          <cell r="B444" t="str">
            <v>Equipo de Bombero Forestal (para SIS, SJ1)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AB444">
            <v>0</v>
          </cell>
        </row>
        <row r="445">
          <cell r="B445" t="str">
            <v>Equipo de respiracion autonoma para rescate en tunel (para SJ1 y SJ2)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AB445">
            <v>0</v>
          </cell>
        </row>
        <row r="446">
          <cell r="B446" t="str">
            <v>Renovacion del Sistema de Deteccion de Humo T. SOFER + T. OQUENDO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AB446">
            <v>0</v>
          </cell>
        </row>
        <row r="447">
          <cell r="B447" t="str">
            <v>Otros materiales menores</v>
          </cell>
          <cell r="C447">
            <v>435</v>
          </cell>
          <cell r="D447">
            <v>435</v>
          </cell>
          <cell r="E447">
            <v>435</v>
          </cell>
          <cell r="F447">
            <v>435</v>
          </cell>
          <cell r="G447">
            <v>435</v>
          </cell>
          <cell r="H447">
            <v>435</v>
          </cell>
          <cell r="I447">
            <v>435</v>
          </cell>
          <cell r="J447">
            <v>435</v>
          </cell>
          <cell r="K447">
            <v>435</v>
          </cell>
          <cell r="L447">
            <v>435</v>
          </cell>
          <cell r="M447">
            <v>435</v>
          </cell>
          <cell r="N447">
            <v>435</v>
          </cell>
          <cell r="O447">
            <v>5220</v>
          </cell>
          <cell r="P447">
            <v>1262.1099999999999</v>
          </cell>
          <cell r="Q447">
            <v>529.13</v>
          </cell>
          <cell r="R447">
            <v>5801.11</v>
          </cell>
          <cell r="AB447">
            <v>7592.3499999999995</v>
          </cell>
        </row>
        <row r="449">
          <cell r="B449" t="str">
            <v>IMPUESTOS A LA PROPIEDAD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12302.797500000001</v>
          </cell>
          <cell r="O449">
            <v>12302.797500000001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</row>
        <row r="450">
          <cell r="B450" t="str">
            <v>Impuesto Municipal Inmuebles</v>
          </cell>
          <cell r="N450">
            <v>2959.1100000000006</v>
          </cell>
          <cell r="O450">
            <v>2959.1100000000006</v>
          </cell>
          <cell r="AB450">
            <v>0</v>
          </cell>
        </row>
        <row r="451">
          <cell r="B451" t="str">
            <v>Impuesto Municipal Vehículos</v>
          </cell>
          <cell r="N451">
            <v>9343.6875</v>
          </cell>
          <cell r="O451">
            <v>9343.6875</v>
          </cell>
          <cell r="AB451">
            <v>0</v>
          </cell>
        </row>
        <row r="453">
          <cell r="B453" t="str">
            <v>REMUNERACIONES AL PERSONAL</v>
          </cell>
          <cell r="C453">
            <v>466419.43007772602</v>
          </cell>
          <cell r="D453">
            <v>466419.43007772602</v>
          </cell>
          <cell r="E453">
            <v>466419.43007772602</v>
          </cell>
          <cell r="F453">
            <v>466419.43007772602</v>
          </cell>
          <cell r="G453">
            <v>466419.43007772602</v>
          </cell>
          <cell r="H453">
            <v>466419.43007772602</v>
          </cell>
          <cell r="I453">
            <v>466419.43007772602</v>
          </cell>
          <cell r="J453">
            <v>466419.43007772602</v>
          </cell>
          <cell r="K453">
            <v>466419.43007772602</v>
          </cell>
          <cell r="L453">
            <v>466419.43007772602</v>
          </cell>
          <cell r="M453">
            <v>466419.43007772602</v>
          </cell>
          <cell r="N453">
            <v>1198768.504864803</v>
          </cell>
          <cell r="O453">
            <v>6329382.2357197888</v>
          </cell>
          <cell r="P453">
            <v>383604.27999999997</v>
          </cell>
          <cell r="Q453">
            <v>330495.21999999997</v>
          </cell>
          <cell r="R453">
            <v>355724.45999999996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1069823.96</v>
          </cell>
        </row>
        <row r="454">
          <cell r="B454" t="str">
            <v>Sueldos</v>
          </cell>
          <cell r="C454">
            <v>277480.83610000001</v>
          </cell>
          <cell r="D454">
            <v>277480.83610000001</v>
          </cell>
          <cell r="E454">
            <v>277480.83610000001</v>
          </cell>
          <cell r="F454">
            <v>277480.83610000001</v>
          </cell>
          <cell r="G454">
            <v>277480.83610000001</v>
          </cell>
          <cell r="H454">
            <v>277480.83610000001</v>
          </cell>
          <cell r="I454">
            <v>277480.83610000001</v>
          </cell>
          <cell r="J454">
            <v>277480.83610000001</v>
          </cell>
          <cell r="K454">
            <v>277480.83610000001</v>
          </cell>
          <cell r="L454">
            <v>277480.83610000001</v>
          </cell>
          <cell r="M454">
            <v>277480.83610000001</v>
          </cell>
          <cell r="N454">
            <v>277480.83610000001</v>
          </cell>
          <cell r="O454">
            <v>3329770.0331999999</v>
          </cell>
          <cell r="P454">
            <v>262031.24</v>
          </cell>
          <cell r="Q454">
            <v>229165.97</v>
          </cell>
          <cell r="R454">
            <v>238656.44</v>
          </cell>
          <cell r="AB454">
            <v>729853.64999999991</v>
          </cell>
        </row>
        <row r="455">
          <cell r="B455" t="str">
            <v>Bono de Antiguedad</v>
          </cell>
          <cell r="C455">
            <v>16686</v>
          </cell>
          <cell r="D455">
            <v>16686</v>
          </cell>
          <cell r="E455">
            <v>16686</v>
          </cell>
          <cell r="F455">
            <v>16686</v>
          </cell>
          <cell r="G455">
            <v>16686</v>
          </cell>
          <cell r="H455">
            <v>16686</v>
          </cell>
          <cell r="I455">
            <v>16686</v>
          </cell>
          <cell r="J455">
            <v>16686</v>
          </cell>
          <cell r="K455">
            <v>16686</v>
          </cell>
          <cell r="L455">
            <v>16686</v>
          </cell>
          <cell r="M455">
            <v>16686</v>
          </cell>
          <cell r="N455">
            <v>16686</v>
          </cell>
          <cell r="O455">
            <v>200232</v>
          </cell>
          <cell r="P455">
            <v>17625</v>
          </cell>
          <cell r="Q455">
            <v>13965.75</v>
          </cell>
          <cell r="R455">
            <v>17561.5</v>
          </cell>
          <cell r="AB455">
            <v>49152.25</v>
          </cell>
        </row>
        <row r="456">
          <cell r="B456" t="str">
            <v>Bono Dominical</v>
          </cell>
          <cell r="C456">
            <v>36072.096153846163</v>
          </cell>
          <cell r="D456">
            <v>36072.096153846163</v>
          </cell>
          <cell r="E456">
            <v>36072.096153846163</v>
          </cell>
          <cell r="F456">
            <v>36072.096153846163</v>
          </cell>
          <cell r="G456">
            <v>36072.096153846163</v>
          </cell>
          <cell r="H456">
            <v>36072.096153846163</v>
          </cell>
          <cell r="I456">
            <v>36072.096153846163</v>
          </cell>
          <cell r="J456">
            <v>36072.096153846163</v>
          </cell>
          <cell r="K456">
            <v>36072.096153846163</v>
          </cell>
          <cell r="L456">
            <v>36072.096153846163</v>
          </cell>
          <cell r="M456">
            <v>36072.096153846163</v>
          </cell>
          <cell r="N456">
            <v>36072.096153846163</v>
          </cell>
          <cell r="O456">
            <v>432865.15384615405</v>
          </cell>
          <cell r="P456">
            <v>8158.5</v>
          </cell>
          <cell r="Q456">
            <v>4620.58</v>
          </cell>
          <cell r="R456">
            <v>10623.04</v>
          </cell>
          <cell r="AB456">
            <v>23402.120000000003</v>
          </cell>
        </row>
        <row r="457">
          <cell r="B457" t="str">
            <v>Bono de Producción</v>
          </cell>
          <cell r="C457">
            <v>18498.722406666668</v>
          </cell>
          <cell r="D457">
            <v>18498.722406666668</v>
          </cell>
          <cell r="E457">
            <v>18498.722406666668</v>
          </cell>
          <cell r="F457">
            <v>18498.722406666668</v>
          </cell>
          <cell r="G457">
            <v>18498.722406666668</v>
          </cell>
          <cell r="H457">
            <v>18498.722406666668</v>
          </cell>
          <cell r="I457">
            <v>18498.722406666668</v>
          </cell>
          <cell r="J457">
            <v>18498.722406666668</v>
          </cell>
          <cell r="K457">
            <v>18498.722406666668</v>
          </cell>
          <cell r="L457">
            <v>18498.722406666668</v>
          </cell>
          <cell r="M457">
            <v>18498.722406666668</v>
          </cell>
          <cell r="N457">
            <v>18498.722406666668</v>
          </cell>
          <cell r="O457">
            <v>221984.66888000001</v>
          </cell>
          <cell r="AB457">
            <v>0</v>
          </cell>
        </row>
        <row r="458">
          <cell r="B458" t="str">
            <v>Sobretiempos y Asignaciones Varias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AB458">
            <v>0</v>
          </cell>
        </row>
        <row r="459">
          <cell r="B459" t="str">
            <v>Subsidios</v>
          </cell>
          <cell r="C459">
            <v>2000</v>
          </cell>
          <cell r="D459">
            <v>2000</v>
          </cell>
          <cell r="E459">
            <v>2000</v>
          </cell>
          <cell r="F459">
            <v>2000</v>
          </cell>
          <cell r="G459">
            <v>2000</v>
          </cell>
          <cell r="H459">
            <v>2000</v>
          </cell>
          <cell r="I459">
            <v>2000</v>
          </cell>
          <cell r="J459">
            <v>2000</v>
          </cell>
          <cell r="K459">
            <v>2000</v>
          </cell>
          <cell r="L459">
            <v>2000</v>
          </cell>
          <cell r="M459">
            <v>2000</v>
          </cell>
          <cell r="N459">
            <v>2000</v>
          </cell>
          <cell r="O459">
            <v>24000</v>
          </cell>
          <cell r="AB459">
            <v>0</v>
          </cell>
        </row>
        <row r="460">
          <cell r="B460" t="str">
            <v>Aportes Patronales (CPS, AFPs, y otros)</v>
          </cell>
          <cell r="C460">
            <v>57582.082150771697</v>
          </cell>
          <cell r="D460">
            <v>57582.082150771697</v>
          </cell>
          <cell r="E460">
            <v>57582.082150771697</v>
          </cell>
          <cell r="F460">
            <v>57582.082150771697</v>
          </cell>
          <cell r="G460">
            <v>57582.082150771697</v>
          </cell>
          <cell r="H460">
            <v>57582.082150771697</v>
          </cell>
          <cell r="I460">
            <v>57582.082150771697</v>
          </cell>
          <cell r="J460">
            <v>57582.082150771697</v>
          </cell>
          <cell r="K460">
            <v>57582.082150771697</v>
          </cell>
          <cell r="L460">
            <v>57582.082150771697</v>
          </cell>
          <cell r="M460">
            <v>57582.082150771697</v>
          </cell>
          <cell r="N460">
            <v>92455.847616822983</v>
          </cell>
          <cell r="O460">
            <v>725858.75127531169</v>
          </cell>
          <cell r="P460">
            <v>47839.58</v>
          </cell>
          <cell r="Q460">
            <v>41467.339999999997</v>
          </cell>
          <cell r="R460">
            <v>44427.74</v>
          </cell>
          <cell r="AB460">
            <v>133734.66</v>
          </cell>
        </row>
        <row r="461">
          <cell r="B461" t="str">
            <v>Aguinaldo de Navidad</v>
          </cell>
          <cell r="C461">
            <v>29049.846633220724</v>
          </cell>
          <cell r="D461">
            <v>29049.846633220724</v>
          </cell>
          <cell r="E461">
            <v>29049.846633220724</v>
          </cell>
          <cell r="F461">
            <v>29049.846633220724</v>
          </cell>
          <cell r="G461">
            <v>29049.846633220724</v>
          </cell>
          <cell r="H461">
            <v>29049.846633220724</v>
          </cell>
          <cell r="I461">
            <v>29049.846633220724</v>
          </cell>
          <cell r="J461">
            <v>29049.846633220724</v>
          </cell>
          <cell r="K461">
            <v>29049.846633220724</v>
          </cell>
          <cell r="L461">
            <v>29049.846633220724</v>
          </cell>
          <cell r="M461">
            <v>29049.846633220724</v>
          </cell>
          <cell r="N461">
            <v>29049.846633220724</v>
          </cell>
          <cell r="O461">
            <v>348598.15959864872</v>
          </cell>
          <cell r="P461">
            <v>23974.98</v>
          </cell>
          <cell r="Q461">
            <v>20637.79</v>
          </cell>
          <cell r="R461">
            <v>22227.87</v>
          </cell>
          <cell r="AB461">
            <v>66840.639999999999</v>
          </cell>
        </row>
        <row r="462">
          <cell r="B462" t="str">
            <v>Previsión Beneficios Sociales</v>
          </cell>
          <cell r="C462">
            <v>29049.846633220724</v>
          </cell>
          <cell r="D462">
            <v>29049.846633220724</v>
          </cell>
          <cell r="E462">
            <v>29049.846633220724</v>
          </cell>
          <cell r="F462">
            <v>29049.846633220724</v>
          </cell>
          <cell r="G462">
            <v>29049.846633220724</v>
          </cell>
          <cell r="H462">
            <v>29049.846633220724</v>
          </cell>
          <cell r="I462">
            <v>29049.846633220724</v>
          </cell>
          <cell r="J462">
            <v>29049.846633220724</v>
          </cell>
          <cell r="K462">
            <v>29049.846633220724</v>
          </cell>
          <cell r="L462">
            <v>29049.846633220724</v>
          </cell>
          <cell r="M462">
            <v>29049.846633220724</v>
          </cell>
          <cell r="N462">
            <v>29049.846633220724</v>
          </cell>
          <cell r="O462">
            <v>348598.15959864872</v>
          </cell>
          <cell r="P462">
            <v>23974.98</v>
          </cell>
          <cell r="Q462">
            <v>20637.79</v>
          </cell>
          <cell r="R462">
            <v>22227.87</v>
          </cell>
          <cell r="AB462">
            <v>66840.639999999999</v>
          </cell>
        </row>
        <row r="463">
          <cell r="B463" t="str">
            <v>Otras Asignaciones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348737.65466051287</v>
          </cell>
          <cell r="O463">
            <v>348737.65466051287</v>
          </cell>
          <cell r="AB463">
            <v>0</v>
          </cell>
        </row>
        <row r="464">
          <cell r="B464" t="str">
            <v>Prima Anual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348737.65466051287</v>
          </cell>
          <cell r="O464">
            <v>348737.65466051287</v>
          </cell>
          <cell r="AB464">
            <v>0</v>
          </cell>
        </row>
        <row r="466">
          <cell r="B466" t="str">
            <v>SEGUROS</v>
          </cell>
          <cell r="C466">
            <v>9395.837236846126</v>
          </cell>
          <cell r="D466">
            <v>9395.837236846126</v>
          </cell>
          <cell r="E466">
            <v>9395.837236846126</v>
          </cell>
          <cell r="F466">
            <v>9395.837236846126</v>
          </cell>
          <cell r="G466">
            <v>9395.837236846126</v>
          </cell>
          <cell r="H466">
            <v>9395.837236846126</v>
          </cell>
          <cell r="I466">
            <v>9395.837236846126</v>
          </cell>
          <cell r="J466">
            <v>9395.837236846126</v>
          </cell>
          <cell r="K466">
            <v>9395.837236846126</v>
          </cell>
          <cell r="L466">
            <v>9395.837236846126</v>
          </cell>
          <cell r="M466">
            <v>9395.837236846126</v>
          </cell>
          <cell r="N466">
            <v>9395.837236846126</v>
          </cell>
          <cell r="O466">
            <v>112750.04684215352</v>
          </cell>
          <cell r="P466">
            <v>6874.8600000000006</v>
          </cell>
          <cell r="Q466">
            <v>6874.8600000000006</v>
          </cell>
          <cell r="R466">
            <v>6874.8600000000006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20624.579999999998</v>
          </cell>
        </row>
        <row r="467">
          <cell r="B467" t="str">
            <v>Seguro Automotores</v>
          </cell>
          <cell r="C467">
            <v>2890.9844649801257</v>
          </cell>
          <cell r="D467">
            <v>2890.9844649801257</v>
          </cell>
          <cell r="E467">
            <v>2890.9844649801257</v>
          </cell>
          <cell r="F467">
            <v>2890.9844649801257</v>
          </cell>
          <cell r="G467">
            <v>2890.9844649801257</v>
          </cell>
          <cell r="H467">
            <v>2890.9844649801257</v>
          </cell>
          <cell r="I467">
            <v>2890.9844649801257</v>
          </cell>
          <cell r="J467">
            <v>2890.9844649801257</v>
          </cell>
          <cell r="K467">
            <v>2890.9844649801257</v>
          </cell>
          <cell r="L467">
            <v>2890.9844649801257</v>
          </cell>
          <cell r="M467">
            <v>2890.9844649801257</v>
          </cell>
          <cell r="N467">
            <v>2890.9844649801257</v>
          </cell>
          <cell r="O467">
            <v>34691.813579761518</v>
          </cell>
          <cell r="P467">
            <v>2376.16</v>
          </cell>
          <cell r="Q467">
            <v>2376.16</v>
          </cell>
          <cell r="R467">
            <v>2376.16</v>
          </cell>
          <cell r="AB467">
            <v>7128.48</v>
          </cell>
        </row>
        <row r="468">
          <cell r="B468" t="str">
            <v>Seguro Accidentes Personales</v>
          </cell>
          <cell r="C468">
            <v>1976.0642444117088</v>
          </cell>
          <cell r="D468">
            <v>1976.0642444117088</v>
          </cell>
          <cell r="E468">
            <v>1976.0642444117088</v>
          </cell>
          <cell r="F468">
            <v>1976.0642444117088</v>
          </cell>
          <cell r="G468">
            <v>1976.0642444117088</v>
          </cell>
          <cell r="H468">
            <v>1976.0642444117088</v>
          </cell>
          <cell r="I468">
            <v>1976.0642444117088</v>
          </cell>
          <cell r="J468">
            <v>1976.0642444117088</v>
          </cell>
          <cell r="K468">
            <v>1976.0642444117088</v>
          </cell>
          <cell r="L468">
            <v>1976.0642444117088</v>
          </cell>
          <cell r="M468">
            <v>1976.0642444117088</v>
          </cell>
          <cell r="N468">
            <v>1976.0642444117088</v>
          </cell>
          <cell r="O468">
            <v>23712.770932940504</v>
          </cell>
          <cell r="P468">
            <v>820.92000000000007</v>
          </cell>
          <cell r="Q468">
            <v>820.92000000000007</v>
          </cell>
          <cell r="R468">
            <v>820.92000000000007</v>
          </cell>
          <cell r="AB468">
            <v>2462.7600000000002</v>
          </cell>
        </row>
        <row r="469">
          <cell r="B469" t="str">
            <v>Seguro de Transporte</v>
          </cell>
          <cell r="C469">
            <v>39.358800000000002</v>
          </cell>
          <cell r="D469">
            <v>39.358800000000002</v>
          </cell>
          <cell r="E469">
            <v>39.358800000000002</v>
          </cell>
          <cell r="F469">
            <v>39.358800000000002</v>
          </cell>
          <cell r="G469">
            <v>39.358800000000002</v>
          </cell>
          <cell r="H469">
            <v>39.358800000000002</v>
          </cell>
          <cell r="I469">
            <v>39.358800000000002</v>
          </cell>
          <cell r="J469">
            <v>39.358800000000002</v>
          </cell>
          <cell r="K469">
            <v>39.358800000000002</v>
          </cell>
          <cell r="L469">
            <v>39.358800000000002</v>
          </cell>
          <cell r="M469">
            <v>39.358800000000002</v>
          </cell>
          <cell r="N469">
            <v>39.358800000000002</v>
          </cell>
          <cell r="O469">
            <v>472.30559999999991</v>
          </cell>
          <cell r="P469">
            <v>30.28</v>
          </cell>
          <cell r="Q469">
            <v>30.28</v>
          </cell>
          <cell r="R469">
            <v>30.28</v>
          </cell>
          <cell r="AB469">
            <v>90.84</v>
          </cell>
        </row>
        <row r="470">
          <cell r="B470" t="str">
            <v>Seguro de Vida</v>
          </cell>
          <cell r="C470">
            <v>1450.9106880542911</v>
          </cell>
          <cell r="D470">
            <v>1450.9106880542911</v>
          </cell>
          <cell r="E470">
            <v>1450.9106880542911</v>
          </cell>
          <cell r="F470">
            <v>1450.9106880542911</v>
          </cell>
          <cell r="G470">
            <v>1450.9106880542911</v>
          </cell>
          <cell r="H470">
            <v>1450.9106880542911</v>
          </cell>
          <cell r="I470">
            <v>1450.9106880542911</v>
          </cell>
          <cell r="J470">
            <v>1450.9106880542911</v>
          </cell>
          <cell r="K470">
            <v>1450.9106880542911</v>
          </cell>
          <cell r="L470">
            <v>1450.9106880542911</v>
          </cell>
          <cell r="M470">
            <v>1450.9106880542911</v>
          </cell>
          <cell r="N470">
            <v>1450.9106880542911</v>
          </cell>
          <cell r="O470">
            <v>17410.928256651492</v>
          </cell>
          <cell r="P470">
            <v>1310.17</v>
          </cell>
          <cell r="Q470">
            <v>1310.17</v>
          </cell>
          <cell r="R470">
            <v>1310.17</v>
          </cell>
          <cell r="AB470">
            <v>3930.51</v>
          </cell>
        </row>
        <row r="471">
          <cell r="B471" t="str">
            <v>Seguros para la Propiedad General</v>
          </cell>
          <cell r="C471">
            <v>3014.9037594000001</v>
          </cell>
          <cell r="D471">
            <v>3014.9037594000001</v>
          </cell>
          <cell r="E471">
            <v>3014.9037594000001</v>
          </cell>
          <cell r="F471">
            <v>3014.9037594000001</v>
          </cell>
          <cell r="G471">
            <v>3014.9037594000001</v>
          </cell>
          <cell r="H471">
            <v>3014.9037594000001</v>
          </cell>
          <cell r="I471">
            <v>3014.9037594000001</v>
          </cell>
          <cell r="J471">
            <v>3014.9037594000001</v>
          </cell>
          <cell r="K471">
            <v>3014.9037594000001</v>
          </cell>
          <cell r="L471">
            <v>3014.9037594000001</v>
          </cell>
          <cell r="M471">
            <v>3014.9037594000001</v>
          </cell>
          <cell r="N471">
            <v>3014.9037594000001</v>
          </cell>
          <cell r="O471">
            <v>36178.845112800002</v>
          </cell>
          <cell r="P471">
            <v>2319.16</v>
          </cell>
          <cell r="Q471">
            <v>2319.16</v>
          </cell>
          <cell r="R471">
            <v>2319.16</v>
          </cell>
          <cell r="AB471">
            <v>6957.48</v>
          </cell>
        </row>
        <row r="472">
          <cell r="B472" t="str">
            <v>Otros Seguros</v>
          </cell>
          <cell r="C472">
            <v>23.615279999999998</v>
          </cell>
          <cell r="D472">
            <v>23.615279999999998</v>
          </cell>
          <cell r="E472">
            <v>23.615279999999998</v>
          </cell>
          <cell r="F472">
            <v>23.615279999999998</v>
          </cell>
          <cell r="G472">
            <v>23.615279999999998</v>
          </cell>
          <cell r="H472">
            <v>23.615279999999998</v>
          </cell>
          <cell r="I472">
            <v>23.615279999999998</v>
          </cell>
          <cell r="J472">
            <v>23.615279999999998</v>
          </cell>
          <cell r="K472">
            <v>23.615279999999998</v>
          </cell>
          <cell r="L472">
            <v>23.615279999999998</v>
          </cell>
          <cell r="M472">
            <v>23.615279999999998</v>
          </cell>
          <cell r="N472">
            <v>23.615279999999998</v>
          </cell>
          <cell r="O472">
            <v>283.38335999999993</v>
          </cell>
          <cell r="P472">
            <v>18.170000000000002</v>
          </cell>
          <cell r="Q472">
            <v>18.170000000000002</v>
          </cell>
          <cell r="R472">
            <v>18.170000000000002</v>
          </cell>
          <cell r="AB472">
            <v>54.510000000000005</v>
          </cell>
        </row>
        <row r="474">
          <cell r="B474" t="str">
            <v>DEPRECIACION ACTIVOS FIJOS, AMORTIZACIONES</v>
          </cell>
          <cell r="C474">
            <v>21699.226350489353</v>
          </cell>
          <cell r="D474">
            <v>21745.957734316362</v>
          </cell>
          <cell r="E474">
            <v>21792.789758700739</v>
          </cell>
          <cell r="F474">
            <v>21839.722640381664</v>
          </cell>
          <cell r="G474">
            <v>21886.756596565087</v>
          </cell>
          <cell r="H474">
            <v>21933.891844924729</v>
          </cell>
          <cell r="I474">
            <v>21981.128603603094</v>
          </cell>
          <cell r="J474">
            <v>22028.467091212478</v>
          </cell>
          <cell r="K474">
            <v>22075.907526835977</v>
          </cell>
          <cell r="L474">
            <v>22123.450130028505</v>
          </cell>
          <cell r="M474">
            <v>22171.095120817808</v>
          </cell>
          <cell r="N474">
            <v>22218.842719705484</v>
          </cell>
          <cell r="O474">
            <v>263497.23611758125</v>
          </cell>
          <cell r="P474">
            <v>1512.09</v>
          </cell>
          <cell r="Q474">
            <v>1512.83</v>
          </cell>
          <cell r="R474">
            <v>1527.12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4552.04</v>
          </cell>
        </row>
        <row r="475">
          <cell r="B475" t="str">
            <v>Depreciación Activo Fijo</v>
          </cell>
          <cell r="C475">
            <v>21699.226350489353</v>
          </cell>
          <cell r="D475">
            <v>21745.957734316362</v>
          </cell>
          <cell r="E475">
            <v>21792.789758700739</v>
          </cell>
          <cell r="F475">
            <v>21839.722640381664</v>
          </cell>
          <cell r="G475">
            <v>21886.756596565087</v>
          </cell>
          <cell r="H475">
            <v>21933.891844924729</v>
          </cell>
          <cell r="I475">
            <v>21981.128603603094</v>
          </cell>
          <cell r="J475">
            <v>22028.467091212478</v>
          </cell>
          <cell r="K475">
            <v>22075.907526835977</v>
          </cell>
          <cell r="L475">
            <v>22123.450130028505</v>
          </cell>
          <cell r="M475">
            <v>22171.095120817808</v>
          </cell>
          <cell r="N475">
            <v>22218.842719705484</v>
          </cell>
          <cell r="O475">
            <v>263497.23611758125</v>
          </cell>
          <cell r="P475">
            <v>1512.09</v>
          </cell>
          <cell r="Q475">
            <v>1512.83</v>
          </cell>
          <cell r="R475">
            <v>1527.12</v>
          </cell>
          <cell r="AB475">
            <v>4552.04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"/>
  <sheetViews>
    <sheetView tabSelected="1" workbookViewId="0">
      <selection activeCell="D10" sqref="D10"/>
    </sheetView>
  </sheetViews>
  <sheetFormatPr baseColWidth="10" defaultColWidth="8.88671875" defaultRowHeight="14.4" x14ac:dyDescent="0.3"/>
  <cols>
    <col min="1" max="1" width="18.44140625" customWidth="1"/>
    <col min="3" max="3" width="12.77734375" bestFit="1" customWidth="1"/>
    <col min="4" max="4" width="51.33203125" bestFit="1" customWidth="1"/>
    <col min="5" max="5" width="15.6640625" style="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</row>
    <row r="2" spans="1:5" x14ac:dyDescent="0.3">
      <c r="A2" t="s">
        <v>5</v>
      </c>
      <c r="B2" t="s">
        <v>6</v>
      </c>
      <c r="C2" t="s">
        <v>2</v>
      </c>
      <c r="D2" t="s">
        <v>7</v>
      </c>
      <c r="E2" s="5">
        <v>3447454186.6700001</v>
      </c>
    </row>
    <row r="3" spans="1:5" x14ac:dyDescent="0.3">
      <c r="A3" t="s">
        <v>5</v>
      </c>
      <c r="B3" t="s">
        <v>6</v>
      </c>
      <c r="C3" t="s">
        <v>8</v>
      </c>
      <c r="D3" t="s">
        <v>9</v>
      </c>
      <c r="E3" s="5">
        <v>965547713.51999998</v>
      </c>
    </row>
    <row r="4" spans="1:5" x14ac:dyDescent="0.3">
      <c r="A4" t="s">
        <v>5</v>
      </c>
      <c r="B4" t="s">
        <v>6</v>
      </c>
      <c r="C4" t="s">
        <v>3</v>
      </c>
      <c r="D4" t="s">
        <v>10</v>
      </c>
      <c r="E4" s="5">
        <v>754541923.77999997</v>
      </c>
    </row>
    <row r="5" spans="1:5" x14ac:dyDescent="0.3">
      <c r="A5" t="s">
        <v>5</v>
      </c>
      <c r="B5" t="s">
        <v>6</v>
      </c>
      <c r="C5" t="s">
        <v>3</v>
      </c>
      <c r="D5" t="s">
        <v>11</v>
      </c>
      <c r="E5" s="5">
        <v>200307439.47999999</v>
      </c>
    </row>
    <row r="6" spans="1:5" x14ac:dyDescent="0.3">
      <c r="A6" t="s">
        <v>5</v>
      </c>
      <c r="B6" t="s">
        <v>6</v>
      </c>
      <c r="C6" t="s">
        <v>3</v>
      </c>
      <c r="D6" t="s">
        <v>12</v>
      </c>
      <c r="E6" s="5">
        <v>7050860.6500000004</v>
      </c>
    </row>
    <row r="7" spans="1:5" x14ac:dyDescent="0.3">
      <c r="A7" t="s">
        <v>5</v>
      </c>
      <c r="B7" t="s">
        <v>6</v>
      </c>
      <c r="C7" t="s">
        <v>3</v>
      </c>
      <c r="D7" t="s">
        <v>13</v>
      </c>
      <c r="E7" s="5">
        <v>3647489.61</v>
      </c>
    </row>
    <row r="8" spans="1:5" x14ac:dyDescent="0.3">
      <c r="A8" t="s">
        <v>5</v>
      </c>
      <c r="B8" t="s">
        <v>6</v>
      </c>
      <c r="C8" t="s">
        <v>8</v>
      </c>
      <c r="D8" t="s">
        <v>14</v>
      </c>
      <c r="E8" s="5">
        <v>2481906473.1500001</v>
      </c>
    </row>
    <row r="9" spans="1:5" x14ac:dyDescent="0.3">
      <c r="A9" t="s">
        <v>5</v>
      </c>
      <c r="B9" t="s">
        <v>6</v>
      </c>
      <c r="C9" t="s">
        <v>3</v>
      </c>
      <c r="D9" t="s">
        <v>11</v>
      </c>
      <c r="E9" s="5">
        <v>267880595.25999999</v>
      </c>
    </row>
    <row r="10" spans="1:5" x14ac:dyDescent="0.3">
      <c r="A10" t="s">
        <v>5</v>
      </c>
      <c r="B10" t="s">
        <v>6</v>
      </c>
      <c r="C10" t="s">
        <v>3</v>
      </c>
      <c r="D10" t="s">
        <v>15</v>
      </c>
      <c r="E10" s="5">
        <v>111396</v>
      </c>
    </row>
    <row r="11" spans="1:5" x14ac:dyDescent="0.3">
      <c r="A11" t="s">
        <v>5</v>
      </c>
      <c r="B11" t="s">
        <v>6</v>
      </c>
      <c r="C11" t="s">
        <v>3</v>
      </c>
      <c r="D11" t="s">
        <v>12</v>
      </c>
      <c r="E11" s="5">
        <v>37462007.369999997</v>
      </c>
    </row>
    <row r="12" spans="1:5" x14ac:dyDescent="0.3">
      <c r="A12" t="s">
        <v>5</v>
      </c>
      <c r="B12" t="s">
        <v>6</v>
      </c>
      <c r="C12" t="s">
        <v>3</v>
      </c>
      <c r="D12" t="s">
        <v>16</v>
      </c>
      <c r="E12" s="5">
        <v>5236135161.5100002</v>
      </c>
    </row>
    <row r="13" spans="1:5" x14ac:dyDescent="0.3">
      <c r="A13" t="s">
        <v>5</v>
      </c>
      <c r="B13" t="s">
        <v>6</v>
      </c>
      <c r="C13" t="s">
        <v>3</v>
      </c>
      <c r="D13" t="s">
        <v>17</v>
      </c>
      <c r="E13" s="5">
        <v>-3270250581.6799998</v>
      </c>
    </row>
    <row r="14" spans="1:5" x14ac:dyDescent="0.3">
      <c r="A14" t="s">
        <v>5</v>
      </c>
      <c r="B14" t="s">
        <v>6</v>
      </c>
      <c r="C14" t="s">
        <v>3</v>
      </c>
      <c r="D14" t="s">
        <v>18</v>
      </c>
      <c r="E14" s="5">
        <v>210567894.69</v>
      </c>
    </row>
    <row r="15" spans="1:5" x14ac:dyDescent="0.3">
      <c r="A15" t="s">
        <v>5</v>
      </c>
      <c r="B15" t="s">
        <v>6</v>
      </c>
      <c r="C15" t="s">
        <v>2</v>
      </c>
      <c r="D15" t="s">
        <v>19</v>
      </c>
      <c r="E15" s="5">
        <v>814982887.00999999</v>
      </c>
    </row>
    <row r="16" spans="1:5" x14ac:dyDescent="0.3">
      <c r="A16" t="s">
        <v>5</v>
      </c>
      <c r="B16" t="s">
        <v>6</v>
      </c>
      <c r="C16" t="s">
        <v>8</v>
      </c>
      <c r="D16" t="s">
        <v>20</v>
      </c>
      <c r="E16" s="5">
        <v>587177019.19000006</v>
      </c>
    </row>
    <row r="17" spans="1:5" x14ac:dyDescent="0.3">
      <c r="A17" t="s">
        <v>5</v>
      </c>
      <c r="B17" t="s">
        <v>6</v>
      </c>
      <c r="C17" t="s">
        <v>3</v>
      </c>
      <c r="D17" t="s">
        <v>21</v>
      </c>
      <c r="E17" s="5">
        <v>40988677.719999999</v>
      </c>
    </row>
    <row r="18" spans="1:5" x14ac:dyDescent="0.3">
      <c r="A18" t="s">
        <v>5</v>
      </c>
      <c r="B18" t="s">
        <v>6</v>
      </c>
      <c r="C18" t="s">
        <v>3</v>
      </c>
      <c r="D18" t="s">
        <v>22</v>
      </c>
      <c r="E18" s="5">
        <v>8770999.5600000005</v>
      </c>
    </row>
    <row r="19" spans="1:5" x14ac:dyDescent="0.3">
      <c r="A19" t="s">
        <v>5</v>
      </c>
      <c r="B19" t="s">
        <v>6</v>
      </c>
      <c r="C19" t="s">
        <v>3</v>
      </c>
      <c r="D19" t="s">
        <v>23</v>
      </c>
      <c r="E19" s="5">
        <v>53495234.18</v>
      </c>
    </row>
    <row r="20" spans="1:5" x14ac:dyDescent="0.3">
      <c r="A20" t="s">
        <v>5</v>
      </c>
      <c r="B20" t="s">
        <v>6</v>
      </c>
      <c r="C20" t="s">
        <v>3</v>
      </c>
      <c r="D20" t="s">
        <v>24</v>
      </c>
      <c r="E20" s="5">
        <v>20131290.77</v>
      </c>
    </row>
    <row r="21" spans="1:5" x14ac:dyDescent="0.3">
      <c r="A21" t="s">
        <v>5</v>
      </c>
      <c r="B21" t="s">
        <v>6</v>
      </c>
      <c r="C21" t="s">
        <v>3</v>
      </c>
      <c r="D21" t="s">
        <v>25</v>
      </c>
      <c r="E21" s="5">
        <v>463790816.95999998</v>
      </c>
    </row>
    <row r="22" spans="1:5" x14ac:dyDescent="0.3">
      <c r="A22" t="s">
        <v>5</v>
      </c>
      <c r="B22" t="s">
        <v>6</v>
      </c>
      <c r="C22" t="s">
        <v>8</v>
      </c>
      <c r="D22" t="s">
        <v>26</v>
      </c>
      <c r="E22" s="5">
        <v>227805867.81999999</v>
      </c>
    </row>
    <row r="23" spans="1:5" x14ac:dyDescent="0.3">
      <c r="A23" t="s">
        <v>5</v>
      </c>
      <c r="B23" t="s">
        <v>6</v>
      </c>
      <c r="C23" t="s">
        <v>3</v>
      </c>
      <c r="D23" t="s">
        <v>27</v>
      </c>
      <c r="E23" s="5">
        <v>11217820.49</v>
      </c>
    </row>
    <row r="24" spans="1:5" x14ac:dyDescent="0.3">
      <c r="A24" t="s">
        <v>5</v>
      </c>
      <c r="B24" t="s">
        <v>6</v>
      </c>
      <c r="C24" t="s">
        <v>3</v>
      </c>
      <c r="D24" t="s">
        <v>28</v>
      </c>
      <c r="E24" s="5">
        <v>182527758.61000001</v>
      </c>
    </row>
    <row r="25" spans="1:5" x14ac:dyDescent="0.3">
      <c r="A25" t="s">
        <v>5</v>
      </c>
      <c r="B25" t="s">
        <v>6</v>
      </c>
      <c r="C25" t="s">
        <v>3</v>
      </c>
      <c r="D25" t="s">
        <v>29</v>
      </c>
      <c r="E25" s="5">
        <v>34060288.719999999</v>
      </c>
    </row>
    <row r="26" spans="1:5" x14ac:dyDescent="0.3">
      <c r="A26" t="s">
        <v>5</v>
      </c>
      <c r="B26" t="s">
        <v>6</v>
      </c>
      <c r="C26" t="s">
        <v>2</v>
      </c>
      <c r="D26" t="s">
        <v>30</v>
      </c>
      <c r="E26" s="5">
        <v>2632471299.6599998</v>
      </c>
    </row>
    <row r="27" spans="1:5" x14ac:dyDescent="0.3">
      <c r="A27" t="s">
        <v>5</v>
      </c>
      <c r="B27" t="s">
        <v>6</v>
      </c>
      <c r="C27" t="s">
        <v>8</v>
      </c>
      <c r="D27" t="s">
        <v>31</v>
      </c>
      <c r="E27" s="5">
        <v>2632471299.6599998</v>
      </c>
    </row>
    <row r="28" spans="1:5" x14ac:dyDescent="0.3">
      <c r="A28" t="s">
        <v>5</v>
      </c>
      <c r="B28" t="s">
        <v>6</v>
      </c>
      <c r="C28" t="s">
        <v>3</v>
      </c>
      <c r="D28" t="s">
        <v>32</v>
      </c>
      <c r="E28" s="5">
        <v>1960020627.74</v>
      </c>
    </row>
    <row r="29" spans="1:5" x14ac:dyDescent="0.3">
      <c r="A29" t="s">
        <v>5</v>
      </c>
      <c r="B29" t="s">
        <v>6</v>
      </c>
      <c r="C29" t="s">
        <v>3</v>
      </c>
      <c r="D29" t="s">
        <v>33</v>
      </c>
      <c r="E29" s="5">
        <v>567007949.84000003</v>
      </c>
    </row>
    <row r="30" spans="1:5" x14ac:dyDescent="0.3">
      <c r="A30" t="s">
        <v>5</v>
      </c>
      <c r="B30" t="s">
        <v>6</v>
      </c>
      <c r="C30" t="s">
        <v>3</v>
      </c>
      <c r="D30" t="s">
        <v>34</v>
      </c>
      <c r="E30" s="5">
        <v>105442722.08</v>
      </c>
    </row>
    <row r="31" spans="1:5" x14ac:dyDescent="0.3">
      <c r="A31" t="s">
        <v>5</v>
      </c>
      <c r="B31" t="s">
        <v>35</v>
      </c>
      <c r="C31" t="s">
        <v>2</v>
      </c>
      <c r="D31" t="s">
        <v>7</v>
      </c>
      <c r="E31" s="5">
        <v>3419097988.0500002</v>
      </c>
    </row>
    <row r="32" spans="1:5" x14ac:dyDescent="0.3">
      <c r="A32" t="s">
        <v>5</v>
      </c>
      <c r="B32" t="s">
        <v>35</v>
      </c>
      <c r="C32" t="s">
        <v>8</v>
      </c>
      <c r="D32" t="s">
        <v>9</v>
      </c>
      <c r="E32" s="5">
        <v>948353319</v>
      </c>
    </row>
    <row r="33" spans="1:5" x14ac:dyDescent="0.3">
      <c r="A33" t="s">
        <v>5</v>
      </c>
      <c r="B33" t="s">
        <v>35</v>
      </c>
      <c r="C33" t="s">
        <v>3</v>
      </c>
      <c r="D33" t="s">
        <v>10</v>
      </c>
      <c r="E33" s="5">
        <v>733326566.95999992</v>
      </c>
    </row>
    <row r="34" spans="1:5" x14ac:dyDescent="0.3">
      <c r="A34" t="s">
        <v>5</v>
      </c>
      <c r="B34" t="s">
        <v>35</v>
      </c>
      <c r="C34" t="s">
        <v>3</v>
      </c>
      <c r="D34" t="s">
        <v>11</v>
      </c>
      <c r="E34" s="5">
        <v>205165360.49000001</v>
      </c>
    </row>
    <row r="35" spans="1:5" x14ac:dyDescent="0.3">
      <c r="A35" t="s">
        <v>5</v>
      </c>
      <c r="B35" t="s">
        <v>35</v>
      </c>
      <c r="C35" t="s">
        <v>3</v>
      </c>
      <c r="D35" t="s">
        <v>12</v>
      </c>
      <c r="E35" s="5">
        <v>7069107.3400000008</v>
      </c>
    </row>
    <row r="36" spans="1:5" x14ac:dyDescent="0.3">
      <c r="A36" t="s">
        <v>5</v>
      </c>
      <c r="B36" t="s">
        <v>35</v>
      </c>
      <c r="C36" t="s">
        <v>3</v>
      </c>
      <c r="D36" t="s">
        <v>13</v>
      </c>
      <c r="E36" s="5">
        <v>2792284.21</v>
      </c>
    </row>
    <row r="37" spans="1:5" x14ac:dyDescent="0.3">
      <c r="A37" t="s">
        <v>5</v>
      </c>
      <c r="B37" t="s">
        <v>35</v>
      </c>
      <c r="C37" t="s">
        <v>8</v>
      </c>
      <c r="D37" t="s">
        <v>14</v>
      </c>
      <c r="E37" s="5">
        <v>2470744669.0500002</v>
      </c>
    </row>
    <row r="38" spans="1:5" x14ac:dyDescent="0.3">
      <c r="A38" t="s">
        <v>5</v>
      </c>
      <c r="B38" t="s">
        <v>35</v>
      </c>
      <c r="C38" t="s">
        <v>3</v>
      </c>
      <c r="D38" t="s">
        <v>11</v>
      </c>
      <c r="E38" s="5">
        <v>264160687.27000001</v>
      </c>
    </row>
    <row r="39" spans="1:5" x14ac:dyDescent="0.3">
      <c r="A39" t="s">
        <v>5</v>
      </c>
      <c r="B39" t="s">
        <v>35</v>
      </c>
      <c r="C39" t="s">
        <v>3</v>
      </c>
      <c r="D39" t="s">
        <v>15</v>
      </c>
      <c r="E39" s="5">
        <v>111396</v>
      </c>
    </row>
    <row r="40" spans="1:5" x14ac:dyDescent="0.3">
      <c r="A40" t="s">
        <v>5</v>
      </c>
      <c r="B40" t="s">
        <v>35</v>
      </c>
      <c r="C40" t="s">
        <v>3</v>
      </c>
      <c r="D40" t="s">
        <v>12</v>
      </c>
      <c r="E40" s="5">
        <v>37348429.469999999</v>
      </c>
    </row>
    <row r="41" spans="1:5" x14ac:dyDescent="0.3">
      <c r="A41" t="s">
        <v>5</v>
      </c>
      <c r="B41" t="s">
        <v>35</v>
      </c>
      <c r="C41" t="s">
        <v>3</v>
      </c>
      <c r="D41" t="s">
        <v>16</v>
      </c>
      <c r="E41" s="5">
        <v>5236146689.0100002</v>
      </c>
    </row>
    <row r="42" spans="1:5" x14ac:dyDescent="0.3">
      <c r="A42" t="s">
        <v>5</v>
      </c>
      <c r="B42" t="s">
        <v>35</v>
      </c>
      <c r="C42" t="s">
        <v>3</v>
      </c>
      <c r="D42" t="s">
        <v>17</v>
      </c>
      <c r="E42" s="5">
        <v>-3277882555.7800002</v>
      </c>
    </row>
    <row r="43" spans="1:5" x14ac:dyDescent="0.3">
      <c r="A43" t="s">
        <v>5</v>
      </c>
      <c r="B43" t="s">
        <v>35</v>
      </c>
      <c r="C43" t="s">
        <v>3</v>
      </c>
      <c r="D43" t="s">
        <v>18</v>
      </c>
      <c r="E43" s="5">
        <v>210860023.08000001</v>
      </c>
    </row>
    <row r="44" spans="1:5" x14ac:dyDescent="0.3">
      <c r="A44" t="s">
        <v>5</v>
      </c>
      <c r="B44" t="s">
        <v>35</v>
      </c>
      <c r="C44" t="s">
        <v>2</v>
      </c>
      <c r="D44" t="s">
        <v>19</v>
      </c>
      <c r="E44" s="5">
        <v>785901785.81999993</v>
      </c>
    </row>
    <row r="45" spans="1:5" x14ac:dyDescent="0.3">
      <c r="A45" t="s">
        <v>5</v>
      </c>
      <c r="B45" t="s">
        <v>35</v>
      </c>
      <c r="C45" t="s">
        <v>8</v>
      </c>
      <c r="D45" t="s">
        <v>20</v>
      </c>
      <c r="E45" s="5">
        <v>560618978.36000001</v>
      </c>
    </row>
    <row r="46" spans="1:5" x14ac:dyDescent="0.3">
      <c r="A46" t="s">
        <v>5</v>
      </c>
      <c r="B46" t="s">
        <v>35</v>
      </c>
      <c r="C46" t="s">
        <v>3</v>
      </c>
      <c r="D46" t="s">
        <v>21</v>
      </c>
      <c r="E46" s="5">
        <v>22022852.649999999</v>
      </c>
    </row>
    <row r="47" spans="1:5" x14ac:dyDescent="0.3">
      <c r="A47" t="s">
        <v>5</v>
      </c>
      <c r="B47" t="s">
        <v>35</v>
      </c>
      <c r="C47" t="s">
        <v>3</v>
      </c>
      <c r="D47" t="s">
        <v>22</v>
      </c>
      <c r="E47" s="5">
        <v>8966299.5200000014</v>
      </c>
    </row>
    <row r="48" spans="1:5" x14ac:dyDescent="0.3">
      <c r="A48" t="s">
        <v>5</v>
      </c>
      <c r="B48" t="s">
        <v>35</v>
      </c>
      <c r="C48" t="s">
        <v>3</v>
      </c>
      <c r="D48" t="s">
        <v>23</v>
      </c>
      <c r="E48" s="5">
        <v>53837549.719999999</v>
      </c>
    </row>
    <row r="49" spans="1:5" x14ac:dyDescent="0.3">
      <c r="A49" t="s">
        <v>5</v>
      </c>
      <c r="B49" t="s">
        <v>35</v>
      </c>
      <c r="C49" t="s">
        <v>3</v>
      </c>
      <c r="D49" t="s">
        <v>24</v>
      </c>
      <c r="E49" s="5">
        <v>20287453.41</v>
      </c>
    </row>
    <row r="50" spans="1:5" x14ac:dyDescent="0.3">
      <c r="A50" t="s">
        <v>5</v>
      </c>
      <c r="B50" t="s">
        <v>35</v>
      </c>
      <c r="C50" t="s">
        <v>3</v>
      </c>
      <c r="D50" t="s">
        <v>25</v>
      </c>
      <c r="E50" s="5">
        <v>455504823.06</v>
      </c>
    </row>
    <row r="51" spans="1:5" x14ac:dyDescent="0.3">
      <c r="A51" t="s">
        <v>5</v>
      </c>
      <c r="B51" t="s">
        <v>35</v>
      </c>
      <c r="C51" t="s">
        <v>8</v>
      </c>
      <c r="D51" t="s">
        <v>26</v>
      </c>
      <c r="E51" s="5">
        <v>225282807.46000001</v>
      </c>
    </row>
    <row r="52" spans="1:5" x14ac:dyDescent="0.3">
      <c r="A52" t="s">
        <v>5</v>
      </c>
      <c r="B52" t="s">
        <v>35</v>
      </c>
      <c r="C52" t="s">
        <v>3</v>
      </c>
      <c r="D52" t="s">
        <v>27</v>
      </c>
      <c r="E52" s="5">
        <v>11244070.52</v>
      </c>
    </row>
    <row r="53" spans="1:5" x14ac:dyDescent="0.3">
      <c r="A53" t="s">
        <v>5</v>
      </c>
      <c r="B53" t="s">
        <v>35</v>
      </c>
      <c r="C53" t="s">
        <v>3</v>
      </c>
      <c r="D53" t="s">
        <v>28</v>
      </c>
      <c r="E53" s="5">
        <v>182527758.61000001</v>
      </c>
    </row>
    <row r="54" spans="1:5" x14ac:dyDescent="0.3">
      <c r="A54" t="s">
        <v>5</v>
      </c>
      <c r="B54" t="s">
        <v>35</v>
      </c>
      <c r="C54" t="s">
        <v>3</v>
      </c>
      <c r="D54" t="s">
        <v>29</v>
      </c>
      <c r="E54" s="5">
        <v>31510978.329999998</v>
      </c>
    </row>
    <row r="55" spans="1:5" x14ac:dyDescent="0.3">
      <c r="A55" t="s">
        <v>5</v>
      </c>
      <c r="B55" t="s">
        <v>35</v>
      </c>
      <c r="C55" t="s">
        <v>2</v>
      </c>
      <c r="D55" t="s">
        <v>30</v>
      </c>
      <c r="E55" s="5">
        <v>2633196202.23</v>
      </c>
    </row>
    <row r="56" spans="1:5" x14ac:dyDescent="0.3">
      <c r="A56" t="s">
        <v>5</v>
      </c>
      <c r="B56" t="s">
        <v>35</v>
      </c>
      <c r="C56" t="s">
        <v>8</v>
      </c>
      <c r="D56" t="s">
        <v>31</v>
      </c>
      <c r="E56" s="5">
        <v>2633196202.23</v>
      </c>
    </row>
    <row r="57" spans="1:5" x14ac:dyDescent="0.3">
      <c r="A57" t="s">
        <v>5</v>
      </c>
      <c r="B57" t="s">
        <v>35</v>
      </c>
      <c r="C57" t="s">
        <v>3</v>
      </c>
      <c r="D57" t="s">
        <v>32</v>
      </c>
      <c r="E57" s="5">
        <v>1960020627.74</v>
      </c>
    </row>
    <row r="58" spans="1:5" x14ac:dyDescent="0.3">
      <c r="A58" t="s">
        <v>5</v>
      </c>
      <c r="B58" t="s">
        <v>35</v>
      </c>
      <c r="C58" t="s">
        <v>3</v>
      </c>
      <c r="D58" t="s">
        <v>33</v>
      </c>
      <c r="E58" s="5">
        <v>567007949.84000003</v>
      </c>
    </row>
    <row r="59" spans="1:5" x14ac:dyDescent="0.3">
      <c r="A59" t="s">
        <v>5</v>
      </c>
      <c r="B59" t="s">
        <v>35</v>
      </c>
      <c r="C59" t="s">
        <v>3</v>
      </c>
      <c r="D59" t="s">
        <v>34</v>
      </c>
      <c r="E59" s="5">
        <v>106167624.65000001</v>
      </c>
    </row>
    <row r="60" spans="1:5" x14ac:dyDescent="0.3">
      <c r="A60" t="s">
        <v>5</v>
      </c>
      <c r="B60" t="s">
        <v>36</v>
      </c>
      <c r="C60" t="s">
        <v>2</v>
      </c>
      <c r="D60" t="s">
        <v>7</v>
      </c>
      <c r="E60" s="5">
        <v>3404919707.5100002</v>
      </c>
    </row>
    <row r="61" spans="1:5" x14ac:dyDescent="0.3">
      <c r="A61" t="s">
        <v>5</v>
      </c>
      <c r="B61" t="s">
        <v>36</v>
      </c>
      <c r="C61" t="s">
        <v>8</v>
      </c>
      <c r="D61" t="s">
        <v>9</v>
      </c>
      <c r="E61" s="5">
        <v>947627154.35000002</v>
      </c>
    </row>
    <row r="62" spans="1:5" x14ac:dyDescent="0.3">
      <c r="A62" t="s">
        <v>5</v>
      </c>
      <c r="B62" t="s">
        <v>36</v>
      </c>
      <c r="C62" t="s">
        <v>3</v>
      </c>
      <c r="D62" t="s">
        <v>10</v>
      </c>
      <c r="E62" s="5">
        <v>707754050.87999988</v>
      </c>
    </row>
    <row r="63" spans="1:5" x14ac:dyDescent="0.3">
      <c r="A63" t="s">
        <v>5</v>
      </c>
      <c r="B63" t="s">
        <v>36</v>
      </c>
      <c r="C63" t="s">
        <v>3</v>
      </c>
      <c r="D63" t="s">
        <v>11</v>
      </c>
      <c r="E63" s="5">
        <v>219061539.25999999</v>
      </c>
    </row>
    <row r="64" spans="1:5" x14ac:dyDescent="0.3">
      <c r="A64" t="s">
        <v>5</v>
      </c>
      <c r="B64" t="s">
        <v>36</v>
      </c>
      <c r="C64" t="s">
        <v>3</v>
      </c>
      <c r="D64" t="s">
        <v>12</v>
      </c>
      <c r="E64" s="5">
        <v>7185279.3800000008</v>
      </c>
    </row>
    <row r="65" spans="1:5" x14ac:dyDescent="0.3">
      <c r="A65" t="s">
        <v>5</v>
      </c>
      <c r="B65" t="s">
        <v>36</v>
      </c>
      <c r="C65" t="s">
        <v>3</v>
      </c>
      <c r="D65" t="s">
        <v>13</v>
      </c>
      <c r="E65" s="5">
        <v>13626284.83</v>
      </c>
    </row>
    <row r="66" spans="1:5" x14ac:dyDescent="0.3">
      <c r="A66" t="s">
        <v>5</v>
      </c>
      <c r="B66" t="s">
        <v>36</v>
      </c>
      <c r="C66" t="s">
        <v>8</v>
      </c>
      <c r="D66" t="s">
        <v>14</v>
      </c>
      <c r="E66" s="5">
        <v>2457292553.1599998</v>
      </c>
    </row>
    <row r="67" spans="1:5" x14ac:dyDescent="0.3">
      <c r="A67" t="s">
        <v>5</v>
      </c>
      <c r="B67" t="s">
        <v>36</v>
      </c>
      <c r="C67" t="s">
        <v>3</v>
      </c>
      <c r="D67" t="s">
        <v>11</v>
      </c>
      <c r="E67" s="5">
        <v>258208855.25</v>
      </c>
    </row>
    <row r="68" spans="1:5" x14ac:dyDescent="0.3">
      <c r="A68" t="s">
        <v>5</v>
      </c>
      <c r="B68" t="s">
        <v>36</v>
      </c>
      <c r="C68" t="s">
        <v>3</v>
      </c>
      <c r="D68" t="s">
        <v>15</v>
      </c>
      <c r="E68" s="5">
        <v>111396</v>
      </c>
    </row>
    <row r="69" spans="1:5" x14ac:dyDescent="0.3">
      <c r="A69" t="s">
        <v>5</v>
      </c>
      <c r="B69" t="s">
        <v>36</v>
      </c>
      <c r="C69" t="s">
        <v>3</v>
      </c>
      <c r="D69" t="s">
        <v>12</v>
      </c>
      <c r="E69" s="5">
        <v>37196451.420000002</v>
      </c>
    </row>
    <row r="70" spans="1:5" x14ac:dyDescent="0.3">
      <c r="A70" t="s">
        <v>5</v>
      </c>
      <c r="B70" t="s">
        <v>36</v>
      </c>
      <c r="C70" t="s">
        <v>3</v>
      </c>
      <c r="D70" t="s">
        <v>16</v>
      </c>
      <c r="E70" s="5">
        <v>5236185742.2299995</v>
      </c>
    </row>
    <row r="71" spans="1:5" x14ac:dyDescent="0.3">
      <c r="A71" t="s">
        <v>5</v>
      </c>
      <c r="B71" t="s">
        <v>36</v>
      </c>
      <c r="C71" t="s">
        <v>3</v>
      </c>
      <c r="D71" t="s">
        <v>17</v>
      </c>
      <c r="E71" s="5">
        <v>-3285621617.6100001</v>
      </c>
    </row>
    <row r="72" spans="1:5" x14ac:dyDescent="0.3">
      <c r="A72" t="s">
        <v>5</v>
      </c>
      <c r="B72" t="s">
        <v>36</v>
      </c>
      <c r="C72" t="s">
        <v>3</v>
      </c>
      <c r="D72" t="s">
        <v>18</v>
      </c>
      <c r="E72" s="5">
        <v>211211725.87</v>
      </c>
    </row>
    <row r="73" spans="1:5" x14ac:dyDescent="0.3">
      <c r="A73" t="s">
        <v>5</v>
      </c>
      <c r="B73" t="s">
        <v>36</v>
      </c>
      <c r="C73" t="s">
        <v>2</v>
      </c>
      <c r="D73" t="s">
        <v>19</v>
      </c>
      <c r="E73" s="5">
        <v>847227990.78999996</v>
      </c>
    </row>
    <row r="74" spans="1:5" x14ac:dyDescent="0.3">
      <c r="A74" t="s">
        <v>5</v>
      </c>
      <c r="B74" t="s">
        <v>36</v>
      </c>
      <c r="C74" t="s">
        <v>8</v>
      </c>
      <c r="D74" t="s">
        <v>20</v>
      </c>
      <c r="E74" s="5">
        <v>630033278.59000003</v>
      </c>
    </row>
    <row r="75" spans="1:5" x14ac:dyDescent="0.3">
      <c r="A75" t="s">
        <v>5</v>
      </c>
      <c r="B75" t="s">
        <v>36</v>
      </c>
      <c r="C75" t="s">
        <v>3</v>
      </c>
      <c r="D75" t="s">
        <v>21</v>
      </c>
      <c r="E75" s="5">
        <v>12809237.01</v>
      </c>
    </row>
    <row r="76" spans="1:5" x14ac:dyDescent="0.3">
      <c r="A76" t="s">
        <v>5</v>
      </c>
      <c r="B76" t="s">
        <v>36</v>
      </c>
      <c r="C76" t="s">
        <v>3</v>
      </c>
      <c r="D76" t="s">
        <v>22</v>
      </c>
      <c r="E76" s="5">
        <v>9023221.5500000007</v>
      </c>
    </row>
    <row r="77" spans="1:5" x14ac:dyDescent="0.3">
      <c r="A77" t="s">
        <v>5</v>
      </c>
      <c r="B77" t="s">
        <v>36</v>
      </c>
      <c r="C77" t="s">
        <v>3</v>
      </c>
      <c r="D77" t="s">
        <v>23</v>
      </c>
      <c r="E77" s="5">
        <v>53336340.409999996</v>
      </c>
    </row>
    <row r="78" spans="1:5" x14ac:dyDescent="0.3">
      <c r="A78" t="s">
        <v>5</v>
      </c>
      <c r="B78" t="s">
        <v>36</v>
      </c>
      <c r="C78" t="s">
        <v>3</v>
      </c>
      <c r="D78" t="s">
        <v>24</v>
      </c>
      <c r="E78" s="5">
        <v>18403361.329999998</v>
      </c>
    </row>
    <row r="79" spans="1:5" x14ac:dyDescent="0.3">
      <c r="A79" t="s">
        <v>5</v>
      </c>
      <c r="B79" t="s">
        <v>36</v>
      </c>
      <c r="C79" t="s">
        <v>3</v>
      </c>
      <c r="D79" t="s">
        <v>25</v>
      </c>
      <c r="E79" s="5">
        <v>536461118.29000002</v>
      </c>
    </row>
    <row r="80" spans="1:5" x14ac:dyDescent="0.3">
      <c r="A80" t="s">
        <v>5</v>
      </c>
      <c r="B80" t="s">
        <v>36</v>
      </c>
      <c r="C80" t="s">
        <v>8</v>
      </c>
      <c r="D80" t="s">
        <v>26</v>
      </c>
      <c r="E80" s="5">
        <v>217194712.19999999</v>
      </c>
    </row>
    <row r="81" spans="1:5" x14ac:dyDescent="0.3">
      <c r="A81" t="s">
        <v>5</v>
      </c>
      <c r="B81" t="s">
        <v>36</v>
      </c>
      <c r="C81" t="s">
        <v>3</v>
      </c>
      <c r="D81" t="s">
        <v>27</v>
      </c>
      <c r="E81" s="5">
        <v>10981084.91</v>
      </c>
    </row>
    <row r="82" spans="1:5" x14ac:dyDescent="0.3">
      <c r="A82" t="s">
        <v>5</v>
      </c>
      <c r="B82" t="s">
        <v>36</v>
      </c>
      <c r="C82" t="s">
        <v>3</v>
      </c>
      <c r="D82" t="s">
        <v>28</v>
      </c>
      <c r="E82" s="5">
        <v>164274982.75999999</v>
      </c>
    </row>
    <row r="83" spans="1:5" x14ac:dyDescent="0.3">
      <c r="A83" t="s">
        <v>5</v>
      </c>
      <c r="B83" t="s">
        <v>36</v>
      </c>
      <c r="C83" t="s">
        <v>3</v>
      </c>
      <c r="D83" t="s">
        <v>29</v>
      </c>
      <c r="E83" s="5">
        <v>41938644.530000001</v>
      </c>
    </row>
    <row r="84" spans="1:5" x14ac:dyDescent="0.3">
      <c r="A84" t="s">
        <v>5</v>
      </c>
      <c r="B84" t="s">
        <v>36</v>
      </c>
      <c r="C84" t="s">
        <v>2</v>
      </c>
      <c r="D84" t="s">
        <v>30</v>
      </c>
      <c r="E84" s="5">
        <v>2557691716.7199998</v>
      </c>
    </row>
    <row r="85" spans="1:5" x14ac:dyDescent="0.3">
      <c r="A85" t="s">
        <v>5</v>
      </c>
      <c r="B85" t="s">
        <v>36</v>
      </c>
      <c r="C85" t="s">
        <v>8</v>
      </c>
      <c r="D85" t="s">
        <v>31</v>
      </c>
      <c r="E85" s="5">
        <v>2557691716.7199998</v>
      </c>
    </row>
    <row r="86" spans="1:5" x14ac:dyDescent="0.3">
      <c r="A86" t="s">
        <v>5</v>
      </c>
      <c r="B86" t="s">
        <v>36</v>
      </c>
      <c r="C86" t="s">
        <v>3</v>
      </c>
      <c r="D86" t="s">
        <v>32</v>
      </c>
      <c r="E86" s="5">
        <v>1960020627.74</v>
      </c>
    </row>
    <row r="87" spans="1:5" x14ac:dyDescent="0.3">
      <c r="A87" t="s">
        <v>5</v>
      </c>
      <c r="B87" t="s">
        <v>36</v>
      </c>
      <c r="C87" t="s">
        <v>3</v>
      </c>
      <c r="D87" t="s">
        <v>33</v>
      </c>
      <c r="E87" s="5">
        <v>571487213.38</v>
      </c>
    </row>
    <row r="88" spans="1:5" x14ac:dyDescent="0.3">
      <c r="A88" t="s">
        <v>5</v>
      </c>
      <c r="B88" t="s">
        <v>36</v>
      </c>
      <c r="C88" t="s">
        <v>3</v>
      </c>
      <c r="D88" t="s">
        <v>34</v>
      </c>
      <c r="E88" s="5">
        <v>26183875.59999999</v>
      </c>
    </row>
    <row r="89" spans="1:5" x14ac:dyDescent="0.3">
      <c r="A89" t="s">
        <v>37</v>
      </c>
      <c r="B89" t="s">
        <v>6</v>
      </c>
      <c r="C89" t="s">
        <v>2</v>
      </c>
      <c r="D89" t="s">
        <v>38</v>
      </c>
      <c r="E89" s="5">
        <v>48393755.729999997</v>
      </c>
    </row>
    <row r="90" spans="1:5" x14ac:dyDescent="0.3">
      <c r="A90" t="s">
        <v>37</v>
      </c>
      <c r="B90" t="s">
        <v>6</v>
      </c>
      <c r="C90" t="s">
        <v>8</v>
      </c>
      <c r="D90" t="s">
        <v>39</v>
      </c>
      <c r="E90" s="5">
        <v>33877900.560000002</v>
      </c>
    </row>
    <row r="91" spans="1:5" x14ac:dyDescent="0.3">
      <c r="A91" t="s">
        <v>37</v>
      </c>
      <c r="B91" t="s">
        <v>6</v>
      </c>
      <c r="C91" t="s">
        <v>3</v>
      </c>
      <c r="D91" t="s">
        <v>40</v>
      </c>
      <c r="E91" s="5">
        <v>33877900.560000002</v>
      </c>
    </row>
    <row r="92" spans="1:5" x14ac:dyDescent="0.3">
      <c r="A92" t="s">
        <v>37</v>
      </c>
      <c r="B92" t="s">
        <v>6</v>
      </c>
      <c r="C92" t="s">
        <v>2</v>
      </c>
      <c r="D92" t="s">
        <v>41</v>
      </c>
      <c r="E92" s="5">
        <v>14515855.17</v>
      </c>
    </row>
    <row r="93" spans="1:5" x14ac:dyDescent="0.3">
      <c r="A93" t="s">
        <v>37</v>
      </c>
      <c r="B93" t="s">
        <v>6</v>
      </c>
      <c r="C93" t="s">
        <v>8</v>
      </c>
      <c r="D93" t="s">
        <v>42</v>
      </c>
      <c r="E93" s="5">
        <v>10533568.84</v>
      </c>
    </row>
    <row r="94" spans="1:5" x14ac:dyDescent="0.3">
      <c r="A94" t="s">
        <v>37</v>
      </c>
      <c r="B94" t="s">
        <v>6</v>
      </c>
      <c r="C94" t="s">
        <v>3</v>
      </c>
      <c r="D94" t="s">
        <v>41</v>
      </c>
      <c r="E94" s="5">
        <v>3982286.33</v>
      </c>
    </row>
    <row r="95" spans="1:5" x14ac:dyDescent="0.3">
      <c r="A95" t="s">
        <v>37</v>
      </c>
      <c r="B95" t="s">
        <v>6</v>
      </c>
      <c r="C95" t="s">
        <v>2</v>
      </c>
      <c r="D95" t="s">
        <v>43</v>
      </c>
      <c r="E95" s="5">
        <v>48802508.020000003</v>
      </c>
    </row>
    <row r="96" spans="1:5" x14ac:dyDescent="0.3">
      <c r="A96" t="s">
        <v>37</v>
      </c>
      <c r="B96" t="s">
        <v>6</v>
      </c>
      <c r="C96" t="s">
        <v>8</v>
      </c>
      <c r="D96" t="s">
        <v>44</v>
      </c>
      <c r="E96" s="5">
        <v>21361098.57</v>
      </c>
    </row>
    <row r="97" spans="1:5" x14ac:dyDescent="0.3">
      <c r="A97" t="s">
        <v>37</v>
      </c>
      <c r="B97" t="s">
        <v>6</v>
      </c>
      <c r="C97" t="s">
        <v>3</v>
      </c>
      <c r="D97" t="s">
        <v>45</v>
      </c>
      <c r="E97" s="5">
        <v>21361098.57</v>
      </c>
    </row>
    <row r="98" spans="1:5" x14ac:dyDescent="0.3">
      <c r="A98" t="s">
        <v>37</v>
      </c>
      <c r="B98" t="s">
        <v>6</v>
      </c>
      <c r="C98" t="s">
        <v>8</v>
      </c>
      <c r="D98" t="s">
        <v>46</v>
      </c>
      <c r="E98" s="5">
        <v>27252989.039999999</v>
      </c>
    </row>
    <row r="99" spans="1:5" x14ac:dyDescent="0.3">
      <c r="A99" t="s">
        <v>37</v>
      </c>
      <c r="B99" t="s">
        <v>6</v>
      </c>
      <c r="C99" t="s">
        <v>3</v>
      </c>
      <c r="D99" t="s">
        <v>47</v>
      </c>
      <c r="E99" s="5">
        <v>27252989.039999999</v>
      </c>
    </row>
    <row r="100" spans="1:5" x14ac:dyDescent="0.3">
      <c r="A100" t="s">
        <v>37</v>
      </c>
      <c r="B100" t="s">
        <v>6</v>
      </c>
      <c r="C100" t="s">
        <v>2</v>
      </c>
      <c r="D100" t="s">
        <v>48</v>
      </c>
      <c r="E100" s="5">
        <v>188420.41</v>
      </c>
    </row>
    <row r="101" spans="1:5" x14ac:dyDescent="0.3">
      <c r="A101" t="s">
        <v>37</v>
      </c>
      <c r="B101" t="s">
        <v>6</v>
      </c>
      <c r="C101" t="s">
        <v>8</v>
      </c>
      <c r="D101" t="s">
        <v>48</v>
      </c>
      <c r="E101" s="5">
        <v>188420.41</v>
      </c>
    </row>
    <row r="102" spans="1:5" x14ac:dyDescent="0.3">
      <c r="A102" t="s">
        <v>37</v>
      </c>
      <c r="B102" t="s">
        <v>35</v>
      </c>
      <c r="C102" t="s">
        <v>2</v>
      </c>
      <c r="D102" t="s">
        <v>38</v>
      </c>
      <c r="E102" s="5">
        <v>50429835.670000002</v>
      </c>
    </row>
    <row r="103" spans="1:5" x14ac:dyDescent="0.3">
      <c r="A103" t="s">
        <v>37</v>
      </c>
      <c r="B103" t="s">
        <v>35</v>
      </c>
      <c r="C103" t="s">
        <v>8</v>
      </c>
      <c r="D103" t="s">
        <v>39</v>
      </c>
      <c r="E103" s="5">
        <v>30552329.120000001</v>
      </c>
    </row>
    <row r="104" spans="1:5" x14ac:dyDescent="0.3">
      <c r="A104" t="s">
        <v>37</v>
      </c>
      <c r="B104" t="s">
        <v>35</v>
      </c>
      <c r="C104" t="s">
        <v>3</v>
      </c>
      <c r="D104" t="s">
        <v>40</v>
      </c>
      <c r="E104" s="5">
        <v>30552329.120000001</v>
      </c>
    </row>
    <row r="105" spans="1:5" x14ac:dyDescent="0.3">
      <c r="A105" t="s">
        <v>37</v>
      </c>
      <c r="B105" t="s">
        <v>35</v>
      </c>
      <c r="C105" t="s">
        <v>2</v>
      </c>
      <c r="D105" t="s">
        <v>41</v>
      </c>
      <c r="E105" s="5">
        <v>19877506.550000001</v>
      </c>
    </row>
    <row r="106" spans="1:5" x14ac:dyDescent="0.3">
      <c r="A106" t="s">
        <v>37</v>
      </c>
      <c r="B106" t="s">
        <v>35</v>
      </c>
      <c r="C106" t="s">
        <v>8</v>
      </c>
      <c r="D106" t="s">
        <v>42</v>
      </c>
      <c r="E106" s="5">
        <v>15986437.470000001</v>
      </c>
    </row>
    <row r="107" spans="1:5" x14ac:dyDescent="0.3">
      <c r="A107" t="s">
        <v>37</v>
      </c>
      <c r="B107" t="s">
        <v>35</v>
      </c>
      <c r="C107" t="s">
        <v>3</v>
      </c>
      <c r="D107" t="s">
        <v>41</v>
      </c>
      <c r="E107" s="5">
        <v>3891069.08</v>
      </c>
    </row>
    <row r="108" spans="1:5" x14ac:dyDescent="0.3">
      <c r="A108" t="s">
        <v>37</v>
      </c>
      <c r="B108" t="s">
        <v>35</v>
      </c>
      <c r="C108" t="s">
        <v>2</v>
      </c>
      <c r="D108" t="s">
        <v>43</v>
      </c>
      <c r="E108" s="5">
        <v>49704933.100000001</v>
      </c>
    </row>
    <row r="109" spans="1:5" x14ac:dyDescent="0.3">
      <c r="A109" t="s">
        <v>37</v>
      </c>
      <c r="B109" t="s">
        <v>35</v>
      </c>
      <c r="C109" t="s">
        <v>8</v>
      </c>
      <c r="D109" t="s">
        <v>44</v>
      </c>
      <c r="E109" s="5">
        <v>20831356.940000001</v>
      </c>
    </row>
    <row r="110" spans="1:5" x14ac:dyDescent="0.3">
      <c r="A110" t="s">
        <v>37</v>
      </c>
      <c r="B110" t="s">
        <v>35</v>
      </c>
      <c r="C110" t="s">
        <v>3</v>
      </c>
      <c r="D110" t="s">
        <v>45</v>
      </c>
      <c r="E110" s="5">
        <v>20831356.940000001</v>
      </c>
    </row>
    <row r="111" spans="1:5" x14ac:dyDescent="0.3">
      <c r="A111" t="s">
        <v>37</v>
      </c>
      <c r="B111" t="s">
        <v>35</v>
      </c>
      <c r="C111" t="s">
        <v>8</v>
      </c>
      <c r="D111" t="s">
        <v>46</v>
      </c>
      <c r="E111" s="5">
        <v>28691795.699999999</v>
      </c>
    </row>
    <row r="112" spans="1:5" x14ac:dyDescent="0.3">
      <c r="A112" t="s">
        <v>37</v>
      </c>
      <c r="B112" t="s">
        <v>35</v>
      </c>
      <c r="C112" t="s">
        <v>3</v>
      </c>
      <c r="D112" t="s">
        <v>47</v>
      </c>
      <c r="E112" s="5">
        <v>28691795.699999999</v>
      </c>
    </row>
    <row r="113" spans="1:5" x14ac:dyDescent="0.3">
      <c r="A113" t="s">
        <v>37</v>
      </c>
      <c r="B113" t="s">
        <v>35</v>
      </c>
      <c r="C113" t="s">
        <v>2</v>
      </c>
      <c r="D113" t="s">
        <v>48</v>
      </c>
      <c r="E113" s="5">
        <v>181780.46</v>
      </c>
    </row>
    <row r="114" spans="1:5" x14ac:dyDescent="0.3">
      <c r="A114" t="s">
        <v>37</v>
      </c>
      <c r="B114" t="s">
        <v>35</v>
      </c>
      <c r="C114" t="s">
        <v>8</v>
      </c>
      <c r="D114" t="s">
        <v>48</v>
      </c>
      <c r="E114" s="5">
        <v>181780.46</v>
      </c>
    </row>
    <row r="115" spans="1:5" x14ac:dyDescent="0.3">
      <c r="A115" t="s">
        <v>37</v>
      </c>
      <c r="B115" t="s">
        <v>36</v>
      </c>
      <c r="C115" t="s">
        <v>2</v>
      </c>
      <c r="D115" t="s">
        <v>38</v>
      </c>
      <c r="E115" s="5">
        <v>52716222.340000004</v>
      </c>
    </row>
    <row r="116" spans="1:5" x14ac:dyDescent="0.3">
      <c r="A116" t="s">
        <v>37</v>
      </c>
      <c r="B116" t="s">
        <v>36</v>
      </c>
      <c r="C116" t="s">
        <v>8</v>
      </c>
      <c r="D116" t="s">
        <v>39</v>
      </c>
      <c r="E116" s="5">
        <v>39071735.039999999</v>
      </c>
    </row>
    <row r="117" spans="1:5" x14ac:dyDescent="0.3">
      <c r="A117" t="s">
        <v>37</v>
      </c>
      <c r="B117" t="s">
        <v>36</v>
      </c>
      <c r="C117" t="s">
        <v>3</v>
      </c>
      <c r="D117" t="s">
        <v>40</v>
      </c>
      <c r="E117" s="5">
        <v>39071735.039999999</v>
      </c>
    </row>
    <row r="118" spans="1:5" x14ac:dyDescent="0.3">
      <c r="A118" t="s">
        <v>37</v>
      </c>
      <c r="B118" t="s">
        <v>36</v>
      </c>
      <c r="C118" t="s">
        <v>2</v>
      </c>
      <c r="D118" t="s">
        <v>41</v>
      </c>
      <c r="E118" s="5">
        <v>13644487.300000001</v>
      </c>
    </row>
    <row r="119" spans="1:5" x14ac:dyDescent="0.3">
      <c r="A119" t="s">
        <v>37</v>
      </c>
      <c r="B119" t="s">
        <v>36</v>
      </c>
      <c r="C119" t="s">
        <v>8</v>
      </c>
      <c r="D119" t="s">
        <v>42</v>
      </c>
      <c r="E119" s="5">
        <v>9669608.2799999993</v>
      </c>
    </row>
    <row r="120" spans="1:5" x14ac:dyDescent="0.3">
      <c r="A120" t="s">
        <v>37</v>
      </c>
      <c r="B120" t="s">
        <v>36</v>
      </c>
      <c r="C120" t="s">
        <v>3</v>
      </c>
      <c r="D120" t="s">
        <v>41</v>
      </c>
      <c r="E120" s="5">
        <v>3974879.02</v>
      </c>
    </row>
    <row r="121" spans="1:5" x14ac:dyDescent="0.3">
      <c r="A121" t="s">
        <v>37</v>
      </c>
      <c r="B121" t="s">
        <v>36</v>
      </c>
      <c r="C121" t="s">
        <v>2</v>
      </c>
      <c r="D121" t="s">
        <v>43</v>
      </c>
      <c r="E121" s="5">
        <v>43114700.490000002</v>
      </c>
    </row>
    <row r="122" spans="1:5" x14ac:dyDescent="0.3">
      <c r="A122" t="s">
        <v>37</v>
      </c>
      <c r="B122" t="s">
        <v>36</v>
      </c>
      <c r="C122" t="s">
        <v>8</v>
      </c>
      <c r="D122" t="s">
        <v>44</v>
      </c>
      <c r="E122" s="5">
        <v>23289452.620000001</v>
      </c>
    </row>
    <row r="123" spans="1:5" x14ac:dyDescent="0.3">
      <c r="A123" t="s">
        <v>37</v>
      </c>
      <c r="B123" t="s">
        <v>36</v>
      </c>
      <c r="C123" t="s">
        <v>3</v>
      </c>
      <c r="D123" t="s">
        <v>45</v>
      </c>
      <c r="E123" s="5">
        <v>23289452.620000001</v>
      </c>
    </row>
    <row r="124" spans="1:5" x14ac:dyDescent="0.3">
      <c r="A124" t="s">
        <v>37</v>
      </c>
      <c r="B124" t="s">
        <v>36</v>
      </c>
      <c r="C124" t="s">
        <v>8</v>
      </c>
      <c r="D124" t="s">
        <v>46</v>
      </c>
      <c r="E124" s="5">
        <v>19066870.84</v>
      </c>
    </row>
    <row r="125" spans="1:5" x14ac:dyDescent="0.3">
      <c r="A125" t="s">
        <v>37</v>
      </c>
      <c r="B125" t="s">
        <v>36</v>
      </c>
      <c r="C125" t="s">
        <v>3</v>
      </c>
      <c r="D125" t="s">
        <v>47</v>
      </c>
      <c r="E125" s="5">
        <v>19066870.84</v>
      </c>
    </row>
    <row r="126" spans="1:5" x14ac:dyDescent="0.3">
      <c r="A126" t="s">
        <v>37</v>
      </c>
      <c r="B126" t="s">
        <v>36</v>
      </c>
      <c r="C126" t="s">
        <v>2</v>
      </c>
      <c r="D126" t="s">
        <v>48</v>
      </c>
      <c r="E126" s="5">
        <v>758377.03</v>
      </c>
    </row>
    <row r="127" spans="1:5" x14ac:dyDescent="0.3">
      <c r="A127" t="s">
        <v>37</v>
      </c>
      <c r="B127" t="s">
        <v>36</v>
      </c>
      <c r="C127" t="s">
        <v>8</v>
      </c>
      <c r="D127" t="s">
        <v>48</v>
      </c>
      <c r="E127" s="5">
        <v>758377.03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BAA8-9CA0-4391-87F7-FCA717734DBF}">
  <dimension ref="A1:F457"/>
  <sheetViews>
    <sheetView workbookViewId="0"/>
  </sheetViews>
  <sheetFormatPr baseColWidth="10" defaultRowHeight="14.4" x14ac:dyDescent="0.3"/>
  <cols>
    <col min="1" max="1" width="23.109375" customWidth="1"/>
    <col min="4" max="4" width="38.21875" bestFit="1" customWidth="1"/>
  </cols>
  <sheetData>
    <row r="1" spans="1:6" ht="43.2" x14ac:dyDescent="0.3">
      <c r="A1" s="2" t="s">
        <v>1</v>
      </c>
      <c r="B1" s="2" t="s">
        <v>56</v>
      </c>
      <c r="C1" s="2" t="s">
        <v>53</v>
      </c>
      <c r="D1" s="2" t="s">
        <v>52</v>
      </c>
      <c r="E1" s="2" t="s">
        <v>49</v>
      </c>
      <c r="F1" s="8" t="s">
        <v>54</v>
      </c>
    </row>
    <row r="2" spans="1:6" x14ac:dyDescent="0.3">
      <c r="A2" s="3" t="s">
        <v>116</v>
      </c>
      <c r="B2" s="6" t="s">
        <v>69</v>
      </c>
      <c r="C2" s="6" t="s">
        <v>57</v>
      </c>
      <c r="D2" s="6" t="s">
        <v>58</v>
      </c>
      <c r="E2" s="7">
        <v>0</v>
      </c>
      <c r="F2" s="7">
        <v>0</v>
      </c>
    </row>
    <row r="3" spans="1:6" x14ac:dyDescent="0.3">
      <c r="A3" s="3" t="s">
        <v>116</v>
      </c>
      <c r="B3" s="6" t="s">
        <v>69</v>
      </c>
      <c r="C3" s="6" t="s">
        <v>57</v>
      </c>
      <c r="D3" s="6" t="s">
        <v>59</v>
      </c>
      <c r="E3" s="7">
        <v>81869</v>
      </c>
      <c r="F3" s="7">
        <v>7656.78</v>
      </c>
    </row>
    <row r="4" spans="1:6" x14ac:dyDescent="0.3">
      <c r="A4" s="3" t="s">
        <v>116</v>
      </c>
      <c r="B4" s="6" t="s">
        <v>69</v>
      </c>
      <c r="C4" s="6" t="s">
        <v>57</v>
      </c>
      <c r="D4" s="6" t="s">
        <v>60</v>
      </c>
      <c r="E4" s="7">
        <v>500</v>
      </c>
      <c r="F4" s="7">
        <v>0</v>
      </c>
    </row>
    <row r="5" spans="1:6" x14ac:dyDescent="0.3">
      <c r="A5" s="3" t="s">
        <v>116</v>
      </c>
      <c r="B5" s="6" t="s">
        <v>69</v>
      </c>
      <c r="C5" s="6" t="s">
        <v>57</v>
      </c>
      <c r="D5" s="6" t="s">
        <v>61</v>
      </c>
      <c r="E5" s="7">
        <v>131705.91875000001</v>
      </c>
      <c r="F5" s="7">
        <v>43771.159999999996</v>
      </c>
    </row>
    <row r="6" spans="1:6" x14ac:dyDescent="0.3">
      <c r="A6" s="3" t="s">
        <v>116</v>
      </c>
      <c r="B6" s="6" t="s">
        <v>69</v>
      </c>
      <c r="C6" s="6" t="s">
        <v>57</v>
      </c>
      <c r="D6" s="6" t="s">
        <v>62</v>
      </c>
      <c r="E6" s="7">
        <v>750</v>
      </c>
      <c r="F6" s="7">
        <v>281.01</v>
      </c>
    </row>
    <row r="7" spans="1:6" x14ac:dyDescent="0.3">
      <c r="A7" s="3" t="s">
        <v>116</v>
      </c>
      <c r="B7" s="6" t="s">
        <v>69</v>
      </c>
      <c r="C7" s="6" t="s">
        <v>57</v>
      </c>
      <c r="D7" s="6" t="s">
        <v>63</v>
      </c>
      <c r="E7" s="7">
        <v>5360</v>
      </c>
      <c r="F7" s="7">
        <v>1131</v>
      </c>
    </row>
    <row r="8" spans="1:6" x14ac:dyDescent="0.3">
      <c r="A8" s="3" t="s">
        <v>116</v>
      </c>
      <c r="B8" s="6" t="s">
        <v>69</v>
      </c>
      <c r="C8" s="6" t="s">
        <v>57</v>
      </c>
      <c r="D8" s="6" t="s">
        <v>64</v>
      </c>
      <c r="E8" s="7">
        <v>8400</v>
      </c>
      <c r="F8" s="7">
        <v>9167.23</v>
      </c>
    </row>
    <row r="9" spans="1:6" x14ac:dyDescent="0.3">
      <c r="A9" s="3" t="s">
        <v>116</v>
      </c>
      <c r="B9" s="6" t="s">
        <v>69</v>
      </c>
      <c r="C9" s="6" t="s">
        <v>57</v>
      </c>
      <c r="D9" s="6" t="s">
        <v>65</v>
      </c>
      <c r="E9" s="7">
        <v>2300</v>
      </c>
      <c r="F9" s="7">
        <v>3750</v>
      </c>
    </row>
    <row r="10" spans="1:6" x14ac:dyDescent="0.3">
      <c r="A10" s="3" t="s">
        <v>116</v>
      </c>
      <c r="B10" s="6" t="s">
        <v>69</v>
      </c>
      <c r="C10" s="6" t="s">
        <v>57</v>
      </c>
      <c r="D10" t="s">
        <v>66</v>
      </c>
      <c r="E10" s="5">
        <v>2000</v>
      </c>
      <c r="F10" s="7">
        <v>2082.7800000000002</v>
      </c>
    </row>
    <row r="11" spans="1:6" x14ac:dyDescent="0.3">
      <c r="A11" s="3" t="s">
        <v>116</v>
      </c>
      <c r="B11" s="6" t="s">
        <v>69</v>
      </c>
      <c r="C11" s="6" t="s">
        <v>57</v>
      </c>
      <c r="D11" t="s">
        <v>67</v>
      </c>
      <c r="E11" s="5">
        <v>3200</v>
      </c>
      <c r="F11" s="7">
        <v>2099.04</v>
      </c>
    </row>
    <row r="12" spans="1:6" x14ac:dyDescent="0.3">
      <c r="A12" s="3" t="s">
        <v>116</v>
      </c>
      <c r="B12" s="6" t="s">
        <v>69</v>
      </c>
      <c r="C12" s="6" t="s">
        <v>57</v>
      </c>
      <c r="D12" t="s">
        <v>68</v>
      </c>
      <c r="E12" s="5">
        <v>52530.159999999996</v>
      </c>
      <c r="F12" s="7">
        <v>7245.84</v>
      </c>
    </row>
    <row r="13" spans="1:6" x14ac:dyDescent="0.3">
      <c r="A13" s="3" t="s">
        <v>116</v>
      </c>
      <c r="B13" s="6" t="s">
        <v>98</v>
      </c>
      <c r="C13" s="6" t="s">
        <v>57</v>
      </c>
      <c r="D13" t="s">
        <v>70</v>
      </c>
      <c r="E13" s="7">
        <v>109500</v>
      </c>
      <c r="F13" s="7">
        <v>0</v>
      </c>
    </row>
    <row r="14" spans="1:6" x14ac:dyDescent="0.3">
      <c r="A14" s="3" t="s">
        <v>116</v>
      </c>
      <c r="B14" s="6" t="s">
        <v>99</v>
      </c>
      <c r="C14" s="6" t="s">
        <v>57</v>
      </c>
      <c r="D14" t="s">
        <v>71</v>
      </c>
      <c r="E14" s="7">
        <v>1050</v>
      </c>
      <c r="F14" s="7">
        <v>736.5</v>
      </c>
    </row>
    <row r="15" spans="1:6" x14ac:dyDescent="0.3">
      <c r="A15" s="3" t="s">
        <v>116</v>
      </c>
      <c r="B15" s="6" t="s">
        <v>99</v>
      </c>
      <c r="C15" s="6" t="s">
        <v>57</v>
      </c>
      <c r="D15" t="s">
        <v>72</v>
      </c>
      <c r="E15" s="7">
        <v>3045</v>
      </c>
      <c r="F15" s="7">
        <v>62.64</v>
      </c>
    </row>
    <row r="16" spans="1:6" x14ac:dyDescent="0.3">
      <c r="A16" s="3" t="s">
        <v>116</v>
      </c>
      <c r="B16" s="6" t="s">
        <v>99</v>
      </c>
      <c r="C16" s="6" t="s">
        <v>57</v>
      </c>
      <c r="D16" t="s">
        <v>73</v>
      </c>
      <c r="E16" s="7">
        <v>5945</v>
      </c>
      <c r="F16" s="7">
        <v>5646.3</v>
      </c>
    </row>
    <row r="17" spans="1:6" x14ac:dyDescent="0.3">
      <c r="A17" s="3" t="s">
        <v>116</v>
      </c>
      <c r="B17" s="6" t="s">
        <v>111</v>
      </c>
      <c r="C17" s="6" t="s">
        <v>57</v>
      </c>
      <c r="D17" t="s">
        <v>74</v>
      </c>
      <c r="E17" s="7">
        <v>0</v>
      </c>
      <c r="F17" s="7">
        <v>0</v>
      </c>
    </row>
    <row r="18" spans="1:6" x14ac:dyDescent="0.3">
      <c r="A18" s="3" t="s">
        <v>116</v>
      </c>
      <c r="B18" s="6" t="s">
        <v>111</v>
      </c>
      <c r="C18" s="6" t="s">
        <v>57</v>
      </c>
      <c r="D18" t="s">
        <v>75</v>
      </c>
      <c r="E18" s="7">
        <v>0</v>
      </c>
      <c r="F18" s="7">
        <v>0</v>
      </c>
    </row>
    <row r="19" spans="1:6" x14ac:dyDescent="0.3">
      <c r="A19" s="3" t="s">
        <v>116</v>
      </c>
      <c r="B19" s="6" t="s">
        <v>98</v>
      </c>
      <c r="C19" s="6" t="s">
        <v>57</v>
      </c>
      <c r="D19" t="s">
        <v>76</v>
      </c>
      <c r="E19" s="7">
        <v>0</v>
      </c>
      <c r="F19" s="7">
        <v>0</v>
      </c>
    </row>
    <row r="20" spans="1:6" x14ac:dyDescent="0.3">
      <c r="A20" s="3" t="s">
        <v>116</v>
      </c>
      <c r="B20" s="6" t="s">
        <v>98</v>
      </c>
      <c r="C20" s="6" t="s">
        <v>57</v>
      </c>
      <c r="D20" t="s">
        <v>77</v>
      </c>
      <c r="E20" s="7">
        <v>12000</v>
      </c>
      <c r="F20" s="7">
        <v>0</v>
      </c>
    </row>
    <row r="21" spans="1:6" x14ac:dyDescent="0.3">
      <c r="A21" s="3" t="s">
        <v>116</v>
      </c>
      <c r="B21" s="6" t="s">
        <v>50</v>
      </c>
      <c r="C21" s="6" t="s">
        <v>57</v>
      </c>
      <c r="D21" t="s">
        <v>51</v>
      </c>
      <c r="E21" s="7">
        <v>279102.31360000005</v>
      </c>
      <c r="F21" s="7">
        <v>267108.23</v>
      </c>
    </row>
    <row r="22" spans="1:6" x14ac:dyDescent="0.3">
      <c r="A22" s="3" t="s">
        <v>116</v>
      </c>
      <c r="B22" s="6" t="s">
        <v>50</v>
      </c>
      <c r="C22" s="6" t="s">
        <v>57</v>
      </c>
      <c r="D22" t="s">
        <v>78</v>
      </c>
      <c r="E22" s="7">
        <v>9270</v>
      </c>
      <c r="F22" s="7">
        <v>8670</v>
      </c>
    </row>
    <row r="23" spans="1:6" x14ac:dyDescent="0.3">
      <c r="A23" s="3" t="s">
        <v>116</v>
      </c>
      <c r="B23" s="6" t="s">
        <v>50</v>
      </c>
      <c r="C23" s="6" t="s">
        <v>57</v>
      </c>
      <c r="D23" t="s">
        <v>79</v>
      </c>
      <c r="E23" s="7">
        <v>27628.510000000006</v>
      </c>
      <c r="F23" s="7">
        <v>0</v>
      </c>
    </row>
    <row r="24" spans="1:6" x14ac:dyDescent="0.3">
      <c r="A24" s="3" t="s">
        <v>116</v>
      </c>
      <c r="B24" s="6" t="s">
        <v>50</v>
      </c>
      <c r="C24" s="6" t="s">
        <v>57</v>
      </c>
      <c r="D24" t="s">
        <v>80</v>
      </c>
      <c r="E24" s="7">
        <v>18606.820906666668</v>
      </c>
      <c r="F24" s="7">
        <v>0</v>
      </c>
    </row>
    <row r="25" spans="1:6" x14ac:dyDescent="0.3">
      <c r="A25" s="3" t="s">
        <v>116</v>
      </c>
      <c r="B25" s="6" t="s">
        <v>50</v>
      </c>
      <c r="C25" s="6" t="s">
        <v>57</v>
      </c>
      <c r="D25" t="s">
        <v>81</v>
      </c>
      <c r="E25" s="7">
        <v>0</v>
      </c>
      <c r="F25" s="7">
        <v>0</v>
      </c>
    </row>
    <row r="26" spans="1:6" x14ac:dyDescent="0.3">
      <c r="A26" s="3" t="s">
        <v>116</v>
      </c>
      <c r="B26" s="6" t="s">
        <v>50</v>
      </c>
      <c r="C26" s="6" t="s">
        <v>57</v>
      </c>
      <c r="D26" t="s">
        <v>82</v>
      </c>
      <c r="E26" s="7">
        <v>2000</v>
      </c>
      <c r="F26" s="7">
        <v>1740</v>
      </c>
    </row>
    <row r="27" spans="1:6" x14ac:dyDescent="0.3">
      <c r="A27" s="3" t="s">
        <v>116</v>
      </c>
      <c r="B27" s="6" t="s">
        <v>50</v>
      </c>
      <c r="C27" s="6" t="s">
        <v>57</v>
      </c>
      <c r="D27" t="s">
        <v>83</v>
      </c>
      <c r="E27" s="7">
        <v>55912.937397064001</v>
      </c>
      <c r="F27" s="7">
        <v>42654.770000000004</v>
      </c>
    </row>
    <row r="28" spans="1:6" x14ac:dyDescent="0.3">
      <c r="A28" s="3" t="s">
        <v>116</v>
      </c>
      <c r="B28" s="6" t="s">
        <v>50</v>
      </c>
      <c r="C28" s="6" t="s">
        <v>57</v>
      </c>
      <c r="D28" t="s">
        <v>84</v>
      </c>
      <c r="E28" s="7">
        <v>27872.816787405336</v>
      </c>
      <c r="F28" s="7">
        <v>22972.34</v>
      </c>
    </row>
    <row r="29" spans="1:6" x14ac:dyDescent="0.3">
      <c r="A29" s="3" t="s">
        <v>116</v>
      </c>
      <c r="B29" s="6" t="s">
        <v>50</v>
      </c>
      <c r="C29" s="6" t="s">
        <v>57</v>
      </c>
      <c r="D29" t="s">
        <v>85</v>
      </c>
      <c r="E29" s="7">
        <v>27872.816787405336</v>
      </c>
      <c r="F29" s="7">
        <v>22972.34</v>
      </c>
    </row>
    <row r="30" spans="1:6" x14ac:dyDescent="0.3">
      <c r="A30" s="3" t="s">
        <v>116</v>
      </c>
      <c r="B30" s="6" t="s">
        <v>50</v>
      </c>
      <c r="C30" s="6" t="s">
        <v>57</v>
      </c>
      <c r="D30" t="s">
        <v>86</v>
      </c>
      <c r="E30" s="7">
        <v>0</v>
      </c>
      <c r="F30" s="7">
        <v>0</v>
      </c>
    </row>
    <row r="31" spans="1:6" x14ac:dyDescent="0.3">
      <c r="A31" s="3" t="s">
        <v>116</v>
      </c>
      <c r="B31" s="6" t="s">
        <v>50</v>
      </c>
      <c r="C31" s="6" t="s">
        <v>57</v>
      </c>
      <c r="D31" t="s">
        <v>87</v>
      </c>
      <c r="E31" s="7">
        <v>0</v>
      </c>
      <c r="F31" s="7">
        <v>0</v>
      </c>
    </row>
    <row r="32" spans="1:6" x14ac:dyDescent="0.3">
      <c r="A32" s="3" t="s">
        <v>116</v>
      </c>
      <c r="B32" s="6" t="s">
        <v>100</v>
      </c>
      <c r="C32" s="6" t="s">
        <v>57</v>
      </c>
      <c r="D32" t="s">
        <v>88</v>
      </c>
      <c r="E32" s="7">
        <v>88.712812501957288</v>
      </c>
      <c r="F32" s="7">
        <v>557.59</v>
      </c>
    </row>
    <row r="33" spans="1:6" x14ac:dyDescent="0.3">
      <c r="A33" s="3" t="s">
        <v>116</v>
      </c>
      <c r="B33" s="6" t="s">
        <v>100</v>
      </c>
      <c r="C33" s="6" t="s">
        <v>57</v>
      </c>
      <c r="D33" t="s">
        <v>89</v>
      </c>
      <c r="E33" s="7">
        <v>1938.5370635912725</v>
      </c>
      <c r="F33" s="7">
        <v>932.96</v>
      </c>
    </row>
    <row r="34" spans="1:6" x14ac:dyDescent="0.3">
      <c r="A34" s="3" t="s">
        <v>116</v>
      </c>
      <c r="B34" s="6" t="s">
        <v>100</v>
      </c>
      <c r="C34" s="6" t="s">
        <v>57</v>
      </c>
      <c r="D34" t="s">
        <v>90</v>
      </c>
      <c r="E34" s="7">
        <v>39.358800000000002</v>
      </c>
      <c r="F34" s="7">
        <v>30.28</v>
      </c>
    </row>
    <row r="35" spans="1:6" x14ac:dyDescent="0.3">
      <c r="A35" s="3" t="s">
        <v>116</v>
      </c>
      <c r="B35" s="6" t="s">
        <v>100</v>
      </c>
      <c r="C35" s="6" t="s">
        <v>57</v>
      </c>
      <c r="D35" t="s">
        <v>91</v>
      </c>
      <c r="E35" s="7">
        <v>1527.2744084782012</v>
      </c>
      <c r="F35" s="7">
        <v>1719.59</v>
      </c>
    </row>
    <row r="36" spans="1:6" x14ac:dyDescent="0.3">
      <c r="A36" s="3" t="s">
        <v>116</v>
      </c>
      <c r="B36" s="6" t="s">
        <v>100</v>
      </c>
      <c r="C36" s="6" t="s">
        <v>57</v>
      </c>
      <c r="D36" t="s">
        <v>92</v>
      </c>
      <c r="E36" s="7">
        <v>3014.9037594000001</v>
      </c>
      <c r="F36" s="7">
        <v>2319.16</v>
      </c>
    </row>
    <row r="37" spans="1:6" x14ac:dyDescent="0.3">
      <c r="A37" s="3" t="s">
        <v>116</v>
      </c>
      <c r="B37" s="6" t="s">
        <v>100</v>
      </c>
      <c r="C37" s="6" t="s">
        <v>57</v>
      </c>
      <c r="D37" t="s">
        <v>93</v>
      </c>
      <c r="E37" s="7">
        <v>157.43519999999998</v>
      </c>
      <c r="F37" s="7">
        <v>121.1</v>
      </c>
    </row>
    <row r="38" spans="1:6" x14ac:dyDescent="0.3">
      <c r="A38" s="3" t="s">
        <v>116</v>
      </c>
      <c r="B38" s="6" t="s">
        <v>100</v>
      </c>
      <c r="C38" s="6" t="s">
        <v>57</v>
      </c>
      <c r="D38" t="s">
        <v>94</v>
      </c>
      <c r="E38" s="7">
        <v>23.615279999999998</v>
      </c>
      <c r="F38" s="7">
        <v>18.170000000000002</v>
      </c>
    </row>
    <row r="39" spans="1:6" x14ac:dyDescent="0.3">
      <c r="A39" s="3" t="s">
        <v>116</v>
      </c>
      <c r="B39" s="6" t="s">
        <v>112</v>
      </c>
      <c r="C39" s="6" t="s">
        <v>57</v>
      </c>
      <c r="D39" t="s">
        <v>95</v>
      </c>
      <c r="E39" s="7">
        <v>104005.96929560124</v>
      </c>
      <c r="F39" s="7">
        <v>123899.69</v>
      </c>
    </row>
    <row r="40" spans="1:6" x14ac:dyDescent="0.3">
      <c r="A40" s="3" t="s">
        <v>116</v>
      </c>
      <c r="B40" s="6" t="s">
        <v>101</v>
      </c>
      <c r="C40" s="6" t="s">
        <v>57</v>
      </c>
      <c r="D40" t="s">
        <v>96</v>
      </c>
      <c r="E40" s="7">
        <v>390217.58014847193</v>
      </c>
      <c r="F40" s="7">
        <v>0</v>
      </c>
    </row>
    <row r="41" spans="1:6" x14ac:dyDescent="0.3">
      <c r="A41" s="3" t="s">
        <v>116</v>
      </c>
      <c r="B41" s="6" t="s">
        <v>98</v>
      </c>
      <c r="C41" s="6" t="s">
        <v>57</v>
      </c>
      <c r="D41" t="s">
        <v>97</v>
      </c>
      <c r="E41" s="7">
        <v>0</v>
      </c>
      <c r="F41" s="7">
        <v>0</v>
      </c>
    </row>
    <row r="42" spans="1:6" x14ac:dyDescent="0.3">
      <c r="A42" s="3" t="s">
        <v>117</v>
      </c>
      <c r="B42" s="6" t="s">
        <v>69</v>
      </c>
      <c r="C42" s="6" t="s">
        <v>57</v>
      </c>
      <c r="D42" s="6" t="s">
        <v>58</v>
      </c>
      <c r="E42" s="7">
        <v>12180</v>
      </c>
      <c r="F42" s="7">
        <v>0</v>
      </c>
    </row>
    <row r="43" spans="1:6" x14ac:dyDescent="0.3">
      <c r="A43" s="3" t="s">
        <v>117</v>
      </c>
      <c r="B43" s="6" t="s">
        <v>69</v>
      </c>
      <c r="C43" s="6" t="s">
        <v>57</v>
      </c>
      <c r="D43" s="6" t="s">
        <v>59</v>
      </c>
      <c r="E43" s="7">
        <v>88829</v>
      </c>
      <c r="F43" s="7">
        <v>5127.3500000000004</v>
      </c>
    </row>
    <row r="44" spans="1:6" x14ac:dyDescent="0.3">
      <c r="A44" s="3" t="s">
        <v>117</v>
      </c>
      <c r="B44" s="6" t="s">
        <v>69</v>
      </c>
      <c r="C44" s="6" t="s">
        <v>57</v>
      </c>
      <c r="D44" s="6" t="s">
        <v>60</v>
      </c>
      <c r="E44" s="7">
        <v>0</v>
      </c>
      <c r="F44" s="7">
        <v>0</v>
      </c>
    </row>
    <row r="45" spans="1:6" x14ac:dyDescent="0.3">
      <c r="A45" s="3" t="s">
        <v>117</v>
      </c>
      <c r="B45" s="6" t="s">
        <v>69</v>
      </c>
      <c r="C45" s="6" t="s">
        <v>57</v>
      </c>
      <c r="D45" s="6" t="s">
        <v>61</v>
      </c>
      <c r="E45" s="7">
        <v>241455.91875000001</v>
      </c>
      <c r="F45" s="7">
        <v>5624.55</v>
      </c>
    </row>
    <row r="46" spans="1:6" x14ac:dyDescent="0.3">
      <c r="A46" s="3" t="s">
        <v>117</v>
      </c>
      <c r="B46" s="6" t="s">
        <v>69</v>
      </c>
      <c r="C46" s="6" t="s">
        <v>57</v>
      </c>
      <c r="D46" s="6" t="s">
        <v>62</v>
      </c>
      <c r="E46" s="7">
        <v>750</v>
      </c>
      <c r="F46" s="7">
        <v>679.47</v>
      </c>
    </row>
    <row r="47" spans="1:6" x14ac:dyDescent="0.3">
      <c r="A47" s="3" t="s">
        <v>117</v>
      </c>
      <c r="B47" s="6" t="s">
        <v>69</v>
      </c>
      <c r="C47" s="6" t="s">
        <v>57</v>
      </c>
      <c r="D47" s="6" t="s">
        <v>63</v>
      </c>
      <c r="E47" s="7">
        <v>5360</v>
      </c>
      <c r="F47" s="7">
        <v>5506.6900000000005</v>
      </c>
    </row>
    <row r="48" spans="1:6" x14ac:dyDescent="0.3">
      <c r="A48" s="3" t="s">
        <v>117</v>
      </c>
      <c r="B48" s="6" t="s">
        <v>69</v>
      </c>
      <c r="C48" s="6" t="s">
        <v>57</v>
      </c>
      <c r="D48" s="6" t="s">
        <v>64</v>
      </c>
      <c r="E48" s="7">
        <v>8400</v>
      </c>
      <c r="F48" s="7">
        <v>8250.6299999999992</v>
      </c>
    </row>
    <row r="49" spans="1:6" x14ac:dyDescent="0.3">
      <c r="A49" s="3" t="s">
        <v>117</v>
      </c>
      <c r="B49" s="6" t="s">
        <v>69</v>
      </c>
      <c r="C49" s="6" t="s">
        <v>57</v>
      </c>
      <c r="D49" s="6" t="s">
        <v>65</v>
      </c>
      <c r="E49" s="7">
        <v>2300</v>
      </c>
      <c r="F49" s="7">
        <v>24747</v>
      </c>
    </row>
    <row r="50" spans="1:6" x14ac:dyDescent="0.3">
      <c r="A50" s="3" t="s">
        <v>117</v>
      </c>
      <c r="B50" s="6" t="s">
        <v>69</v>
      </c>
      <c r="C50" s="6" t="s">
        <v>57</v>
      </c>
      <c r="D50" t="s">
        <v>66</v>
      </c>
      <c r="E50" s="7">
        <v>13050</v>
      </c>
      <c r="F50" s="7">
        <v>1048.3499999999999</v>
      </c>
    </row>
    <row r="51" spans="1:6" x14ac:dyDescent="0.3">
      <c r="A51" s="3" t="s">
        <v>117</v>
      </c>
      <c r="B51" s="6" t="s">
        <v>69</v>
      </c>
      <c r="C51" s="6" t="s">
        <v>57</v>
      </c>
      <c r="D51" t="s">
        <v>67</v>
      </c>
      <c r="E51" s="7">
        <v>3000</v>
      </c>
      <c r="F51" s="7">
        <v>2004</v>
      </c>
    </row>
    <row r="52" spans="1:6" x14ac:dyDescent="0.3">
      <c r="A52" s="3" t="s">
        <v>117</v>
      </c>
      <c r="B52" s="6" t="s">
        <v>69</v>
      </c>
      <c r="C52" s="6" t="s">
        <v>57</v>
      </c>
      <c r="D52" t="s">
        <v>68</v>
      </c>
      <c r="E52" s="7">
        <v>67330.16</v>
      </c>
      <c r="F52" s="7">
        <v>8485.49</v>
      </c>
    </row>
    <row r="53" spans="1:6" x14ac:dyDescent="0.3">
      <c r="A53" s="3" t="s">
        <v>117</v>
      </c>
      <c r="B53" s="6" t="s">
        <v>98</v>
      </c>
      <c r="C53" s="6" t="s">
        <v>57</v>
      </c>
      <c r="D53" t="s">
        <v>70</v>
      </c>
      <c r="E53" s="7">
        <v>50775</v>
      </c>
      <c r="F53" s="7">
        <v>0</v>
      </c>
    </row>
    <row r="54" spans="1:6" x14ac:dyDescent="0.3">
      <c r="A54" s="3" t="s">
        <v>117</v>
      </c>
      <c r="B54" s="6" t="s">
        <v>99</v>
      </c>
      <c r="C54" s="6" t="s">
        <v>57</v>
      </c>
      <c r="D54" t="s">
        <v>71</v>
      </c>
      <c r="E54" s="7">
        <v>1050</v>
      </c>
      <c r="F54" s="7">
        <v>723.64</v>
      </c>
    </row>
    <row r="55" spans="1:6" x14ac:dyDescent="0.3">
      <c r="A55" s="3" t="s">
        <v>117</v>
      </c>
      <c r="B55" s="6" t="s">
        <v>99</v>
      </c>
      <c r="C55" s="6" t="s">
        <v>57</v>
      </c>
      <c r="D55" t="s">
        <v>72</v>
      </c>
      <c r="E55" s="7">
        <v>24795</v>
      </c>
      <c r="F55" s="7">
        <v>16221.15</v>
      </c>
    </row>
    <row r="56" spans="1:6" x14ac:dyDescent="0.3">
      <c r="A56" s="3" t="s">
        <v>117</v>
      </c>
      <c r="B56" s="6" t="s">
        <v>99</v>
      </c>
      <c r="C56" s="6" t="s">
        <v>57</v>
      </c>
      <c r="D56" t="s">
        <v>73</v>
      </c>
      <c r="E56" s="7">
        <v>8555</v>
      </c>
      <c r="F56" s="7">
        <v>2277.66</v>
      </c>
    </row>
    <row r="57" spans="1:6" x14ac:dyDescent="0.3">
      <c r="A57" s="3" t="s">
        <v>117</v>
      </c>
      <c r="B57" s="6" t="s">
        <v>111</v>
      </c>
      <c r="C57" s="6" t="s">
        <v>57</v>
      </c>
      <c r="D57" t="s">
        <v>74</v>
      </c>
      <c r="E57" s="7">
        <v>0</v>
      </c>
      <c r="F57" s="7">
        <v>0</v>
      </c>
    </row>
    <row r="58" spans="1:6" x14ac:dyDescent="0.3">
      <c r="A58" s="3" t="s">
        <v>117</v>
      </c>
      <c r="B58" s="6" t="s">
        <v>111</v>
      </c>
      <c r="C58" s="6" t="s">
        <v>57</v>
      </c>
      <c r="D58" t="s">
        <v>75</v>
      </c>
      <c r="E58" s="7">
        <v>0</v>
      </c>
      <c r="F58" s="7">
        <v>0</v>
      </c>
    </row>
    <row r="59" spans="1:6" x14ac:dyDescent="0.3">
      <c r="A59" s="3" t="s">
        <v>117</v>
      </c>
      <c r="B59" s="6" t="s">
        <v>98</v>
      </c>
      <c r="C59" s="6" t="s">
        <v>57</v>
      </c>
      <c r="D59" t="s">
        <v>76</v>
      </c>
      <c r="E59" s="7">
        <v>0</v>
      </c>
      <c r="F59" s="7">
        <v>0</v>
      </c>
    </row>
    <row r="60" spans="1:6" x14ac:dyDescent="0.3">
      <c r="A60" s="3" t="s">
        <v>117</v>
      </c>
      <c r="B60" s="6" t="s">
        <v>98</v>
      </c>
      <c r="C60" s="6" t="s">
        <v>57</v>
      </c>
      <c r="D60" t="s">
        <v>77</v>
      </c>
      <c r="E60" s="7">
        <v>0</v>
      </c>
      <c r="F60" s="7">
        <v>0</v>
      </c>
    </row>
    <row r="61" spans="1:6" x14ac:dyDescent="0.3">
      <c r="A61" s="3" t="s">
        <v>117</v>
      </c>
      <c r="B61" s="6" t="s">
        <v>50</v>
      </c>
      <c r="C61" s="6" t="s">
        <v>57</v>
      </c>
      <c r="D61" t="s">
        <v>51</v>
      </c>
      <c r="E61" s="7">
        <v>279102.31360000005</v>
      </c>
      <c r="F61" s="7">
        <v>279463.48</v>
      </c>
    </row>
    <row r="62" spans="1:6" x14ac:dyDescent="0.3">
      <c r="A62" s="3" t="s">
        <v>117</v>
      </c>
      <c r="B62" s="6" t="s">
        <v>50</v>
      </c>
      <c r="C62" s="6" t="s">
        <v>57</v>
      </c>
      <c r="D62" t="s">
        <v>78</v>
      </c>
      <c r="E62" s="7">
        <v>9270</v>
      </c>
      <c r="F62" s="7">
        <v>8838.75</v>
      </c>
    </row>
    <row r="63" spans="1:6" x14ac:dyDescent="0.3">
      <c r="A63" s="3" t="s">
        <v>117</v>
      </c>
      <c r="B63" s="6" t="s">
        <v>50</v>
      </c>
      <c r="C63" s="6" t="s">
        <v>57</v>
      </c>
      <c r="D63" t="s">
        <v>79</v>
      </c>
      <c r="E63" s="7">
        <v>27628.510000000006</v>
      </c>
      <c r="F63" s="7">
        <v>61.17</v>
      </c>
    </row>
    <row r="64" spans="1:6" x14ac:dyDescent="0.3">
      <c r="A64" s="3" t="s">
        <v>117</v>
      </c>
      <c r="B64" s="6" t="s">
        <v>50</v>
      </c>
      <c r="C64" s="6" t="s">
        <v>57</v>
      </c>
      <c r="D64" t="s">
        <v>80</v>
      </c>
      <c r="E64" s="7">
        <v>18606.820906666668</v>
      </c>
      <c r="F64" s="7">
        <v>0</v>
      </c>
    </row>
    <row r="65" spans="1:6" x14ac:dyDescent="0.3">
      <c r="A65" s="3" t="s">
        <v>117</v>
      </c>
      <c r="B65" s="6" t="s">
        <v>50</v>
      </c>
      <c r="C65" s="6" t="s">
        <v>57</v>
      </c>
      <c r="D65" t="s">
        <v>81</v>
      </c>
      <c r="E65" s="7">
        <v>0</v>
      </c>
      <c r="F65" s="7">
        <v>0</v>
      </c>
    </row>
    <row r="66" spans="1:6" x14ac:dyDescent="0.3">
      <c r="A66" s="3" t="s">
        <v>117</v>
      </c>
      <c r="B66" s="6" t="s">
        <v>50</v>
      </c>
      <c r="C66" s="6" t="s">
        <v>57</v>
      </c>
      <c r="D66" t="s">
        <v>82</v>
      </c>
      <c r="E66" s="7">
        <v>2000</v>
      </c>
      <c r="F66" s="7">
        <v>0</v>
      </c>
    </row>
    <row r="67" spans="1:6" x14ac:dyDescent="0.3">
      <c r="A67" s="3" t="s">
        <v>117</v>
      </c>
      <c r="B67" s="6" t="s">
        <v>50</v>
      </c>
      <c r="C67" s="6" t="s">
        <v>57</v>
      </c>
      <c r="D67" t="s">
        <v>83</v>
      </c>
      <c r="E67" s="7">
        <v>55912.937397064001</v>
      </c>
      <c r="F67" s="7">
        <v>49627.360000000001</v>
      </c>
    </row>
    <row r="68" spans="1:6" x14ac:dyDescent="0.3">
      <c r="A68" s="3" t="s">
        <v>117</v>
      </c>
      <c r="B68" s="6" t="s">
        <v>50</v>
      </c>
      <c r="C68" s="6" t="s">
        <v>57</v>
      </c>
      <c r="D68" t="s">
        <v>84</v>
      </c>
      <c r="E68" s="7">
        <v>27872.816787405336</v>
      </c>
      <c r="F68" s="7">
        <v>24020.69</v>
      </c>
    </row>
    <row r="69" spans="1:6" x14ac:dyDescent="0.3">
      <c r="A69" s="3" t="s">
        <v>117</v>
      </c>
      <c r="B69" s="6" t="s">
        <v>50</v>
      </c>
      <c r="C69" s="6" t="s">
        <v>57</v>
      </c>
      <c r="D69" t="s">
        <v>85</v>
      </c>
      <c r="E69" s="7">
        <v>27872.816787405336</v>
      </c>
      <c r="F69" s="7">
        <v>24020.69</v>
      </c>
    </row>
    <row r="70" spans="1:6" x14ac:dyDescent="0.3">
      <c r="A70" s="3" t="s">
        <v>117</v>
      </c>
      <c r="B70" s="6" t="s">
        <v>50</v>
      </c>
      <c r="C70" s="6" t="s">
        <v>57</v>
      </c>
      <c r="D70" t="s">
        <v>86</v>
      </c>
      <c r="E70" s="7">
        <v>0</v>
      </c>
      <c r="F70" s="7">
        <v>0</v>
      </c>
    </row>
    <row r="71" spans="1:6" x14ac:dyDescent="0.3">
      <c r="A71" s="3" t="s">
        <v>117</v>
      </c>
      <c r="B71" s="6" t="s">
        <v>50</v>
      </c>
      <c r="C71" s="6" t="s">
        <v>57</v>
      </c>
      <c r="D71" t="s">
        <v>87</v>
      </c>
      <c r="E71" s="7">
        <v>0</v>
      </c>
      <c r="F71" s="7">
        <v>0</v>
      </c>
    </row>
    <row r="72" spans="1:6" x14ac:dyDescent="0.3">
      <c r="A72" s="3" t="s">
        <v>117</v>
      </c>
      <c r="B72" s="6" t="s">
        <v>100</v>
      </c>
      <c r="C72" s="6" t="s">
        <v>57</v>
      </c>
      <c r="D72" t="s">
        <v>88</v>
      </c>
      <c r="E72" s="7">
        <v>88.712812501957288</v>
      </c>
      <c r="F72" s="7">
        <v>557.59</v>
      </c>
    </row>
    <row r="73" spans="1:6" x14ac:dyDescent="0.3">
      <c r="A73" s="3" t="s">
        <v>117</v>
      </c>
      <c r="B73" s="6" t="s">
        <v>100</v>
      </c>
      <c r="C73" s="6" t="s">
        <v>57</v>
      </c>
      <c r="D73" t="s">
        <v>89</v>
      </c>
      <c r="E73" s="7">
        <v>1938.5370635912725</v>
      </c>
      <c r="F73" s="7">
        <v>932.96</v>
      </c>
    </row>
    <row r="74" spans="1:6" x14ac:dyDescent="0.3">
      <c r="A74" s="3" t="s">
        <v>117</v>
      </c>
      <c r="B74" s="6" t="s">
        <v>100</v>
      </c>
      <c r="C74" s="6" t="s">
        <v>57</v>
      </c>
      <c r="D74" t="s">
        <v>90</v>
      </c>
      <c r="E74" s="7">
        <v>39.358800000000002</v>
      </c>
      <c r="F74" s="7">
        <v>30.28</v>
      </c>
    </row>
    <row r="75" spans="1:6" x14ac:dyDescent="0.3">
      <c r="A75" s="3" t="s">
        <v>117</v>
      </c>
      <c r="B75" s="6" t="s">
        <v>100</v>
      </c>
      <c r="C75" s="6" t="s">
        <v>57</v>
      </c>
      <c r="D75" t="s">
        <v>91</v>
      </c>
      <c r="E75" s="7">
        <v>1527.2744084782012</v>
      </c>
      <c r="F75" s="7">
        <v>1719.59</v>
      </c>
    </row>
    <row r="76" spans="1:6" x14ac:dyDescent="0.3">
      <c r="A76" s="3" t="s">
        <v>117</v>
      </c>
      <c r="B76" s="6" t="s">
        <v>100</v>
      </c>
      <c r="C76" s="6" t="s">
        <v>57</v>
      </c>
      <c r="D76" t="s">
        <v>92</v>
      </c>
      <c r="E76" s="7">
        <v>3014.9037594000001</v>
      </c>
      <c r="F76" s="7">
        <v>2319.16</v>
      </c>
    </row>
    <row r="77" spans="1:6" x14ac:dyDescent="0.3">
      <c r="A77" s="3" t="s">
        <v>117</v>
      </c>
      <c r="B77" s="6" t="s">
        <v>100</v>
      </c>
      <c r="C77" s="6" t="s">
        <v>57</v>
      </c>
      <c r="D77" t="s">
        <v>93</v>
      </c>
      <c r="E77" s="7">
        <v>157.43519999999998</v>
      </c>
      <c r="F77" s="7">
        <v>121.11</v>
      </c>
    </row>
    <row r="78" spans="1:6" x14ac:dyDescent="0.3">
      <c r="A78" s="3" t="s">
        <v>117</v>
      </c>
      <c r="B78" s="6" t="s">
        <v>100</v>
      </c>
      <c r="C78" s="6" t="s">
        <v>57</v>
      </c>
      <c r="D78" t="s">
        <v>94</v>
      </c>
      <c r="E78" s="7">
        <v>23.615279999999998</v>
      </c>
      <c r="F78" s="7">
        <v>18.170000000000002</v>
      </c>
    </row>
    <row r="79" spans="1:6" x14ac:dyDescent="0.3">
      <c r="A79" s="3" t="s">
        <v>117</v>
      </c>
      <c r="B79" s="6" t="s">
        <v>112</v>
      </c>
      <c r="C79" s="6" t="s">
        <v>57</v>
      </c>
      <c r="D79" t="s">
        <v>95</v>
      </c>
      <c r="E79" s="7">
        <v>104229.9562153627</v>
      </c>
      <c r="F79" s="7">
        <v>125983.02</v>
      </c>
    </row>
    <row r="80" spans="1:6" x14ac:dyDescent="0.3">
      <c r="A80" s="3" t="s">
        <v>117</v>
      </c>
      <c r="B80" s="6" t="s">
        <v>101</v>
      </c>
      <c r="C80" s="6" t="s">
        <v>57</v>
      </c>
      <c r="D80" t="s">
        <v>96</v>
      </c>
      <c r="E80" s="7">
        <v>382053.4495742931</v>
      </c>
      <c r="F80" s="7">
        <v>0</v>
      </c>
    </row>
    <row r="81" spans="1:6" x14ac:dyDescent="0.3">
      <c r="A81" s="3" t="s">
        <v>117</v>
      </c>
      <c r="B81" s="6" t="s">
        <v>98</v>
      </c>
      <c r="C81" s="6" t="s">
        <v>57</v>
      </c>
      <c r="D81" t="s">
        <v>97</v>
      </c>
      <c r="E81" s="7">
        <v>0</v>
      </c>
      <c r="F81" s="7">
        <v>0</v>
      </c>
    </row>
    <row r="82" spans="1:6" x14ac:dyDescent="0.3">
      <c r="A82" s="3" t="s">
        <v>118</v>
      </c>
      <c r="B82" s="6" t="s">
        <v>69</v>
      </c>
      <c r="C82" s="6" t="s">
        <v>57</v>
      </c>
      <c r="D82" s="6" t="s">
        <v>58</v>
      </c>
      <c r="E82" s="7">
        <v>15180</v>
      </c>
      <c r="F82" s="7">
        <v>0</v>
      </c>
    </row>
    <row r="83" spans="1:6" x14ac:dyDescent="0.3">
      <c r="A83" s="3" t="s">
        <v>118</v>
      </c>
      <c r="B83" s="6" t="s">
        <v>69</v>
      </c>
      <c r="C83" s="6" t="s">
        <v>57</v>
      </c>
      <c r="D83" s="6" t="s">
        <v>59</v>
      </c>
      <c r="E83" s="7">
        <v>273943</v>
      </c>
      <c r="F83" s="7">
        <v>3139.78</v>
      </c>
    </row>
    <row r="84" spans="1:6" x14ac:dyDescent="0.3">
      <c r="A84" s="3" t="s">
        <v>118</v>
      </c>
      <c r="B84" s="6" t="s">
        <v>69</v>
      </c>
      <c r="C84" s="6" t="s">
        <v>57</v>
      </c>
      <c r="D84" s="6" t="s">
        <v>60</v>
      </c>
      <c r="E84" s="7">
        <v>0</v>
      </c>
      <c r="F84" s="7">
        <v>0</v>
      </c>
    </row>
    <row r="85" spans="1:6" x14ac:dyDescent="0.3">
      <c r="A85" s="3" t="s">
        <v>118</v>
      </c>
      <c r="B85" s="6" t="s">
        <v>69</v>
      </c>
      <c r="C85" s="6" t="s">
        <v>57</v>
      </c>
      <c r="D85" s="6" t="s">
        <v>61</v>
      </c>
      <c r="E85" s="7">
        <v>324015.91875000001</v>
      </c>
      <c r="F85" s="7">
        <v>19606.7</v>
      </c>
    </row>
    <row r="86" spans="1:6" x14ac:dyDescent="0.3">
      <c r="A86" s="3" t="s">
        <v>118</v>
      </c>
      <c r="B86" s="6" t="s">
        <v>69</v>
      </c>
      <c r="C86" s="6" t="s">
        <v>57</v>
      </c>
      <c r="D86" s="6" t="s">
        <v>62</v>
      </c>
      <c r="E86" s="7">
        <v>750</v>
      </c>
      <c r="F86" s="7">
        <v>677.73</v>
      </c>
    </row>
    <row r="87" spans="1:6" x14ac:dyDescent="0.3">
      <c r="A87" s="3" t="s">
        <v>118</v>
      </c>
      <c r="B87" s="6" t="s">
        <v>69</v>
      </c>
      <c r="C87" s="6" t="s">
        <v>57</v>
      </c>
      <c r="D87" s="6" t="s">
        <v>63</v>
      </c>
      <c r="E87" s="7">
        <v>5360</v>
      </c>
      <c r="F87" s="7">
        <v>5865.41</v>
      </c>
    </row>
    <row r="88" spans="1:6" x14ac:dyDescent="0.3">
      <c r="A88" s="3" t="s">
        <v>118</v>
      </c>
      <c r="B88" s="6" t="s">
        <v>69</v>
      </c>
      <c r="C88" s="6" t="s">
        <v>57</v>
      </c>
      <c r="D88" s="6" t="s">
        <v>64</v>
      </c>
      <c r="E88" s="7">
        <v>8400</v>
      </c>
      <c r="F88" s="7">
        <v>8339.09</v>
      </c>
    </row>
    <row r="89" spans="1:6" x14ac:dyDescent="0.3">
      <c r="A89" s="3" t="s">
        <v>118</v>
      </c>
      <c r="B89" s="6" t="s">
        <v>69</v>
      </c>
      <c r="C89" s="6" t="s">
        <v>57</v>
      </c>
      <c r="D89" s="6" t="s">
        <v>65</v>
      </c>
      <c r="E89" s="7">
        <v>132300</v>
      </c>
      <c r="F89" s="7">
        <v>-10179</v>
      </c>
    </row>
    <row r="90" spans="1:6" x14ac:dyDescent="0.3">
      <c r="A90" s="3" t="s">
        <v>118</v>
      </c>
      <c r="B90" s="6" t="s">
        <v>69</v>
      </c>
      <c r="C90" s="6" t="s">
        <v>57</v>
      </c>
      <c r="D90" t="s">
        <v>66</v>
      </c>
      <c r="E90" s="7">
        <v>13050</v>
      </c>
      <c r="F90" s="7">
        <v>2335.67</v>
      </c>
    </row>
    <row r="91" spans="1:6" x14ac:dyDescent="0.3">
      <c r="A91" s="3" t="s">
        <v>118</v>
      </c>
      <c r="B91" s="6" t="s">
        <v>69</v>
      </c>
      <c r="C91" s="6" t="s">
        <v>57</v>
      </c>
      <c r="D91" t="s">
        <v>67</v>
      </c>
      <c r="E91" s="7">
        <v>3200</v>
      </c>
      <c r="F91" s="7">
        <v>6482.46</v>
      </c>
    </row>
    <row r="92" spans="1:6" x14ac:dyDescent="0.3">
      <c r="A92" s="3" t="s">
        <v>118</v>
      </c>
      <c r="B92" s="6" t="s">
        <v>69</v>
      </c>
      <c r="C92" s="6" t="s">
        <v>57</v>
      </c>
      <c r="D92" t="s">
        <v>68</v>
      </c>
      <c r="E92" s="7">
        <v>52530.159999999996</v>
      </c>
      <c r="F92" s="7">
        <v>28903.16</v>
      </c>
    </row>
    <row r="93" spans="1:6" x14ac:dyDescent="0.3">
      <c r="A93" s="3" t="s">
        <v>118</v>
      </c>
      <c r="B93" s="6" t="s">
        <v>98</v>
      </c>
      <c r="C93" s="6" t="s">
        <v>57</v>
      </c>
      <c r="D93" t="s">
        <v>70</v>
      </c>
      <c r="E93" s="7">
        <v>5100</v>
      </c>
      <c r="F93" s="7">
        <v>19470.599999999999</v>
      </c>
    </row>
    <row r="94" spans="1:6" x14ac:dyDescent="0.3">
      <c r="A94" s="3" t="s">
        <v>118</v>
      </c>
      <c r="B94" s="6" t="s">
        <v>99</v>
      </c>
      <c r="C94" s="6" t="s">
        <v>57</v>
      </c>
      <c r="D94" t="s">
        <v>71</v>
      </c>
      <c r="E94" s="7">
        <v>1050</v>
      </c>
      <c r="F94" s="7">
        <v>914.5</v>
      </c>
    </row>
    <row r="95" spans="1:6" x14ac:dyDescent="0.3">
      <c r="A95" s="3" t="s">
        <v>118</v>
      </c>
      <c r="B95" s="6" t="s">
        <v>99</v>
      </c>
      <c r="C95" s="6" t="s">
        <v>57</v>
      </c>
      <c r="D95" t="s">
        <v>72</v>
      </c>
      <c r="E95" s="7">
        <v>24795</v>
      </c>
      <c r="F95" s="7">
        <v>0</v>
      </c>
    </row>
    <row r="96" spans="1:6" x14ac:dyDescent="0.3">
      <c r="A96" s="3" t="s">
        <v>118</v>
      </c>
      <c r="B96" s="6" t="s">
        <v>99</v>
      </c>
      <c r="C96" s="6" t="s">
        <v>57</v>
      </c>
      <c r="D96" t="s">
        <v>73</v>
      </c>
      <c r="E96" s="7">
        <v>5945</v>
      </c>
      <c r="F96" s="7">
        <v>586.64</v>
      </c>
    </row>
    <row r="97" spans="1:6" x14ac:dyDescent="0.3">
      <c r="A97" s="3" t="s">
        <v>118</v>
      </c>
      <c r="B97" s="6" t="s">
        <v>111</v>
      </c>
      <c r="C97" s="6" t="s">
        <v>57</v>
      </c>
      <c r="D97" t="s">
        <v>74</v>
      </c>
      <c r="E97" s="7">
        <v>0</v>
      </c>
      <c r="F97" s="7">
        <v>0</v>
      </c>
    </row>
    <row r="98" spans="1:6" x14ac:dyDescent="0.3">
      <c r="A98" s="3" t="s">
        <v>118</v>
      </c>
      <c r="B98" s="6" t="s">
        <v>111</v>
      </c>
      <c r="C98" s="6" t="s">
        <v>57</v>
      </c>
      <c r="D98" t="s">
        <v>75</v>
      </c>
      <c r="E98" s="7">
        <v>0</v>
      </c>
      <c r="F98" s="7">
        <v>0</v>
      </c>
    </row>
    <row r="99" spans="1:6" x14ac:dyDescent="0.3">
      <c r="A99" s="3" t="s">
        <v>118</v>
      </c>
      <c r="B99" s="6" t="s">
        <v>98</v>
      </c>
      <c r="C99" s="6" t="s">
        <v>57</v>
      </c>
      <c r="D99" t="s">
        <v>76</v>
      </c>
      <c r="E99" s="7">
        <v>0</v>
      </c>
      <c r="F99" s="7">
        <v>0</v>
      </c>
    </row>
    <row r="100" spans="1:6" x14ac:dyDescent="0.3">
      <c r="A100" s="3" t="s">
        <v>118</v>
      </c>
      <c r="B100" s="6" t="s">
        <v>98</v>
      </c>
      <c r="C100" s="6" t="s">
        <v>57</v>
      </c>
      <c r="D100" t="s">
        <v>77</v>
      </c>
      <c r="E100" s="7">
        <v>12000</v>
      </c>
      <c r="F100" s="7">
        <v>56227.78</v>
      </c>
    </row>
    <row r="101" spans="1:6" x14ac:dyDescent="0.3">
      <c r="A101" s="3" t="s">
        <v>118</v>
      </c>
      <c r="B101" s="6" t="s">
        <v>50</v>
      </c>
      <c r="C101" s="6" t="s">
        <v>57</v>
      </c>
      <c r="D101" t="s">
        <v>51</v>
      </c>
      <c r="E101" s="7">
        <v>279102.31360000005</v>
      </c>
      <c r="F101" s="7">
        <v>273134.61</v>
      </c>
    </row>
    <row r="102" spans="1:6" x14ac:dyDescent="0.3">
      <c r="A102" s="3" t="s">
        <v>118</v>
      </c>
      <c r="B102" s="6" t="s">
        <v>50</v>
      </c>
      <c r="C102" s="6" t="s">
        <v>57</v>
      </c>
      <c r="D102" t="s">
        <v>78</v>
      </c>
      <c r="E102" s="7">
        <v>9270</v>
      </c>
      <c r="F102" s="7">
        <v>8340</v>
      </c>
    </row>
    <row r="103" spans="1:6" x14ac:dyDescent="0.3">
      <c r="A103" s="3" t="s">
        <v>118</v>
      </c>
      <c r="B103" s="6" t="s">
        <v>50</v>
      </c>
      <c r="C103" s="6" t="s">
        <v>57</v>
      </c>
      <c r="D103" t="s">
        <v>79</v>
      </c>
      <c r="E103" s="7">
        <v>27628.510000000006</v>
      </c>
      <c r="F103" s="7">
        <v>0</v>
      </c>
    </row>
    <row r="104" spans="1:6" x14ac:dyDescent="0.3">
      <c r="A104" s="3" t="s">
        <v>118</v>
      </c>
      <c r="B104" s="6" t="s">
        <v>50</v>
      </c>
      <c r="C104" s="6" t="s">
        <v>57</v>
      </c>
      <c r="D104" t="s">
        <v>80</v>
      </c>
      <c r="E104" s="7">
        <v>18606.820906666668</v>
      </c>
      <c r="F104" s="7">
        <v>0</v>
      </c>
    </row>
    <row r="105" spans="1:6" x14ac:dyDescent="0.3">
      <c r="A105" s="3" t="s">
        <v>118</v>
      </c>
      <c r="B105" s="6" t="s">
        <v>50</v>
      </c>
      <c r="C105" s="6" t="s">
        <v>57</v>
      </c>
      <c r="D105" t="s">
        <v>81</v>
      </c>
      <c r="E105" s="7">
        <v>0</v>
      </c>
      <c r="F105" s="7">
        <v>0</v>
      </c>
    </row>
    <row r="106" spans="1:6" x14ac:dyDescent="0.3">
      <c r="A106" s="3" t="s">
        <v>118</v>
      </c>
      <c r="B106" s="6" t="s">
        <v>50</v>
      </c>
      <c r="C106" s="6" t="s">
        <v>57</v>
      </c>
      <c r="D106" t="s">
        <v>82</v>
      </c>
      <c r="E106" s="7">
        <v>2000</v>
      </c>
      <c r="F106" s="7">
        <v>-2000</v>
      </c>
    </row>
    <row r="107" spans="1:6" x14ac:dyDescent="0.3">
      <c r="A107" s="3" t="s">
        <v>118</v>
      </c>
      <c r="B107" s="6" t="s">
        <v>50</v>
      </c>
      <c r="C107" s="6" t="s">
        <v>57</v>
      </c>
      <c r="D107" t="s">
        <v>83</v>
      </c>
      <c r="E107" s="7">
        <v>55912.937397064001</v>
      </c>
      <c r="F107" s="7">
        <v>44786.9</v>
      </c>
    </row>
    <row r="108" spans="1:6" x14ac:dyDescent="0.3">
      <c r="A108" s="3" t="s">
        <v>118</v>
      </c>
      <c r="B108" s="6" t="s">
        <v>50</v>
      </c>
      <c r="C108" s="6" t="s">
        <v>57</v>
      </c>
      <c r="D108" t="s">
        <v>84</v>
      </c>
      <c r="E108" s="7">
        <v>27872.816787405336</v>
      </c>
      <c r="F108" s="7">
        <v>23446.85</v>
      </c>
    </row>
    <row r="109" spans="1:6" x14ac:dyDescent="0.3">
      <c r="A109" s="3" t="s">
        <v>118</v>
      </c>
      <c r="B109" s="6" t="s">
        <v>50</v>
      </c>
      <c r="C109" s="6" t="s">
        <v>57</v>
      </c>
      <c r="D109" t="s">
        <v>85</v>
      </c>
      <c r="E109" s="7">
        <v>27872.816787405336</v>
      </c>
      <c r="F109" s="7">
        <v>23446.85</v>
      </c>
    </row>
    <row r="110" spans="1:6" x14ac:dyDescent="0.3">
      <c r="A110" s="3" t="s">
        <v>118</v>
      </c>
      <c r="B110" s="6" t="s">
        <v>50</v>
      </c>
      <c r="C110" s="6" t="s">
        <v>57</v>
      </c>
      <c r="D110" t="s">
        <v>86</v>
      </c>
      <c r="E110" s="7">
        <v>0</v>
      </c>
      <c r="F110" s="7">
        <v>0</v>
      </c>
    </row>
    <row r="111" spans="1:6" x14ac:dyDescent="0.3">
      <c r="A111" s="3" t="s">
        <v>118</v>
      </c>
      <c r="B111" s="6" t="s">
        <v>50</v>
      </c>
      <c r="C111" s="6" t="s">
        <v>57</v>
      </c>
      <c r="D111" t="s">
        <v>87</v>
      </c>
      <c r="E111" s="7">
        <v>0</v>
      </c>
      <c r="F111" s="7">
        <v>0</v>
      </c>
    </row>
    <row r="112" spans="1:6" x14ac:dyDescent="0.3">
      <c r="A112" s="3" t="s">
        <v>118</v>
      </c>
      <c r="B112" s="6" t="s">
        <v>100</v>
      </c>
      <c r="C112" s="6" t="s">
        <v>57</v>
      </c>
      <c r="D112" t="s">
        <v>88</v>
      </c>
      <c r="E112" s="7">
        <v>88.712812501957288</v>
      </c>
      <c r="F112" s="7">
        <v>557.58000000000004</v>
      </c>
    </row>
    <row r="113" spans="1:6" x14ac:dyDescent="0.3">
      <c r="A113" s="3" t="s">
        <v>118</v>
      </c>
      <c r="B113" s="6" t="s">
        <v>100</v>
      </c>
      <c r="C113" s="6" t="s">
        <v>57</v>
      </c>
      <c r="D113" t="s">
        <v>89</v>
      </c>
      <c r="E113" s="7">
        <v>1938.5370635912725</v>
      </c>
      <c r="F113" s="7">
        <v>932.96</v>
      </c>
    </row>
    <row r="114" spans="1:6" x14ac:dyDescent="0.3">
      <c r="A114" s="3" t="s">
        <v>118</v>
      </c>
      <c r="B114" s="6" t="s">
        <v>100</v>
      </c>
      <c r="C114" s="6" t="s">
        <v>57</v>
      </c>
      <c r="D114" t="s">
        <v>90</v>
      </c>
      <c r="E114" s="7">
        <v>39.358800000000002</v>
      </c>
      <c r="F114" s="7">
        <v>30.28</v>
      </c>
    </row>
    <row r="115" spans="1:6" x14ac:dyDescent="0.3">
      <c r="A115" s="3" t="s">
        <v>118</v>
      </c>
      <c r="B115" s="6" t="s">
        <v>100</v>
      </c>
      <c r="C115" s="6" t="s">
        <v>57</v>
      </c>
      <c r="D115" t="s">
        <v>91</v>
      </c>
      <c r="E115" s="7">
        <v>1527.2744084782012</v>
      </c>
      <c r="F115" s="7">
        <v>1719.59</v>
      </c>
    </row>
    <row r="116" spans="1:6" x14ac:dyDescent="0.3">
      <c r="A116" s="3" t="s">
        <v>118</v>
      </c>
      <c r="B116" s="6" t="s">
        <v>100</v>
      </c>
      <c r="C116" s="6" t="s">
        <v>57</v>
      </c>
      <c r="D116" t="s">
        <v>92</v>
      </c>
      <c r="E116" s="7">
        <v>3014.9037594000001</v>
      </c>
      <c r="F116" s="7">
        <v>2755.4399999999996</v>
      </c>
    </row>
    <row r="117" spans="1:6" x14ac:dyDescent="0.3">
      <c r="A117" s="3" t="s">
        <v>118</v>
      </c>
      <c r="B117" s="6" t="s">
        <v>100</v>
      </c>
      <c r="C117" s="6" t="s">
        <v>57</v>
      </c>
      <c r="D117" t="s">
        <v>93</v>
      </c>
      <c r="E117" s="7">
        <v>157.43519999999998</v>
      </c>
      <c r="F117" s="7">
        <v>121.1</v>
      </c>
    </row>
    <row r="118" spans="1:6" x14ac:dyDescent="0.3">
      <c r="A118" s="3" t="s">
        <v>118</v>
      </c>
      <c r="B118" s="6" t="s">
        <v>100</v>
      </c>
      <c r="C118" s="6" t="s">
        <v>57</v>
      </c>
      <c r="D118" t="s">
        <v>94</v>
      </c>
      <c r="E118" s="7">
        <v>23.615279999999998</v>
      </c>
      <c r="F118" s="7">
        <v>18.170000000000002</v>
      </c>
    </row>
    <row r="119" spans="1:6" x14ac:dyDescent="0.3">
      <c r="A119" s="3" t="s">
        <v>118</v>
      </c>
      <c r="B119" s="6" t="s">
        <v>112</v>
      </c>
      <c r="C119" s="6" t="s">
        <v>57</v>
      </c>
      <c r="D119" t="s">
        <v>95</v>
      </c>
      <c r="E119" s="7">
        <v>104454.42551263157</v>
      </c>
      <c r="F119" s="7">
        <v>127340.43</v>
      </c>
    </row>
    <row r="120" spans="1:6" x14ac:dyDescent="0.3">
      <c r="A120" s="3" t="s">
        <v>118</v>
      </c>
      <c r="B120" s="6" t="s">
        <v>101</v>
      </c>
      <c r="C120" s="6" t="s">
        <v>57</v>
      </c>
      <c r="D120" t="s">
        <v>96</v>
      </c>
      <c r="E120" s="7">
        <v>394552.61424099846</v>
      </c>
      <c r="F120" s="7">
        <v>727830.92999999993</v>
      </c>
    </row>
    <row r="121" spans="1:6" x14ac:dyDescent="0.3">
      <c r="A121" s="3" t="s">
        <v>118</v>
      </c>
      <c r="B121" s="6" t="s">
        <v>98</v>
      </c>
      <c r="C121" s="6" t="s">
        <v>57</v>
      </c>
      <c r="D121" t="s">
        <v>97</v>
      </c>
      <c r="E121" s="7">
        <v>0</v>
      </c>
      <c r="F121" s="7">
        <v>0</v>
      </c>
    </row>
    <row r="122" spans="1:6" x14ac:dyDescent="0.3">
      <c r="A122" s="3" t="s">
        <v>119</v>
      </c>
      <c r="B122" s="6" t="s">
        <v>69</v>
      </c>
      <c r="C122" s="6" t="s">
        <v>57</v>
      </c>
      <c r="D122" s="6" t="s">
        <v>58</v>
      </c>
      <c r="E122" s="7">
        <v>12180</v>
      </c>
      <c r="F122" s="7">
        <v>0</v>
      </c>
    </row>
    <row r="123" spans="1:6" x14ac:dyDescent="0.3">
      <c r="A123" s="3" t="s">
        <v>119</v>
      </c>
      <c r="B123" s="6" t="s">
        <v>69</v>
      </c>
      <c r="C123" s="6" t="s">
        <v>57</v>
      </c>
      <c r="D123" s="6" t="s">
        <v>59</v>
      </c>
      <c r="E123" s="7">
        <v>103967</v>
      </c>
      <c r="F123" s="7">
        <v>0</v>
      </c>
    </row>
    <row r="124" spans="1:6" x14ac:dyDescent="0.3">
      <c r="A124" s="3" t="s">
        <v>119</v>
      </c>
      <c r="B124" s="6" t="s">
        <v>69</v>
      </c>
      <c r="C124" s="6" t="s">
        <v>57</v>
      </c>
      <c r="D124" s="6" t="s">
        <v>60</v>
      </c>
      <c r="E124" s="7">
        <v>500</v>
      </c>
      <c r="F124" s="7">
        <v>0</v>
      </c>
    </row>
    <row r="125" spans="1:6" x14ac:dyDescent="0.3">
      <c r="A125" s="3" t="s">
        <v>119</v>
      </c>
      <c r="B125" s="6" t="s">
        <v>69</v>
      </c>
      <c r="C125" s="6" t="s">
        <v>57</v>
      </c>
      <c r="D125" s="6" t="s">
        <v>61</v>
      </c>
      <c r="E125" s="7">
        <v>253505.91875000001</v>
      </c>
      <c r="F125" s="7">
        <v>0</v>
      </c>
    </row>
    <row r="126" spans="1:6" x14ac:dyDescent="0.3">
      <c r="A126" s="3" t="s">
        <v>119</v>
      </c>
      <c r="B126" s="6" t="s">
        <v>69</v>
      </c>
      <c r="C126" s="6" t="s">
        <v>57</v>
      </c>
      <c r="D126" s="6" t="s">
        <v>62</v>
      </c>
      <c r="E126" s="7">
        <v>750</v>
      </c>
      <c r="F126" s="7">
        <v>0</v>
      </c>
    </row>
    <row r="127" spans="1:6" x14ac:dyDescent="0.3">
      <c r="A127" s="3" t="s">
        <v>119</v>
      </c>
      <c r="B127" s="6" t="s">
        <v>69</v>
      </c>
      <c r="C127" s="6" t="s">
        <v>57</v>
      </c>
      <c r="D127" s="6" t="s">
        <v>63</v>
      </c>
      <c r="E127" s="7">
        <v>5360</v>
      </c>
      <c r="F127" s="7">
        <v>0</v>
      </c>
    </row>
    <row r="128" spans="1:6" x14ac:dyDescent="0.3">
      <c r="A128" s="3" t="s">
        <v>119</v>
      </c>
      <c r="B128" s="6" t="s">
        <v>69</v>
      </c>
      <c r="C128" s="6" t="s">
        <v>57</v>
      </c>
      <c r="D128" s="6" t="s">
        <v>64</v>
      </c>
      <c r="E128" s="7">
        <v>8400</v>
      </c>
      <c r="F128" s="7">
        <v>0</v>
      </c>
    </row>
    <row r="129" spans="1:6" x14ac:dyDescent="0.3">
      <c r="A129" s="3" t="s">
        <v>119</v>
      </c>
      <c r="B129" s="6" t="s">
        <v>69</v>
      </c>
      <c r="C129" s="6" t="s">
        <v>57</v>
      </c>
      <c r="D129" s="6" t="s">
        <v>65</v>
      </c>
      <c r="E129" s="7">
        <v>2300</v>
      </c>
      <c r="F129" s="7">
        <v>0</v>
      </c>
    </row>
    <row r="130" spans="1:6" x14ac:dyDescent="0.3">
      <c r="A130" s="3" t="s">
        <v>119</v>
      </c>
      <c r="B130" s="6" t="s">
        <v>69</v>
      </c>
      <c r="C130" s="6" t="s">
        <v>57</v>
      </c>
      <c r="D130" t="s">
        <v>66</v>
      </c>
      <c r="E130" s="7">
        <v>4350</v>
      </c>
      <c r="F130" s="7">
        <v>0</v>
      </c>
    </row>
    <row r="131" spans="1:6" x14ac:dyDescent="0.3">
      <c r="A131" s="3" t="s">
        <v>119</v>
      </c>
      <c r="B131" s="6" t="s">
        <v>69</v>
      </c>
      <c r="C131" s="6" t="s">
        <v>57</v>
      </c>
      <c r="D131" t="s">
        <v>67</v>
      </c>
      <c r="E131" s="7">
        <v>63000</v>
      </c>
      <c r="F131" s="7">
        <v>0</v>
      </c>
    </row>
    <row r="132" spans="1:6" x14ac:dyDescent="0.3">
      <c r="A132" s="3" t="s">
        <v>119</v>
      </c>
      <c r="B132" s="6" t="s">
        <v>69</v>
      </c>
      <c r="C132" s="6" t="s">
        <v>57</v>
      </c>
      <c r="D132" t="s">
        <v>68</v>
      </c>
      <c r="E132" s="7">
        <v>-17161.25</v>
      </c>
      <c r="F132" s="7">
        <v>0</v>
      </c>
    </row>
    <row r="133" spans="1:6" x14ac:dyDescent="0.3">
      <c r="A133" s="3" t="s">
        <v>119</v>
      </c>
      <c r="B133" s="6" t="s">
        <v>98</v>
      </c>
      <c r="C133" s="6" t="s">
        <v>57</v>
      </c>
      <c r="D133" t="s">
        <v>70</v>
      </c>
      <c r="E133" s="7">
        <v>13800</v>
      </c>
      <c r="F133" s="7">
        <v>0</v>
      </c>
    </row>
    <row r="134" spans="1:6" x14ac:dyDescent="0.3">
      <c r="A134" s="3" t="s">
        <v>119</v>
      </c>
      <c r="B134" s="6" t="s">
        <v>99</v>
      </c>
      <c r="C134" s="6" t="s">
        <v>57</v>
      </c>
      <c r="D134" t="s">
        <v>71</v>
      </c>
      <c r="E134" s="7">
        <v>1050</v>
      </c>
      <c r="F134" s="7">
        <v>0</v>
      </c>
    </row>
    <row r="135" spans="1:6" x14ac:dyDescent="0.3">
      <c r="A135" s="3" t="s">
        <v>119</v>
      </c>
      <c r="B135" s="6" t="s">
        <v>99</v>
      </c>
      <c r="C135" s="6" t="s">
        <v>57</v>
      </c>
      <c r="D135" t="s">
        <v>72</v>
      </c>
      <c r="E135" s="7">
        <v>-5205</v>
      </c>
      <c r="F135" s="7">
        <v>0</v>
      </c>
    </row>
    <row r="136" spans="1:6" x14ac:dyDescent="0.3">
      <c r="A136" s="3" t="s">
        <v>119</v>
      </c>
      <c r="B136" s="6" t="s">
        <v>99</v>
      </c>
      <c r="C136" s="6" t="s">
        <v>57</v>
      </c>
      <c r="D136" t="s">
        <v>73</v>
      </c>
      <c r="E136" s="7">
        <v>8555</v>
      </c>
      <c r="F136" s="7">
        <v>0</v>
      </c>
    </row>
    <row r="137" spans="1:6" x14ac:dyDescent="0.3">
      <c r="A137" s="3" t="s">
        <v>119</v>
      </c>
      <c r="B137" s="6" t="s">
        <v>111</v>
      </c>
      <c r="C137" s="6" t="s">
        <v>57</v>
      </c>
      <c r="D137" t="s">
        <v>74</v>
      </c>
      <c r="E137" s="7">
        <v>0</v>
      </c>
      <c r="F137" s="7">
        <v>0</v>
      </c>
    </row>
    <row r="138" spans="1:6" x14ac:dyDescent="0.3">
      <c r="A138" s="3" t="s">
        <v>119</v>
      </c>
      <c r="B138" s="6" t="s">
        <v>111</v>
      </c>
      <c r="C138" s="6" t="s">
        <v>57</v>
      </c>
      <c r="D138" t="s">
        <v>75</v>
      </c>
      <c r="E138" s="7">
        <v>0</v>
      </c>
      <c r="F138" s="7">
        <v>0</v>
      </c>
    </row>
    <row r="139" spans="1:6" x14ac:dyDescent="0.3">
      <c r="A139" s="3" t="s">
        <v>119</v>
      </c>
      <c r="B139" s="6" t="s">
        <v>98</v>
      </c>
      <c r="C139" s="6" t="s">
        <v>57</v>
      </c>
      <c r="D139" t="s">
        <v>76</v>
      </c>
      <c r="E139" s="7">
        <v>0</v>
      </c>
      <c r="F139" s="7">
        <v>0</v>
      </c>
    </row>
    <row r="140" spans="1:6" x14ac:dyDescent="0.3">
      <c r="A140" s="3" t="s">
        <v>119</v>
      </c>
      <c r="B140" s="6" t="s">
        <v>98</v>
      </c>
      <c r="C140" s="6" t="s">
        <v>57</v>
      </c>
      <c r="D140" t="s">
        <v>77</v>
      </c>
      <c r="E140" s="7">
        <v>0</v>
      </c>
      <c r="F140" s="7">
        <v>0</v>
      </c>
    </row>
    <row r="141" spans="1:6" x14ac:dyDescent="0.3">
      <c r="A141" s="3" t="s">
        <v>119</v>
      </c>
      <c r="B141" s="6" t="s">
        <v>50</v>
      </c>
      <c r="C141" s="6" t="s">
        <v>57</v>
      </c>
      <c r="D141" t="s">
        <v>51</v>
      </c>
      <c r="E141" s="7">
        <v>279102.31360000005</v>
      </c>
      <c r="F141" s="7">
        <v>0</v>
      </c>
    </row>
    <row r="142" spans="1:6" x14ac:dyDescent="0.3">
      <c r="A142" s="3" t="s">
        <v>119</v>
      </c>
      <c r="B142" s="6" t="s">
        <v>50</v>
      </c>
      <c r="C142" s="6" t="s">
        <v>57</v>
      </c>
      <c r="D142" t="s">
        <v>78</v>
      </c>
      <c r="E142" s="7">
        <v>9270</v>
      </c>
      <c r="F142" s="7">
        <v>0</v>
      </c>
    </row>
    <row r="143" spans="1:6" x14ac:dyDescent="0.3">
      <c r="A143" s="3" t="s">
        <v>119</v>
      </c>
      <c r="B143" s="6" t="s">
        <v>50</v>
      </c>
      <c r="C143" s="6" t="s">
        <v>57</v>
      </c>
      <c r="D143" t="s">
        <v>79</v>
      </c>
      <c r="E143" s="7">
        <v>27628.510000000006</v>
      </c>
      <c r="F143" s="7">
        <v>0</v>
      </c>
    </row>
    <row r="144" spans="1:6" x14ac:dyDescent="0.3">
      <c r="A144" s="3" t="s">
        <v>119</v>
      </c>
      <c r="B144" s="6" t="s">
        <v>50</v>
      </c>
      <c r="C144" s="6" t="s">
        <v>57</v>
      </c>
      <c r="D144" t="s">
        <v>80</v>
      </c>
      <c r="E144" s="7">
        <v>18606.820906666668</v>
      </c>
      <c r="F144" s="7">
        <v>0</v>
      </c>
    </row>
    <row r="145" spans="1:6" x14ac:dyDescent="0.3">
      <c r="A145" s="3" t="s">
        <v>119</v>
      </c>
      <c r="B145" s="6" t="s">
        <v>50</v>
      </c>
      <c r="C145" s="6" t="s">
        <v>57</v>
      </c>
      <c r="D145" t="s">
        <v>81</v>
      </c>
      <c r="E145" s="7">
        <v>0</v>
      </c>
      <c r="F145" s="7">
        <v>0</v>
      </c>
    </row>
    <row r="146" spans="1:6" x14ac:dyDescent="0.3">
      <c r="A146" s="3" t="s">
        <v>119</v>
      </c>
      <c r="B146" s="6" t="s">
        <v>50</v>
      </c>
      <c r="C146" s="6" t="s">
        <v>57</v>
      </c>
      <c r="D146" t="s">
        <v>82</v>
      </c>
      <c r="E146" s="7">
        <v>2000</v>
      </c>
      <c r="F146" s="7">
        <v>0</v>
      </c>
    </row>
    <row r="147" spans="1:6" x14ac:dyDescent="0.3">
      <c r="A147" s="3" t="s">
        <v>119</v>
      </c>
      <c r="B147" s="6" t="s">
        <v>50</v>
      </c>
      <c r="C147" s="6" t="s">
        <v>57</v>
      </c>
      <c r="D147" t="s">
        <v>83</v>
      </c>
      <c r="E147" s="7">
        <v>55912.937397064001</v>
      </c>
      <c r="F147" s="7">
        <v>0</v>
      </c>
    </row>
    <row r="148" spans="1:6" x14ac:dyDescent="0.3">
      <c r="A148" s="3" t="s">
        <v>119</v>
      </c>
      <c r="B148" s="6" t="s">
        <v>50</v>
      </c>
      <c r="C148" s="6" t="s">
        <v>57</v>
      </c>
      <c r="D148" t="s">
        <v>84</v>
      </c>
      <c r="E148" s="7">
        <v>27872.816787405336</v>
      </c>
      <c r="F148" s="7">
        <v>0</v>
      </c>
    </row>
    <row r="149" spans="1:6" x14ac:dyDescent="0.3">
      <c r="A149" s="3" t="s">
        <v>119</v>
      </c>
      <c r="B149" s="6" t="s">
        <v>50</v>
      </c>
      <c r="C149" s="6" t="s">
        <v>57</v>
      </c>
      <c r="D149" t="s">
        <v>85</v>
      </c>
      <c r="E149" s="7">
        <v>27872.816787405336</v>
      </c>
      <c r="F149" s="7">
        <v>0</v>
      </c>
    </row>
    <row r="150" spans="1:6" x14ac:dyDescent="0.3">
      <c r="A150" s="3" t="s">
        <v>119</v>
      </c>
      <c r="B150" s="6" t="s">
        <v>50</v>
      </c>
      <c r="C150" s="6" t="s">
        <v>57</v>
      </c>
      <c r="D150" t="s">
        <v>86</v>
      </c>
      <c r="E150" s="7">
        <v>0</v>
      </c>
      <c r="F150" s="7">
        <v>0</v>
      </c>
    </row>
    <row r="151" spans="1:6" x14ac:dyDescent="0.3">
      <c r="A151" s="3" t="s">
        <v>119</v>
      </c>
      <c r="B151" s="6" t="s">
        <v>50</v>
      </c>
      <c r="C151" s="6" t="s">
        <v>57</v>
      </c>
      <c r="D151" t="s">
        <v>87</v>
      </c>
      <c r="E151" s="7">
        <v>0</v>
      </c>
      <c r="F151" s="7">
        <v>0</v>
      </c>
    </row>
    <row r="152" spans="1:6" x14ac:dyDescent="0.3">
      <c r="A152" s="3" t="s">
        <v>119</v>
      </c>
      <c r="B152" s="6" t="s">
        <v>100</v>
      </c>
      <c r="C152" s="6" t="s">
        <v>57</v>
      </c>
      <c r="D152" t="s">
        <v>88</v>
      </c>
      <c r="E152" s="7">
        <v>88.712812501957288</v>
      </c>
      <c r="F152" s="7">
        <v>0</v>
      </c>
    </row>
    <row r="153" spans="1:6" x14ac:dyDescent="0.3">
      <c r="A153" s="3" t="s">
        <v>119</v>
      </c>
      <c r="B153" s="6" t="s">
        <v>100</v>
      </c>
      <c r="C153" s="6" t="s">
        <v>57</v>
      </c>
      <c r="D153" t="s">
        <v>89</v>
      </c>
      <c r="E153" s="7">
        <v>1938.5370635912725</v>
      </c>
      <c r="F153" s="7">
        <v>0</v>
      </c>
    </row>
    <row r="154" spans="1:6" x14ac:dyDescent="0.3">
      <c r="A154" s="3" t="s">
        <v>119</v>
      </c>
      <c r="B154" s="6" t="s">
        <v>100</v>
      </c>
      <c r="C154" s="6" t="s">
        <v>57</v>
      </c>
      <c r="D154" t="s">
        <v>90</v>
      </c>
      <c r="E154" s="7">
        <v>39.358800000000002</v>
      </c>
      <c r="F154" s="7">
        <v>0</v>
      </c>
    </row>
    <row r="155" spans="1:6" x14ac:dyDescent="0.3">
      <c r="A155" s="3" t="s">
        <v>119</v>
      </c>
      <c r="B155" s="6" t="s">
        <v>100</v>
      </c>
      <c r="C155" s="6" t="s">
        <v>57</v>
      </c>
      <c r="D155" t="s">
        <v>91</v>
      </c>
      <c r="E155" s="7">
        <v>1527.2744084782012</v>
      </c>
      <c r="F155" s="7">
        <v>0</v>
      </c>
    </row>
    <row r="156" spans="1:6" x14ac:dyDescent="0.3">
      <c r="A156" s="3" t="s">
        <v>119</v>
      </c>
      <c r="B156" s="6" t="s">
        <v>100</v>
      </c>
      <c r="C156" s="6" t="s">
        <v>57</v>
      </c>
      <c r="D156" t="s">
        <v>92</v>
      </c>
      <c r="E156" s="7">
        <v>3014.9037594000001</v>
      </c>
      <c r="F156" s="7">
        <v>0</v>
      </c>
    </row>
    <row r="157" spans="1:6" x14ac:dyDescent="0.3">
      <c r="A157" s="3" t="s">
        <v>119</v>
      </c>
      <c r="B157" s="6" t="s">
        <v>100</v>
      </c>
      <c r="C157" s="6" t="s">
        <v>57</v>
      </c>
      <c r="D157" t="s">
        <v>93</v>
      </c>
      <c r="E157" s="7">
        <v>157.43519999999998</v>
      </c>
      <c r="F157" s="7">
        <v>0</v>
      </c>
    </row>
    <row r="158" spans="1:6" x14ac:dyDescent="0.3">
      <c r="A158" s="3" t="s">
        <v>119</v>
      </c>
      <c r="B158" s="6" t="s">
        <v>100</v>
      </c>
      <c r="C158" s="6" t="s">
        <v>57</v>
      </c>
      <c r="D158" t="s">
        <v>94</v>
      </c>
      <c r="E158" s="7">
        <v>23.615279999999998</v>
      </c>
      <c r="F158" s="7">
        <v>0</v>
      </c>
    </row>
    <row r="159" spans="1:6" x14ac:dyDescent="0.3">
      <c r="A159" s="3" t="s">
        <v>119</v>
      </c>
      <c r="B159" s="6" t="s">
        <v>112</v>
      </c>
      <c r="C159" s="6" t="s">
        <v>57</v>
      </c>
      <c r="D159" t="s">
        <v>95</v>
      </c>
      <c r="E159" s="7">
        <v>104679.37822625448</v>
      </c>
      <c r="F159" s="7">
        <v>0</v>
      </c>
    </row>
    <row r="160" spans="1:6" x14ac:dyDescent="0.3">
      <c r="A160" s="3" t="s">
        <v>119</v>
      </c>
      <c r="B160" s="6" t="s">
        <v>101</v>
      </c>
      <c r="C160" s="6" t="s">
        <v>57</v>
      </c>
      <c r="D160" t="s">
        <v>96</v>
      </c>
      <c r="E160" s="7">
        <v>399354.58661355264</v>
      </c>
      <c r="F160" s="7">
        <v>0</v>
      </c>
    </row>
    <row r="161" spans="1:6" x14ac:dyDescent="0.3">
      <c r="A161" s="3" t="s">
        <v>119</v>
      </c>
      <c r="B161" s="6" t="s">
        <v>98</v>
      </c>
      <c r="C161" s="6" t="s">
        <v>57</v>
      </c>
      <c r="D161" t="s">
        <v>97</v>
      </c>
      <c r="E161" s="7">
        <v>0</v>
      </c>
      <c r="F161" s="7">
        <v>0</v>
      </c>
    </row>
    <row r="162" spans="1:6" x14ac:dyDescent="0.3">
      <c r="A162" s="3" t="s">
        <v>116</v>
      </c>
      <c r="B162" s="6" t="s">
        <v>69</v>
      </c>
      <c r="C162" s="6" t="s">
        <v>103</v>
      </c>
      <c r="D162" t="s">
        <v>58</v>
      </c>
      <c r="E162" s="5">
        <v>1131</v>
      </c>
      <c r="F162" s="5">
        <v>0</v>
      </c>
    </row>
    <row r="163" spans="1:6" x14ac:dyDescent="0.3">
      <c r="A163" s="3" t="s">
        <v>116</v>
      </c>
      <c r="B163" s="6" t="s">
        <v>69</v>
      </c>
      <c r="C163" s="6" t="s">
        <v>103</v>
      </c>
      <c r="D163" t="s">
        <v>59</v>
      </c>
      <c r="E163" s="5">
        <v>11900</v>
      </c>
      <c r="F163" s="5">
        <v>16617.97</v>
      </c>
    </row>
    <row r="164" spans="1:6" x14ac:dyDescent="0.3">
      <c r="A164" s="3" t="s">
        <v>116</v>
      </c>
      <c r="B164" s="6" t="s">
        <v>69</v>
      </c>
      <c r="C164" s="6" t="s">
        <v>103</v>
      </c>
      <c r="D164" t="s">
        <v>60</v>
      </c>
      <c r="E164" s="5">
        <v>2300</v>
      </c>
      <c r="F164" s="5">
        <v>0</v>
      </c>
    </row>
    <row r="165" spans="1:6" x14ac:dyDescent="0.3">
      <c r="A165" s="3" t="s">
        <v>116</v>
      </c>
      <c r="B165" s="6" t="s">
        <v>69</v>
      </c>
      <c r="C165" s="6" t="s">
        <v>103</v>
      </c>
      <c r="D165" t="s">
        <v>61</v>
      </c>
      <c r="E165" s="5">
        <v>100</v>
      </c>
      <c r="F165" s="5">
        <v>0</v>
      </c>
    </row>
    <row r="166" spans="1:6" x14ac:dyDescent="0.3">
      <c r="A166" s="3" t="s">
        <v>116</v>
      </c>
      <c r="B166" s="6" t="s">
        <v>69</v>
      </c>
      <c r="C166" s="6" t="s">
        <v>103</v>
      </c>
      <c r="D166" t="s">
        <v>62</v>
      </c>
      <c r="E166" s="5">
        <v>1400</v>
      </c>
      <c r="F166" s="5">
        <v>1230.19</v>
      </c>
    </row>
    <row r="167" spans="1:6" x14ac:dyDescent="0.3">
      <c r="A167" s="3" t="s">
        <v>116</v>
      </c>
      <c r="B167" s="6" t="s">
        <v>69</v>
      </c>
      <c r="C167" s="6" t="s">
        <v>103</v>
      </c>
      <c r="D167" t="s">
        <v>63</v>
      </c>
      <c r="E167" s="5">
        <v>3200</v>
      </c>
      <c r="F167" s="5">
        <v>0</v>
      </c>
    </row>
    <row r="168" spans="1:6" x14ac:dyDescent="0.3">
      <c r="A168" s="3" t="s">
        <v>116</v>
      </c>
      <c r="B168" s="6" t="s">
        <v>69</v>
      </c>
      <c r="C168" s="6" t="s">
        <v>103</v>
      </c>
      <c r="D168" t="s">
        <v>64</v>
      </c>
      <c r="E168" s="5">
        <v>2200</v>
      </c>
      <c r="F168" s="5">
        <v>2178.06</v>
      </c>
    </row>
    <row r="169" spans="1:6" x14ac:dyDescent="0.3">
      <c r="A169" s="3" t="s">
        <v>116</v>
      </c>
      <c r="B169" s="6" t="s">
        <v>69</v>
      </c>
      <c r="C169" s="6" t="s">
        <v>103</v>
      </c>
      <c r="D169" t="s">
        <v>102</v>
      </c>
      <c r="E169" s="5">
        <v>25000</v>
      </c>
      <c r="F169" s="5">
        <v>7629.9</v>
      </c>
    </row>
    <row r="170" spans="1:6" x14ac:dyDescent="0.3">
      <c r="A170" s="3" t="s">
        <v>116</v>
      </c>
      <c r="B170" s="6" t="s">
        <v>69</v>
      </c>
      <c r="C170" s="6" t="s">
        <v>103</v>
      </c>
      <c r="D170" t="s">
        <v>65</v>
      </c>
      <c r="E170" s="5">
        <v>500</v>
      </c>
      <c r="F170" s="5">
        <v>450</v>
      </c>
    </row>
    <row r="171" spans="1:6" x14ac:dyDescent="0.3">
      <c r="A171" s="3" t="s">
        <v>116</v>
      </c>
      <c r="B171" s="6" t="s">
        <v>69</v>
      </c>
      <c r="C171" s="6" t="s">
        <v>103</v>
      </c>
      <c r="D171" t="s">
        <v>66</v>
      </c>
      <c r="E171" s="5">
        <v>500</v>
      </c>
      <c r="F171" s="5">
        <v>0</v>
      </c>
    </row>
    <row r="172" spans="1:6" x14ac:dyDescent="0.3">
      <c r="A172" s="3" t="s">
        <v>116</v>
      </c>
      <c r="B172" s="6" t="s">
        <v>69</v>
      </c>
      <c r="C172" s="6" t="s">
        <v>103</v>
      </c>
      <c r="D172" t="s">
        <v>67</v>
      </c>
      <c r="E172" s="5">
        <v>800</v>
      </c>
      <c r="F172" s="5">
        <v>1444.17</v>
      </c>
    </row>
    <row r="173" spans="1:6" x14ac:dyDescent="0.3">
      <c r="A173" s="3" t="s">
        <v>116</v>
      </c>
      <c r="B173" s="6" t="s">
        <v>69</v>
      </c>
      <c r="C173" s="6" t="s">
        <v>103</v>
      </c>
      <c r="D173" t="s">
        <v>68</v>
      </c>
      <c r="E173" s="5">
        <v>44170.31</v>
      </c>
      <c r="F173" s="5">
        <v>24334.560000000001</v>
      </c>
    </row>
    <row r="174" spans="1:6" x14ac:dyDescent="0.3">
      <c r="A174" s="3" t="s">
        <v>116</v>
      </c>
      <c r="B174" s="6" t="s">
        <v>99</v>
      </c>
      <c r="C174" s="6" t="s">
        <v>103</v>
      </c>
      <c r="D174" t="s">
        <v>71</v>
      </c>
      <c r="E174" s="5">
        <v>400</v>
      </c>
      <c r="F174" s="5">
        <v>290.88</v>
      </c>
    </row>
    <row r="175" spans="1:6" x14ac:dyDescent="0.3">
      <c r="A175" s="3" t="s">
        <v>116</v>
      </c>
      <c r="B175" s="6" t="s">
        <v>99</v>
      </c>
      <c r="C175" s="6" t="s">
        <v>103</v>
      </c>
      <c r="D175" t="s">
        <v>72</v>
      </c>
      <c r="E175" s="5">
        <v>8700</v>
      </c>
      <c r="F175" s="5">
        <v>0</v>
      </c>
    </row>
    <row r="176" spans="1:6" x14ac:dyDescent="0.3">
      <c r="A176" s="3" t="s">
        <v>116</v>
      </c>
      <c r="B176" s="6" t="s">
        <v>99</v>
      </c>
      <c r="C176" s="6" t="s">
        <v>103</v>
      </c>
      <c r="D176" t="s">
        <v>73</v>
      </c>
      <c r="E176" s="5">
        <v>2594.71</v>
      </c>
      <c r="F176" s="5">
        <v>0</v>
      </c>
    </row>
    <row r="177" spans="1:6" x14ac:dyDescent="0.3">
      <c r="A177" s="3" t="s">
        <v>116</v>
      </c>
      <c r="B177" s="6" t="s">
        <v>111</v>
      </c>
      <c r="C177" s="6" t="s">
        <v>103</v>
      </c>
      <c r="D177" t="s">
        <v>108</v>
      </c>
      <c r="E177" s="5">
        <v>1740170.4918649532</v>
      </c>
      <c r="F177" s="5">
        <v>1527517.43</v>
      </c>
    </row>
    <row r="178" spans="1:6" x14ac:dyDescent="0.3">
      <c r="A178" s="3" t="s">
        <v>116</v>
      </c>
      <c r="B178" s="6" t="s">
        <v>111</v>
      </c>
      <c r="C178" s="6" t="s">
        <v>103</v>
      </c>
      <c r="D178" t="s">
        <v>109</v>
      </c>
      <c r="E178" s="5">
        <v>0</v>
      </c>
      <c r="F178" s="5">
        <v>0</v>
      </c>
    </row>
    <row r="179" spans="1:6" x14ac:dyDescent="0.3">
      <c r="A179" s="3" t="s">
        <v>116</v>
      </c>
      <c r="B179" s="6" t="s">
        <v>111</v>
      </c>
      <c r="C179" s="6" t="s">
        <v>103</v>
      </c>
      <c r="D179" t="s">
        <v>110</v>
      </c>
      <c r="E179" s="5">
        <v>0</v>
      </c>
      <c r="F179" s="5">
        <v>0</v>
      </c>
    </row>
    <row r="180" spans="1:6" x14ac:dyDescent="0.3">
      <c r="A180" s="3" t="s">
        <v>116</v>
      </c>
      <c r="B180" s="6" t="s">
        <v>98</v>
      </c>
      <c r="C180" s="6" t="s">
        <v>103</v>
      </c>
      <c r="D180" t="s">
        <v>76</v>
      </c>
      <c r="E180" s="5">
        <v>313781.87</v>
      </c>
      <c r="F180" s="5">
        <v>313781.87</v>
      </c>
    </row>
    <row r="181" spans="1:6" x14ac:dyDescent="0.3">
      <c r="A181" s="3" t="s">
        <v>116</v>
      </c>
      <c r="B181" s="6" t="s">
        <v>50</v>
      </c>
      <c r="C181" s="6" t="s">
        <v>103</v>
      </c>
      <c r="D181" t="s">
        <v>51</v>
      </c>
      <c r="E181" s="5">
        <v>269570.60089999996</v>
      </c>
      <c r="F181" s="5">
        <v>248956.43</v>
      </c>
    </row>
    <row r="182" spans="1:6" x14ac:dyDescent="0.3">
      <c r="A182" s="3" t="s">
        <v>116</v>
      </c>
      <c r="B182" s="6" t="s">
        <v>50</v>
      </c>
      <c r="C182" s="6" t="s">
        <v>103</v>
      </c>
      <c r="D182" t="s">
        <v>78</v>
      </c>
      <c r="E182" s="5">
        <v>11973.75</v>
      </c>
      <c r="F182" s="5">
        <v>15105</v>
      </c>
    </row>
    <row r="183" spans="1:6" x14ac:dyDescent="0.3">
      <c r="A183" s="3" t="s">
        <v>116</v>
      </c>
      <c r="B183" s="6" t="s">
        <v>50</v>
      </c>
      <c r="C183" s="6" t="s">
        <v>103</v>
      </c>
      <c r="D183" t="s">
        <v>79</v>
      </c>
      <c r="E183" s="5">
        <v>24679.310000000005</v>
      </c>
      <c r="F183" s="5">
        <v>2732.82</v>
      </c>
    </row>
    <row r="184" spans="1:6" x14ac:dyDescent="0.3">
      <c r="A184" s="3" t="s">
        <v>116</v>
      </c>
      <c r="B184" s="6" t="s">
        <v>50</v>
      </c>
      <c r="C184" s="6" t="s">
        <v>103</v>
      </c>
      <c r="D184" t="s">
        <v>80</v>
      </c>
      <c r="E184" s="5">
        <v>17971.373393333339</v>
      </c>
      <c r="F184" s="5">
        <v>0</v>
      </c>
    </row>
    <row r="185" spans="1:6" x14ac:dyDescent="0.3">
      <c r="A185" s="3" t="s">
        <v>116</v>
      </c>
      <c r="B185" s="6" t="s">
        <v>50</v>
      </c>
      <c r="C185" s="6" t="s">
        <v>103</v>
      </c>
      <c r="D185" t="s">
        <v>81</v>
      </c>
      <c r="E185" s="5">
        <v>0</v>
      </c>
      <c r="F185" s="5">
        <v>0</v>
      </c>
    </row>
    <row r="186" spans="1:6" x14ac:dyDescent="0.3">
      <c r="A186" s="3" t="s">
        <v>116</v>
      </c>
      <c r="B186" s="6" t="s">
        <v>50</v>
      </c>
      <c r="C186" s="6" t="s">
        <v>103</v>
      </c>
      <c r="D186" t="s">
        <v>82</v>
      </c>
      <c r="E186" s="5">
        <v>2000</v>
      </c>
      <c r="F186" s="5">
        <v>0</v>
      </c>
    </row>
    <row r="187" spans="1:6" x14ac:dyDescent="0.3">
      <c r="A187" s="3" t="s">
        <v>116</v>
      </c>
      <c r="B187" s="6" t="s">
        <v>50</v>
      </c>
      <c r="C187" s="6" t="s">
        <v>103</v>
      </c>
      <c r="D187" t="s">
        <v>83</v>
      </c>
      <c r="E187" s="5">
        <v>54172.990230416006</v>
      </c>
      <c r="F187" s="5">
        <v>45221.95</v>
      </c>
    </row>
    <row r="188" spans="1:6" x14ac:dyDescent="0.3">
      <c r="A188" s="3" t="s">
        <v>116</v>
      </c>
      <c r="B188" s="6" t="s">
        <v>50</v>
      </c>
      <c r="C188" s="6" t="s">
        <v>103</v>
      </c>
      <c r="D188" t="s">
        <v>84</v>
      </c>
      <c r="E188" s="5">
        <v>27005.446356634664</v>
      </c>
      <c r="F188" s="5">
        <v>22223.96</v>
      </c>
    </row>
    <row r="189" spans="1:6" x14ac:dyDescent="0.3">
      <c r="A189" s="3" t="s">
        <v>116</v>
      </c>
      <c r="B189" s="6" t="s">
        <v>50</v>
      </c>
      <c r="C189" s="6" t="s">
        <v>103</v>
      </c>
      <c r="D189" t="s">
        <v>85</v>
      </c>
      <c r="E189" s="5">
        <v>27005.446356634664</v>
      </c>
      <c r="F189" s="5">
        <v>22223.96</v>
      </c>
    </row>
    <row r="190" spans="1:6" x14ac:dyDescent="0.3">
      <c r="A190" s="3" t="s">
        <v>116</v>
      </c>
      <c r="B190" s="6" t="s">
        <v>50</v>
      </c>
      <c r="C190" s="6" t="s">
        <v>103</v>
      </c>
      <c r="D190" t="s">
        <v>86</v>
      </c>
      <c r="E190" s="5">
        <v>0</v>
      </c>
      <c r="F190" s="5">
        <v>0</v>
      </c>
    </row>
    <row r="191" spans="1:6" x14ac:dyDescent="0.3">
      <c r="A191" s="3" t="s">
        <v>116</v>
      </c>
      <c r="B191" s="6" t="s">
        <v>50</v>
      </c>
      <c r="C191" s="6" t="s">
        <v>103</v>
      </c>
      <c r="D191" t="s">
        <v>87</v>
      </c>
      <c r="E191" s="5">
        <v>0</v>
      </c>
      <c r="F191" s="5">
        <v>0</v>
      </c>
    </row>
    <row r="192" spans="1:6" x14ac:dyDescent="0.3">
      <c r="A192" s="3" t="s">
        <v>116</v>
      </c>
      <c r="B192" s="6" t="s">
        <v>100</v>
      </c>
      <c r="C192" s="6" t="s">
        <v>103</v>
      </c>
      <c r="D192" t="s">
        <v>88</v>
      </c>
      <c r="E192" s="5">
        <v>386.15491507443562</v>
      </c>
      <c r="F192" s="5">
        <v>2537.4299999999998</v>
      </c>
    </row>
    <row r="193" spans="1:6" x14ac:dyDescent="0.3">
      <c r="A193" s="3" t="s">
        <v>116</v>
      </c>
      <c r="B193" s="6" t="s">
        <v>100</v>
      </c>
      <c r="C193" s="6" t="s">
        <v>103</v>
      </c>
      <c r="D193" t="s">
        <v>89</v>
      </c>
      <c r="E193" s="5">
        <v>2229.3176231299635</v>
      </c>
      <c r="F193" s="5">
        <v>977.39</v>
      </c>
    </row>
    <row r="194" spans="1:6" x14ac:dyDescent="0.3">
      <c r="A194" s="3" t="s">
        <v>116</v>
      </c>
      <c r="B194" s="6" t="s">
        <v>100</v>
      </c>
      <c r="C194" s="6" t="s">
        <v>103</v>
      </c>
      <c r="D194" t="s">
        <v>90</v>
      </c>
      <c r="E194" s="5">
        <v>39.358800000000002</v>
      </c>
      <c r="F194" s="5">
        <v>30.28</v>
      </c>
    </row>
    <row r="195" spans="1:6" x14ac:dyDescent="0.3">
      <c r="A195" s="3" t="s">
        <v>116</v>
      </c>
      <c r="B195" s="6" t="s">
        <v>100</v>
      </c>
      <c r="C195" s="6" t="s">
        <v>103</v>
      </c>
      <c r="D195" t="s">
        <v>91</v>
      </c>
      <c r="E195" s="5">
        <v>1756.3655697499312</v>
      </c>
      <c r="F195" s="5">
        <v>1801.48</v>
      </c>
    </row>
    <row r="196" spans="1:6" x14ac:dyDescent="0.3">
      <c r="A196" s="3" t="s">
        <v>116</v>
      </c>
      <c r="B196" s="6" t="s">
        <v>100</v>
      </c>
      <c r="C196" s="6" t="s">
        <v>103</v>
      </c>
      <c r="D196" t="s">
        <v>92</v>
      </c>
      <c r="E196" s="5">
        <v>3014.9037594000001</v>
      </c>
      <c r="F196" s="5">
        <v>2319.16</v>
      </c>
    </row>
    <row r="197" spans="1:6" x14ac:dyDescent="0.3">
      <c r="A197" s="3" t="s">
        <v>116</v>
      </c>
      <c r="B197" s="6" t="s">
        <v>100</v>
      </c>
      <c r="C197" s="6" t="s">
        <v>103</v>
      </c>
      <c r="D197" t="s">
        <v>94</v>
      </c>
      <c r="E197" s="5">
        <v>23.615279999999998</v>
      </c>
      <c r="F197" s="5">
        <v>18.170000000000002</v>
      </c>
    </row>
    <row r="198" spans="1:6" x14ac:dyDescent="0.3">
      <c r="A198" s="3" t="s">
        <v>116</v>
      </c>
      <c r="B198" s="6" t="s">
        <v>112</v>
      </c>
      <c r="C198" s="6" t="s">
        <v>103</v>
      </c>
      <c r="D198" t="s">
        <v>95</v>
      </c>
      <c r="E198" s="5">
        <v>2300.130962693233</v>
      </c>
      <c r="F198" s="5">
        <v>1720.44</v>
      </c>
    </row>
    <row r="199" spans="1:6" x14ac:dyDescent="0.3">
      <c r="A199" s="3" t="s">
        <v>116</v>
      </c>
      <c r="B199" s="6" t="s">
        <v>98</v>
      </c>
      <c r="C199" s="6" t="s">
        <v>103</v>
      </c>
      <c r="D199" t="s">
        <v>97</v>
      </c>
      <c r="E199" s="5">
        <v>0</v>
      </c>
      <c r="F199" s="5">
        <v>0</v>
      </c>
    </row>
    <row r="200" spans="1:6" x14ac:dyDescent="0.3">
      <c r="A200" s="3" t="s">
        <v>116</v>
      </c>
      <c r="B200" s="6" t="s">
        <v>111</v>
      </c>
      <c r="C200" s="6" t="s">
        <v>103</v>
      </c>
      <c r="D200" t="s">
        <v>113</v>
      </c>
      <c r="E200" s="5">
        <v>3561.4251043758259</v>
      </c>
      <c r="F200" s="5">
        <v>0</v>
      </c>
    </row>
    <row r="201" spans="1:6" x14ac:dyDescent="0.3">
      <c r="A201" s="3" t="s">
        <v>117</v>
      </c>
      <c r="B201" s="6" t="s">
        <v>69</v>
      </c>
      <c r="C201" s="6" t="s">
        <v>103</v>
      </c>
      <c r="D201" t="s">
        <v>58</v>
      </c>
      <c r="E201" s="5">
        <v>3915</v>
      </c>
      <c r="F201" s="5">
        <v>2442.96</v>
      </c>
    </row>
    <row r="202" spans="1:6" x14ac:dyDescent="0.3">
      <c r="A202" s="3" t="s">
        <v>117</v>
      </c>
      <c r="B202" s="6" t="s">
        <v>69</v>
      </c>
      <c r="C202" s="6" t="s">
        <v>103</v>
      </c>
      <c r="D202" t="s">
        <v>59</v>
      </c>
      <c r="E202" s="5">
        <v>11900</v>
      </c>
      <c r="F202" s="5">
        <v>12211.150000000001</v>
      </c>
    </row>
    <row r="203" spans="1:6" x14ac:dyDescent="0.3">
      <c r="A203" s="3" t="s">
        <v>117</v>
      </c>
      <c r="B203" s="6" t="s">
        <v>69</v>
      </c>
      <c r="C203" s="6" t="s">
        <v>103</v>
      </c>
      <c r="D203" t="s">
        <v>60</v>
      </c>
      <c r="E203" s="5">
        <v>2300</v>
      </c>
      <c r="F203" s="5">
        <v>0</v>
      </c>
    </row>
    <row r="204" spans="1:6" x14ac:dyDescent="0.3">
      <c r="A204" s="3" t="s">
        <v>117</v>
      </c>
      <c r="B204" s="6" t="s">
        <v>69</v>
      </c>
      <c r="C204" s="6" t="s">
        <v>103</v>
      </c>
      <c r="D204" t="s">
        <v>61</v>
      </c>
      <c r="E204" s="5">
        <v>0</v>
      </c>
      <c r="F204" s="5">
        <v>0</v>
      </c>
    </row>
    <row r="205" spans="1:6" x14ac:dyDescent="0.3">
      <c r="A205" s="3" t="s">
        <v>117</v>
      </c>
      <c r="B205" s="6" t="s">
        <v>69</v>
      </c>
      <c r="C205" s="6" t="s">
        <v>103</v>
      </c>
      <c r="D205" t="s">
        <v>62</v>
      </c>
      <c r="E205" s="5">
        <v>1400</v>
      </c>
      <c r="F205" s="5">
        <v>1773.9499999999998</v>
      </c>
    </row>
    <row r="206" spans="1:6" x14ac:dyDescent="0.3">
      <c r="A206" s="3" t="s">
        <v>117</v>
      </c>
      <c r="B206" s="6" t="s">
        <v>69</v>
      </c>
      <c r="C206" s="6" t="s">
        <v>103</v>
      </c>
      <c r="D206" t="s">
        <v>63</v>
      </c>
      <c r="E206" s="5">
        <v>3200</v>
      </c>
      <c r="F206" s="5">
        <v>2763.48</v>
      </c>
    </row>
    <row r="207" spans="1:6" x14ac:dyDescent="0.3">
      <c r="A207" s="3" t="s">
        <v>117</v>
      </c>
      <c r="B207" s="6" t="s">
        <v>69</v>
      </c>
      <c r="C207" s="6" t="s">
        <v>103</v>
      </c>
      <c r="D207" t="s">
        <v>64</v>
      </c>
      <c r="E207" s="5">
        <v>2200</v>
      </c>
      <c r="F207" s="5">
        <v>1722.32</v>
      </c>
    </row>
    <row r="208" spans="1:6" x14ac:dyDescent="0.3">
      <c r="A208" s="3" t="s">
        <v>117</v>
      </c>
      <c r="B208" s="6" t="s">
        <v>69</v>
      </c>
      <c r="C208" s="6" t="s">
        <v>103</v>
      </c>
      <c r="D208" t="s">
        <v>102</v>
      </c>
      <c r="E208" s="5">
        <v>20000</v>
      </c>
      <c r="F208" s="5">
        <v>95.7</v>
      </c>
    </row>
    <row r="209" spans="1:6" x14ac:dyDescent="0.3">
      <c r="A209" s="3" t="s">
        <v>117</v>
      </c>
      <c r="B209" s="6" t="s">
        <v>69</v>
      </c>
      <c r="C209" s="6" t="s">
        <v>103</v>
      </c>
      <c r="D209" t="s">
        <v>65</v>
      </c>
      <c r="E209" s="5">
        <v>500</v>
      </c>
      <c r="F209" s="5">
        <v>0</v>
      </c>
    </row>
    <row r="210" spans="1:6" x14ac:dyDescent="0.3">
      <c r="A210" s="3" t="s">
        <v>117</v>
      </c>
      <c r="B210" s="6" t="s">
        <v>69</v>
      </c>
      <c r="C210" s="6" t="s">
        <v>103</v>
      </c>
      <c r="D210" t="s">
        <v>66</v>
      </c>
      <c r="E210" s="5">
        <v>500</v>
      </c>
      <c r="F210" s="5">
        <v>0</v>
      </c>
    </row>
    <row r="211" spans="1:6" x14ac:dyDescent="0.3">
      <c r="A211" s="3" t="s">
        <v>117</v>
      </c>
      <c r="B211" s="6" t="s">
        <v>69</v>
      </c>
      <c r="C211" s="6" t="s">
        <v>103</v>
      </c>
      <c r="D211" t="s">
        <v>67</v>
      </c>
      <c r="E211" s="5">
        <v>800</v>
      </c>
      <c r="F211" s="5">
        <v>0</v>
      </c>
    </row>
    <row r="212" spans="1:6" x14ac:dyDescent="0.3">
      <c r="A212" s="3" t="s">
        <v>117</v>
      </c>
      <c r="B212" s="6" t="s">
        <v>69</v>
      </c>
      <c r="C212" s="6" t="s">
        <v>103</v>
      </c>
      <c r="D212" t="s">
        <v>68</v>
      </c>
      <c r="E212" s="5">
        <v>44170.31</v>
      </c>
      <c r="F212" s="5">
        <v>28090.21</v>
      </c>
    </row>
    <row r="213" spans="1:6" x14ac:dyDescent="0.3">
      <c r="A213" s="3" t="s">
        <v>117</v>
      </c>
      <c r="B213" s="6" t="s">
        <v>99</v>
      </c>
      <c r="C213" s="6" t="s">
        <v>103</v>
      </c>
      <c r="D213" t="s">
        <v>71</v>
      </c>
      <c r="E213" s="5">
        <v>400</v>
      </c>
      <c r="F213" s="5">
        <v>619.03</v>
      </c>
    </row>
    <row r="214" spans="1:6" x14ac:dyDescent="0.3">
      <c r="A214" s="3" t="s">
        <v>117</v>
      </c>
      <c r="B214" s="6" t="s">
        <v>99</v>
      </c>
      <c r="C214" s="6" t="s">
        <v>103</v>
      </c>
      <c r="D214" t="s">
        <v>72</v>
      </c>
      <c r="E214" s="5">
        <v>22620</v>
      </c>
      <c r="F214" s="5">
        <v>0</v>
      </c>
    </row>
    <row r="215" spans="1:6" x14ac:dyDescent="0.3">
      <c r="A215" s="3" t="s">
        <v>117</v>
      </c>
      <c r="B215" s="6" t="s">
        <v>99</v>
      </c>
      <c r="C215" s="6" t="s">
        <v>103</v>
      </c>
      <c r="D215" t="s">
        <v>73</v>
      </c>
      <c r="E215" s="5">
        <v>4769.71</v>
      </c>
      <c r="F215" s="5">
        <v>4478.76</v>
      </c>
    </row>
    <row r="216" spans="1:6" x14ac:dyDescent="0.3">
      <c r="A216" s="3" t="s">
        <v>117</v>
      </c>
      <c r="B216" s="6" t="s">
        <v>111</v>
      </c>
      <c r="C216" s="6" t="s">
        <v>103</v>
      </c>
      <c r="D216" t="s">
        <v>108</v>
      </c>
      <c r="E216" s="5">
        <v>2343613.6516548982</v>
      </c>
      <c r="F216" s="5">
        <v>1719531.2</v>
      </c>
    </row>
    <row r="217" spans="1:6" x14ac:dyDescent="0.3">
      <c r="A217" s="3" t="s">
        <v>117</v>
      </c>
      <c r="B217" s="6" t="s">
        <v>111</v>
      </c>
      <c r="C217" s="6" t="s">
        <v>103</v>
      </c>
      <c r="D217" t="s">
        <v>109</v>
      </c>
      <c r="E217" s="5">
        <v>0</v>
      </c>
      <c r="F217" s="5">
        <v>0</v>
      </c>
    </row>
    <row r="218" spans="1:6" x14ac:dyDescent="0.3">
      <c r="A218" s="3" t="s">
        <v>117</v>
      </c>
      <c r="B218" s="6" t="s">
        <v>111</v>
      </c>
      <c r="C218" s="6" t="s">
        <v>103</v>
      </c>
      <c r="D218" t="s">
        <v>110</v>
      </c>
      <c r="E218" s="5">
        <v>0</v>
      </c>
      <c r="F218" s="5">
        <v>0</v>
      </c>
    </row>
    <row r="219" spans="1:6" x14ac:dyDescent="0.3">
      <c r="A219" s="3" t="s">
        <v>117</v>
      </c>
      <c r="B219" s="6" t="s">
        <v>98</v>
      </c>
      <c r="C219" s="6" t="s">
        <v>103</v>
      </c>
      <c r="D219" t="s">
        <v>76</v>
      </c>
      <c r="E219" s="5">
        <v>0</v>
      </c>
      <c r="F219" s="5">
        <v>0</v>
      </c>
    </row>
    <row r="220" spans="1:6" x14ac:dyDescent="0.3">
      <c r="A220" s="3" t="s">
        <v>117</v>
      </c>
      <c r="B220" s="6" t="s">
        <v>50</v>
      </c>
      <c r="C220" s="6" t="s">
        <v>103</v>
      </c>
      <c r="D220" t="s">
        <v>51</v>
      </c>
      <c r="E220" s="5">
        <v>269570.60089999996</v>
      </c>
      <c r="F220" s="5">
        <v>252657.83</v>
      </c>
    </row>
    <row r="221" spans="1:6" x14ac:dyDescent="0.3">
      <c r="A221" s="3" t="s">
        <v>117</v>
      </c>
      <c r="B221" s="6" t="s">
        <v>50</v>
      </c>
      <c r="C221" s="6" t="s">
        <v>103</v>
      </c>
      <c r="D221" t="s">
        <v>78</v>
      </c>
      <c r="E221" s="5">
        <v>11973.75</v>
      </c>
      <c r="F221" s="5">
        <v>15900</v>
      </c>
    </row>
    <row r="222" spans="1:6" x14ac:dyDescent="0.3">
      <c r="A222" s="3" t="s">
        <v>117</v>
      </c>
      <c r="B222" s="6" t="s">
        <v>50</v>
      </c>
      <c r="C222" s="6" t="s">
        <v>103</v>
      </c>
      <c r="D222" t="s">
        <v>79</v>
      </c>
      <c r="E222" s="5">
        <v>24679.310000000005</v>
      </c>
      <c r="F222" s="5">
        <v>4214.3100000000004</v>
      </c>
    </row>
    <row r="223" spans="1:6" x14ac:dyDescent="0.3">
      <c r="A223" s="3" t="s">
        <v>117</v>
      </c>
      <c r="B223" s="6" t="s">
        <v>50</v>
      </c>
      <c r="C223" s="6" t="s">
        <v>103</v>
      </c>
      <c r="D223" t="s">
        <v>80</v>
      </c>
      <c r="E223" s="5">
        <v>17971.373393333339</v>
      </c>
      <c r="F223" s="5">
        <v>0</v>
      </c>
    </row>
    <row r="224" spans="1:6" x14ac:dyDescent="0.3">
      <c r="A224" s="3" t="s">
        <v>117</v>
      </c>
      <c r="B224" s="6" t="s">
        <v>50</v>
      </c>
      <c r="C224" s="6" t="s">
        <v>103</v>
      </c>
      <c r="D224" t="s">
        <v>81</v>
      </c>
      <c r="E224" s="5">
        <v>0</v>
      </c>
      <c r="F224" s="5">
        <v>0</v>
      </c>
    </row>
    <row r="225" spans="1:6" x14ac:dyDescent="0.3">
      <c r="A225" s="3" t="s">
        <v>117</v>
      </c>
      <c r="B225" s="6" t="s">
        <v>50</v>
      </c>
      <c r="C225" s="6" t="s">
        <v>103</v>
      </c>
      <c r="D225" t="s">
        <v>82</v>
      </c>
      <c r="E225" s="5">
        <v>2000</v>
      </c>
      <c r="F225" s="5">
        <v>0</v>
      </c>
    </row>
    <row r="226" spans="1:6" x14ac:dyDescent="0.3">
      <c r="A226" s="3" t="s">
        <v>117</v>
      </c>
      <c r="B226" s="6" t="s">
        <v>50</v>
      </c>
      <c r="C226" s="6" t="s">
        <v>103</v>
      </c>
      <c r="D226" t="s">
        <v>83</v>
      </c>
      <c r="E226" s="5">
        <v>54172.990230416006</v>
      </c>
      <c r="F226" s="5">
        <v>46944.070000000007</v>
      </c>
    </row>
    <row r="227" spans="1:6" x14ac:dyDescent="0.3">
      <c r="A227" s="3" t="s">
        <v>117</v>
      </c>
      <c r="B227" s="6" t="s">
        <v>50</v>
      </c>
      <c r="C227" s="6" t="s">
        <v>103</v>
      </c>
      <c r="D227" t="s">
        <v>84</v>
      </c>
      <c r="E227" s="5">
        <v>27005.446356634664</v>
      </c>
      <c r="F227" s="5">
        <v>22721.93</v>
      </c>
    </row>
    <row r="228" spans="1:6" x14ac:dyDescent="0.3">
      <c r="A228" s="3" t="s">
        <v>117</v>
      </c>
      <c r="B228" s="6" t="s">
        <v>50</v>
      </c>
      <c r="C228" s="6" t="s">
        <v>103</v>
      </c>
      <c r="D228" t="s">
        <v>85</v>
      </c>
      <c r="E228" s="5">
        <v>27005.446356634664</v>
      </c>
      <c r="F228" s="5">
        <v>22721.93</v>
      </c>
    </row>
    <row r="229" spans="1:6" x14ac:dyDescent="0.3">
      <c r="A229" s="3" t="s">
        <v>117</v>
      </c>
      <c r="B229" s="6" t="s">
        <v>50</v>
      </c>
      <c r="C229" s="6" t="s">
        <v>103</v>
      </c>
      <c r="D229" t="s">
        <v>86</v>
      </c>
      <c r="E229" s="5">
        <v>0</v>
      </c>
      <c r="F229" s="5">
        <v>0</v>
      </c>
    </row>
    <row r="230" spans="1:6" x14ac:dyDescent="0.3">
      <c r="A230" s="3" t="s">
        <v>117</v>
      </c>
      <c r="B230" s="6" t="s">
        <v>50</v>
      </c>
      <c r="C230" s="6" t="s">
        <v>103</v>
      </c>
      <c r="D230" t="s">
        <v>87</v>
      </c>
      <c r="E230" s="5">
        <v>0</v>
      </c>
      <c r="F230" s="5">
        <v>0</v>
      </c>
    </row>
    <row r="231" spans="1:6" x14ac:dyDescent="0.3">
      <c r="A231" s="3" t="s">
        <v>117</v>
      </c>
      <c r="B231" s="6" t="s">
        <v>100</v>
      </c>
      <c r="C231" s="6" t="s">
        <v>103</v>
      </c>
      <c r="D231" t="s">
        <v>88</v>
      </c>
      <c r="E231" s="5">
        <v>386.15491507443562</v>
      </c>
      <c r="F231" s="5">
        <v>2537.4299999999998</v>
      </c>
    </row>
    <row r="232" spans="1:6" x14ac:dyDescent="0.3">
      <c r="A232" s="3" t="s">
        <v>117</v>
      </c>
      <c r="B232" s="6" t="s">
        <v>100</v>
      </c>
      <c r="C232" s="6" t="s">
        <v>103</v>
      </c>
      <c r="D232" t="s">
        <v>89</v>
      </c>
      <c r="E232" s="5">
        <v>2229.3176231299635</v>
      </c>
      <c r="F232" s="5">
        <v>977.39</v>
      </c>
    </row>
    <row r="233" spans="1:6" x14ac:dyDescent="0.3">
      <c r="A233" s="3" t="s">
        <v>117</v>
      </c>
      <c r="B233" s="6" t="s">
        <v>100</v>
      </c>
      <c r="C233" s="6" t="s">
        <v>103</v>
      </c>
      <c r="D233" t="s">
        <v>90</v>
      </c>
      <c r="E233" s="5">
        <v>39.358800000000002</v>
      </c>
      <c r="F233" s="5">
        <v>30.28</v>
      </c>
    </row>
    <row r="234" spans="1:6" x14ac:dyDescent="0.3">
      <c r="A234" s="3" t="s">
        <v>117</v>
      </c>
      <c r="B234" s="6" t="s">
        <v>100</v>
      </c>
      <c r="C234" s="6" t="s">
        <v>103</v>
      </c>
      <c r="D234" t="s">
        <v>91</v>
      </c>
      <c r="E234" s="5">
        <v>1756.3655697499312</v>
      </c>
      <c r="F234" s="5">
        <v>1801.48</v>
      </c>
    </row>
    <row r="235" spans="1:6" x14ac:dyDescent="0.3">
      <c r="A235" s="3" t="s">
        <v>117</v>
      </c>
      <c r="B235" s="6" t="s">
        <v>100</v>
      </c>
      <c r="C235" s="6" t="s">
        <v>103</v>
      </c>
      <c r="D235" t="s">
        <v>92</v>
      </c>
      <c r="E235" s="5">
        <v>3014.9037594000001</v>
      </c>
      <c r="F235" s="5">
        <v>2319.16</v>
      </c>
    </row>
    <row r="236" spans="1:6" x14ac:dyDescent="0.3">
      <c r="A236" s="3" t="s">
        <v>117</v>
      </c>
      <c r="B236" s="6" t="s">
        <v>100</v>
      </c>
      <c r="C236" s="6" t="s">
        <v>103</v>
      </c>
      <c r="D236" t="s">
        <v>94</v>
      </c>
      <c r="E236" s="5">
        <v>23.615279999999998</v>
      </c>
      <c r="F236" s="5">
        <v>18.170000000000002</v>
      </c>
    </row>
    <row r="237" spans="1:6" x14ac:dyDescent="0.3">
      <c r="A237" s="3" t="s">
        <v>117</v>
      </c>
      <c r="B237" s="6" t="s">
        <v>112</v>
      </c>
      <c r="C237" s="6" t="s">
        <v>103</v>
      </c>
      <c r="D237" t="s">
        <v>95</v>
      </c>
      <c r="E237" s="5">
        <v>2305.0845173100583</v>
      </c>
      <c r="F237" s="5">
        <v>1735.87</v>
      </c>
    </row>
    <row r="238" spans="1:6" x14ac:dyDescent="0.3">
      <c r="A238" s="3" t="s">
        <v>117</v>
      </c>
      <c r="B238" s="6" t="s">
        <v>98</v>
      </c>
      <c r="C238" s="6" t="s">
        <v>103</v>
      </c>
      <c r="D238" t="s">
        <v>97</v>
      </c>
      <c r="E238" s="5">
        <v>0</v>
      </c>
      <c r="F238" s="5">
        <v>0</v>
      </c>
    </row>
    <row r="239" spans="1:6" x14ac:dyDescent="0.3">
      <c r="A239" s="3" t="s">
        <v>117</v>
      </c>
      <c r="B239" s="6" t="s">
        <v>111</v>
      </c>
      <c r="C239" s="6" t="s">
        <v>103</v>
      </c>
      <c r="D239" t="s">
        <v>113</v>
      </c>
      <c r="E239" s="5">
        <v>3250.5059827307127</v>
      </c>
      <c r="F239" s="5">
        <v>0</v>
      </c>
    </row>
    <row r="240" spans="1:6" x14ac:dyDescent="0.3">
      <c r="A240" s="3" t="s">
        <v>118</v>
      </c>
      <c r="B240" s="6" t="s">
        <v>69</v>
      </c>
      <c r="C240" s="6" t="s">
        <v>103</v>
      </c>
      <c r="D240" t="s">
        <v>58</v>
      </c>
      <c r="E240" s="5">
        <v>1479</v>
      </c>
      <c r="F240" s="5">
        <v>1333.71</v>
      </c>
    </row>
    <row r="241" spans="1:6" x14ac:dyDescent="0.3">
      <c r="A241" s="3" t="s">
        <v>118</v>
      </c>
      <c r="B241" s="6" t="s">
        <v>69</v>
      </c>
      <c r="C241" s="6" t="s">
        <v>103</v>
      </c>
      <c r="D241" t="s">
        <v>59</v>
      </c>
      <c r="E241" s="5">
        <v>17750</v>
      </c>
      <c r="F241" s="5">
        <v>8917.5400000000009</v>
      </c>
    </row>
    <row r="242" spans="1:6" x14ac:dyDescent="0.3">
      <c r="A242" s="3" t="s">
        <v>118</v>
      </c>
      <c r="B242" s="6" t="s">
        <v>69</v>
      </c>
      <c r="C242" s="6" t="s">
        <v>103</v>
      </c>
      <c r="D242" t="s">
        <v>60</v>
      </c>
      <c r="E242" s="5">
        <v>2300</v>
      </c>
      <c r="F242" s="5">
        <v>6525</v>
      </c>
    </row>
    <row r="243" spans="1:6" x14ac:dyDescent="0.3">
      <c r="A243" s="3" t="s">
        <v>118</v>
      </c>
      <c r="B243" s="6" t="s">
        <v>69</v>
      </c>
      <c r="C243" s="6" t="s">
        <v>103</v>
      </c>
      <c r="D243" t="s">
        <v>61</v>
      </c>
      <c r="E243" s="5">
        <v>100</v>
      </c>
      <c r="F243" s="5">
        <v>0</v>
      </c>
    </row>
    <row r="244" spans="1:6" x14ac:dyDescent="0.3">
      <c r="A244" s="3" t="s">
        <v>118</v>
      </c>
      <c r="B244" s="6" t="s">
        <v>69</v>
      </c>
      <c r="C244" s="6" t="s">
        <v>103</v>
      </c>
      <c r="D244" t="s">
        <v>62</v>
      </c>
      <c r="E244" s="5">
        <v>1400</v>
      </c>
      <c r="F244" s="5">
        <v>1723.4699999999998</v>
      </c>
    </row>
    <row r="245" spans="1:6" x14ac:dyDescent="0.3">
      <c r="A245" s="3" t="s">
        <v>118</v>
      </c>
      <c r="B245" s="6" t="s">
        <v>69</v>
      </c>
      <c r="C245" s="6" t="s">
        <v>103</v>
      </c>
      <c r="D245" t="s">
        <v>63</v>
      </c>
      <c r="E245" s="5">
        <v>3200</v>
      </c>
      <c r="F245" s="5">
        <v>2696.8199999999997</v>
      </c>
    </row>
    <row r="246" spans="1:6" x14ac:dyDescent="0.3">
      <c r="A246" s="3" t="s">
        <v>118</v>
      </c>
      <c r="B246" s="6" t="s">
        <v>69</v>
      </c>
      <c r="C246" s="6" t="s">
        <v>103</v>
      </c>
      <c r="D246" t="s">
        <v>64</v>
      </c>
      <c r="E246" s="5">
        <v>2200</v>
      </c>
      <c r="F246" s="5">
        <v>1443.0300000000002</v>
      </c>
    </row>
    <row r="247" spans="1:6" x14ac:dyDescent="0.3">
      <c r="A247" s="3" t="s">
        <v>118</v>
      </c>
      <c r="B247" s="6" t="s">
        <v>69</v>
      </c>
      <c r="C247" s="6" t="s">
        <v>103</v>
      </c>
      <c r="D247" t="s">
        <v>102</v>
      </c>
      <c r="E247" s="5">
        <v>25050</v>
      </c>
      <c r="F247" s="5">
        <v>139.19999999999999</v>
      </c>
    </row>
    <row r="248" spans="1:6" x14ac:dyDescent="0.3">
      <c r="A248" s="3" t="s">
        <v>118</v>
      </c>
      <c r="B248" s="6" t="s">
        <v>69</v>
      </c>
      <c r="C248" s="6" t="s">
        <v>103</v>
      </c>
      <c r="D248" t="s">
        <v>65</v>
      </c>
      <c r="E248" s="5">
        <v>500</v>
      </c>
      <c r="F248" s="5">
        <v>900</v>
      </c>
    </row>
    <row r="249" spans="1:6" x14ac:dyDescent="0.3">
      <c r="A249" s="3" t="s">
        <v>118</v>
      </c>
      <c r="B249" s="6" t="s">
        <v>69</v>
      </c>
      <c r="C249" s="6" t="s">
        <v>103</v>
      </c>
      <c r="D249" t="s">
        <v>66</v>
      </c>
      <c r="E249" s="5">
        <v>500</v>
      </c>
      <c r="F249" s="5">
        <v>391.5</v>
      </c>
    </row>
    <row r="250" spans="1:6" x14ac:dyDescent="0.3">
      <c r="A250" s="3" t="s">
        <v>118</v>
      </c>
      <c r="B250" s="6" t="s">
        <v>69</v>
      </c>
      <c r="C250" s="6" t="s">
        <v>103</v>
      </c>
      <c r="D250" t="s">
        <v>67</v>
      </c>
      <c r="E250" s="5">
        <v>800</v>
      </c>
      <c r="F250" s="5">
        <v>453.48</v>
      </c>
    </row>
    <row r="251" spans="1:6" x14ac:dyDescent="0.3">
      <c r="A251" s="3" t="s">
        <v>118</v>
      </c>
      <c r="B251" s="6" t="s">
        <v>69</v>
      </c>
      <c r="C251" s="6" t="s">
        <v>103</v>
      </c>
      <c r="D251" t="s">
        <v>68</v>
      </c>
      <c r="E251" s="5">
        <v>44170.31</v>
      </c>
      <c r="F251" s="5">
        <v>9603.4599999999991</v>
      </c>
    </row>
    <row r="252" spans="1:6" x14ac:dyDescent="0.3">
      <c r="A252" s="3" t="s">
        <v>118</v>
      </c>
      <c r="B252" s="6" t="s">
        <v>99</v>
      </c>
      <c r="C252" s="6" t="s">
        <v>103</v>
      </c>
      <c r="D252" t="s">
        <v>71</v>
      </c>
      <c r="E252" s="5">
        <v>400</v>
      </c>
      <c r="F252" s="5">
        <v>372.76</v>
      </c>
    </row>
    <row r="253" spans="1:6" x14ac:dyDescent="0.3">
      <c r="A253" s="3" t="s">
        <v>118</v>
      </c>
      <c r="B253" s="6" t="s">
        <v>99</v>
      </c>
      <c r="C253" s="6" t="s">
        <v>103</v>
      </c>
      <c r="D253" t="s">
        <v>72</v>
      </c>
      <c r="E253" s="5">
        <v>40759.5</v>
      </c>
      <c r="F253" s="5">
        <v>104.4</v>
      </c>
    </row>
    <row r="254" spans="1:6" x14ac:dyDescent="0.3">
      <c r="A254" s="3" t="s">
        <v>118</v>
      </c>
      <c r="B254" s="6" t="s">
        <v>99</v>
      </c>
      <c r="C254" s="6" t="s">
        <v>103</v>
      </c>
      <c r="D254" t="s">
        <v>73</v>
      </c>
      <c r="E254" s="5">
        <v>4769.71</v>
      </c>
      <c r="F254" s="5">
        <v>201.84</v>
      </c>
    </row>
    <row r="255" spans="1:6" x14ac:dyDescent="0.3">
      <c r="A255" s="3" t="s">
        <v>118</v>
      </c>
      <c r="B255" s="6" t="s">
        <v>111</v>
      </c>
      <c r="C255" s="6" t="s">
        <v>103</v>
      </c>
      <c r="D255" t="s">
        <v>108</v>
      </c>
      <c r="E255" s="5">
        <v>1928565.1818386307</v>
      </c>
      <c r="F255" s="5">
        <v>1387043.3899999997</v>
      </c>
    </row>
    <row r="256" spans="1:6" x14ac:dyDescent="0.3">
      <c r="A256" s="3" t="s">
        <v>118</v>
      </c>
      <c r="B256" s="6" t="s">
        <v>111</v>
      </c>
      <c r="C256" s="6" t="s">
        <v>103</v>
      </c>
      <c r="D256" t="s">
        <v>109</v>
      </c>
      <c r="E256" s="5">
        <v>0</v>
      </c>
      <c r="F256" s="5">
        <v>0</v>
      </c>
    </row>
    <row r="257" spans="1:6" x14ac:dyDescent="0.3">
      <c r="A257" s="3" t="s">
        <v>118</v>
      </c>
      <c r="B257" s="6" t="s">
        <v>111</v>
      </c>
      <c r="C257" s="6" t="s">
        <v>103</v>
      </c>
      <c r="D257" t="s">
        <v>110</v>
      </c>
      <c r="E257" s="5">
        <v>0</v>
      </c>
      <c r="F257" s="5">
        <v>0</v>
      </c>
    </row>
    <row r="258" spans="1:6" x14ac:dyDescent="0.3">
      <c r="A258" s="3" t="s">
        <v>118</v>
      </c>
      <c r="B258" s="6" t="s">
        <v>98</v>
      </c>
      <c r="C258" s="6" t="s">
        <v>103</v>
      </c>
      <c r="D258" t="s">
        <v>76</v>
      </c>
      <c r="E258" s="5">
        <v>0</v>
      </c>
      <c r="F258" s="5">
        <v>0</v>
      </c>
    </row>
    <row r="259" spans="1:6" x14ac:dyDescent="0.3">
      <c r="A259" s="3" t="s">
        <v>118</v>
      </c>
      <c r="B259" s="6" t="s">
        <v>50</v>
      </c>
      <c r="C259" s="6" t="s">
        <v>103</v>
      </c>
      <c r="D259" t="s">
        <v>51</v>
      </c>
      <c r="E259" s="5">
        <v>269570.60089999996</v>
      </c>
      <c r="F259" s="5">
        <v>244978.66</v>
      </c>
    </row>
    <row r="260" spans="1:6" x14ac:dyDescent="0.3">
      <c r="A260" s="3" t="s">
        <v>118</v>
      </c>
      <c r="B260" s="6" t="s">
        <v>50</v>
      </c>
      <c r="C260" s="6" t="s">
        <v>103</v>
      </c>
      <c r="D260" t="s">
        <v>78</v>
      </c>
      <c r="E260" s="5">
        <v>11973.75</v>
      </c>
      <c r="F260" s="5">
        <v>16053.75</v>
      </c>
    </row>
    <row r="261" spans="1:6" x14ac:dyDescent="0.3">
      <c r="A261" s="3" t="s">
        <v>118</v>
      </c>
      <c r="B261" s="6" t="s">
        <v>50</v>
      </c>
      <c r="C261" s="6" t="s">
        <v>103</v>
      </c>
      <c r="D261" t="s">
        <v>79</v>
      </c>
      <c r="E261" s="5">
        <v>24679.310000000005</v>
      </c>
      <c r="F261" s="5">
        <v>5191.42</v>
      </c>
    </row>
    <row r="262" spans="1:6" x14ac:dyDescent="0.3">
      <c r="A262" s="3" t="s">
        <v>118</v>
      </c>
      <c r="B262" s="6" t="s">
        <v>50</v>
      </c>
      <c r="C262" s="6" t="s">
        <v>103</v>
      </c>
      <c r="D262" t="s">
        <v>80</v>
      </c>
      <c r="E262" s="5">
        <v>17971.373393333339</v>
      </c>
      <c r="F262" s="5">
        <v>0</v>
      </c>
    </row>
    <row r="263" spans="1:6" x14ac:dyDescent="0.3">
      <c r="A263" s="3" t="s">
        <v>118</v>
      </c>
      <c r="B263" s="6" t="s">
        <v>50</v>
      </c>
      <c r="C263" s="6" t="s">
        <v>103</v>
      </c>
      <c r="D263" t="s">
        <v>81</v>
      </c>
      <c r="E263" s="5">
        <v>0</v>
      </c>
      <c r="F263" s="5">
        <v>0</v>
      </c>
    </row>
    <row r="264" spans="1:6" x14ac:dyDescent="0.3">
      <c r="A264" s="3" t="s">
        <v>118</v>
      </c>
      <c r="B264" s="6" t="s">
        <v>50</v>
      </c>
      <c r="C264" s="6" t="s">
        <v>103</v>
      </c>
      <c r="D264" t="s">
        <v>82</v>
      </c>
      <c r="E264" s="5">
        <v>2000</v>
      </c>
      <c r="F264" s="5">
        <v>0</v>
      </c>
    </row>
    <row r="265" spans="1:6" x14ac:dyDescent="0.3">
      <c r="A265" s="3" t="s">
        <v>118</v>
      </c>
      <c r="B265" s="6" t="s">
        <v>50</v>
      </c>
      <c r="C265" s="6" t="s">
        <v>103</v>
      </c>
      <c r="D265" t="s">
        <v>83</v>
      </c>
      <c r="E265" s="5">
        <v>54172.990230416006</v>
      </c>
      <c r="F265" s="5">
        <v>45817.1</v>
      </c>
    </row>
    <row r="266" spans="1:6" x14ac:dyDescent="0.3">
      <c r="A266" s="3" t="s">
        <v>118</v>
      </c>
      <c r="B266" s="6" t="s">
        <v>50</v>
      </c>
      <c r="C266" s="6" t="s">
        <v>103</v>
      </c>
      <c r="D266" t="s">
        <v>84</v>
      </c>
      <c r="E266" s="5">
        <v>27005.446356634664</v>
      </c>
      <c r="F266" s="5">
        <v>22176.45</v>
      </c>
    </row>
    <row r="267" spans="1:6" x14ac:dyDescent="0.3">
      <c r="A267" s="3" t="s">
        <v>118</v>
      </c>
      <c r="B267" s="6" t="s">
        <v>50</v>
      </c>
      <c r="C267" s="6" t="s">
        <v>103</v>
      </c>
      <c r="D267" t="s">
        <v>85</v>
      </c>
      <c r="E267" s="5">
        <v>27005.446356634664</v>
      </c>
      <c r="F267" s="5">
        <v>22176.45</v>
      </c>
    </row>
    <row r="268" spans="1:6" x14ac:dyDescent="0.3">
      <c r="A268" s="3" t="s">
        <v>118</v>
      </c>
      <c r="B268" s="6" t="s">
        <v>50</v>
      </c>
      <c r="C268" s="6" t="s">
        <v>103</v>
      </c>
      <c r="D268" t="s">
        <v>86</v>
      </c>
      <c r="E268" s="5">
        <v>0</v>
      </c>
      <c r="F268" s="5">
        <v>0</v>
      </c>
    </row>
    <row r="269" spans="1:6" x14ac:dyDescent="0.3">
      <c r="A269" s="3" t="s">
        <v>118</v>
      </c>
      <c r="B269" s="6" t="s">
        <v>50</v>
      </c>
      <c r="C269" s="6" t="s">
        <v>103</v>
      </c>
      <c r="D269" t="s">
        <v>87</v>
      </c>
      <c r="E269" s="5">
        <v>0</v>
      </c>
      <c r="F269" s="5">
        <v>0</v>
      </c>
    </row>
    <row r="270" spans="1:6" x14ac:dyDescent="0.3">
      <c r="A270" s="3" t="s">
        <v>118</v>
      </c>
      <c r="B270" s="6" t="s">
        <v>100</v>
      </c>
      <c r="C270" s="6" t="s">
        <v>103</v>
      </c>
      <c r="D270" t="s">
        <v>88</v>
      </c>
      <c r="E270" s="5">
        <v>386.15491507443562</v>
      </c>
      <c r="F270" s="5">
        <v>2537.4299999999998</v>
      </c>
    </row>
    <row r="271" spans="1:6" x14ac:dyDescent="0.3">
      <c r="A271" s="3" t="s">
        <v>118</v>
      </c>
      <c r="B271" s="6" t="s">
        <v>100</v>
      </c>
      <c r="C271" s="6" t="s">
        <v>103</v>
      </c>
      <c r="D271" t="s">
        <v>89</v>
      </c>
      <c r="E271" s="5">
        <v>2229.3176231299635</v>
      </c>
      <c r="F271" s="5">
        <v>977.39</v>
      </c>
    </row>
    <row r="272" spans="1:6" x14ac:dyDescent="0.3">
      <c r="A272" s="3" t="s">
        <v>118</v>
      </c>
      <c r="B272" s="6" t="s">
        <v>100</v>
      </c>
      <c r="C272" s="6" t="s">
        <v>103</v>
      </c>
      <c r="D272" t="s">
        <v>90</v>
      </c>
      <c r="E272" s="5">
        <v>39.358800000000002</v>
      </c>
      <c r="F272" s="5">
        <v>30.28</v>
      </c>
    </row>
    <row r="273" spans="1:6" x14ac:dyDescent="0.3">
      <c r="A273" s="3" t="s">
        <v>118</v>
      </c>
      <c r="B273" s="6" t="s">
        <v>100</v>
      </c>
      <c r="C273" s="6" t="s">
        <v>103</v>
      </c>
      <c r="D273" t="s">
        <v>91</v>
      </c>
      <c r="E273" s="5">
        <v>1756.3655697499312</v>
      </c>
      <c r="F273" s="5">
        <v>1801.49</v>
      </c>
    </row>
    <row r="274" spans="1:6" x14ac:dyDescent="0.3">
      <c r="A274" s="3" t="s">
        <v>118</v>
      </c>
      <c r="B274" s="6" t="s">
        <v>100</v>
      </c>
      <c r="C274" s="6" t="s">
        <v>103</v>
      </c>
      <c r="D274" t="s">
        <v>92</v>
      </c>
      <c r="E274" s="5">
        <v>3014.9037594000001</v>
      </c>
      <c r="F274" s="5">
        <v>2333.71</v>
      </c>
    </row>
    <row r="275" spans="1:6" x14ac:dyDescent="0.3">
      <c r="A275" s="3" t="s">
        <v>118</v>
      </c>
      <c r="B275" s="6" t="s">
        <v>100</v>
      </c>
      <c r="C275" s="6" t="s">
        <v>103</v>
      </c>
      <c r="D275" t="s">
        <v>94</v>
      </c>
      <c r="E275" s="5">
        <v>23.615279999999998</v>
      </c>
      <c r="F275" s="5">
        <v>18.170000000000002</v>
      </c>
    </row>
    <row r="276" spans="1:6" x14ac:dyDescent="0.3">
      <c r="A276" s="3" t="s">
        <v>118</v>
      </c>
      <c r="B276" s="6" t="s">
        <v>112</v>
      </c>
      <c r="C276" s="6" t="s">
        <v>103</v>
      </c>
      <c r="D276" t="s">
        <v>95</v>
      </c>
      <c r="E276" s="5">
        <v>2310.0487398861173</v>
      </c>
      <c r="F276" s="5">
        <v>1753.41</v>
      </c>
    </row>
    <row r="277" spans="1:6" x14ac:dyDescent="0.3">
      <c r="A277" s="3" t="s">
        <v>118</v>
      </c>
      <c r="B277" s="6" t="s">
        <v>98</v>
      </c>
      <c r="C277" s="6" t="s">
        <v>103</v>
      </c>
      <c r="D277" t="s">
        <v>97</v>
      </c>
      <c r="E277" s="5">
        <v>0</v>
      </c>
      <c r="F277" s="5">
        <v>0</v>
      </c>
    </row>
    <row r="278" spans="1:6" x14ac:dyDescent="0.3">
      <c r="A278" s="3" t="s">
        <v>118</v>
      </c>
      <c r="B278" s="6" t="s">
        <v>111</v>
      </c>
      <c r="C278" s="6" t="s">
        <v>103</v>
      </c>
      <c r="D278" t="s">
        <v>113</v>
      </c>
      <c r="E278" s="5">
        <v>4445.7678743885781</v>
      </c>
      <c r="F278" s="5">
        <v>0</v>
      </c>
    </row>
    <row r="279" spans="1:6" x14ac:dyDescent="0.3">
      <c r="A279" s="3" t="s">
        <v>119</v>
      </c>
      <c r="B279" s="6" t="s">
        <v>69</v>
      </c>
      <c r="C279" s="6" t="s">
        <v>103</v>
      </c>
      <c r="D279" t="s">
        <v>58</v>
      </c>
      <c r="E279" s="5">
        <v>696</v>
      </c>
      <c r="F279" s="5">
        <v>0</v>
      </c>
    </row>
    <row r="280" spans="1:6" x14ac:dyDescent="0.3">
      <c r="A280" s="3" t="s">
        <v>119</v>
      </c>
      <c r="B280" s="6" t="s">
        <v>69</v>
      </c>
      <c r="C280" s="6" t="s">
        <v>103</v>
      </c>
      <c r="D280" t="s">
        <v>59</v>
      </c>
      <c r="E280" s="5">
        <v>11900</v>
      </c>
      <c r="F280" s="5">
        <v>0</v>
      </c>
    </row>
    <row r="281" spans="1:6" x14ac:dyDescent="0.3">
      <c r="A281" s="3" t="s">
        <v>119</v>
      </c>
      <c r="B281" s="6" t="s">
        <v>69</v>
      </c>
      <c r="C281" s="6" t="s">
        <v>103</v>
      </c>
      <c r="D281" t="s">
        <v>60</v>
      </c>
      <c r="E281" s="5">
        <v>2300</v>
      </c>
      <c r="F281" s="5">
        <v>0</v>
      </c>
    </row>
    <row r="282" spans="1:6" x14ac:dyDescent="0.3">
      <c r="A282" s="3" t="s">
        <v>119</v>
      </c>
      <c r="B282" s="6" t="s">
        <v>69</v>
      </c>
      <c r="C282" s="6" t="s">
        <v>103</v>
      </c>
      <c r="D282" t="s">
        <v>61</v>
      </c>
      <c r="E282" s="5">
        <v>0</v>
      </c>
      <c r="F282" s="5">
        <v>0</v>
      </c>
    </row>
    <row r="283" spans="1:6" x14ac:dyDescent="0.3">
      <c r="A283" s="3" t="s">
        <v>119</v>
      </c>
      <c r="B283" s="6" t="s">
        <v>69</v>
      </c>
      <c r="C283" s="6" t="s">
        <v>103</v>
      </c>
      <c r="D283" t="s">
        <v>62</v>
      </c>
      <c r="E283" s="5">
        <v>1400</v>
      </c>
      <c r="F283" s="5">
        <v>0</v>
      </c>
    </row>
    <row r="284" spans="1:6" x14ac:dyDescent="0.3">
      <c r="A284" s="3" t="s">
        <v>119</v>
      </c>
      <c r="B284" s="6" t="s">
        <v>69</v>
      </c>
      <c r="C284" s="6" t="s">
        <v>103</v>
      </c>
      <c r="D284" t="s">
        <v>63</v>
      </c>
      <c r="E284" s="5">
        <v>3200</v>
      </c>
      <c r="F284" s="5">
        <v>0</v>
      </c>
    </row>
    <row r="285" spans="1:6" x14ac:dyDescent="0.3">
      <c r="A285" s="3" t="s">
        <v>119</v>
      </c>
      <c r="B285" s="6" t="s">
        <v>69</v>
      </c>
      <c r="C285" s="6" t="s">
        <v>103</v>
      </c>
      <c r="D285" t="s">
        <v>64</v>
      </c>
      <c r="E285" s="5">
        <v>2200</v>
      </c>
      <c r="F285" s="5">
        <v>0</v>
      </c>
    </row>
    <row r="286" spans="1:6" x14ac:dyDescent="0.3">
      <c r="A286" s="3" t="s">
        <v>119</v>
      </c>
      <c r="B286" s="6" t="s">
        <v>69</v>
      </c>
      <c r="C286" s="6" t="s">
        <v>103</v>
      </c>
      <c r="D286" t="s">
        <v>102</v>
      </c>
      <c r="E286" s="5">
        <v>20000</v>
      </c>
      <c r="F286" s="5">
        <v>0</v>
      </c>
    </row>
    <row r="287" spans="1:6" x14ac:dyDescent="0.3">
      <c r="A287" s="3" t="s">
        <v>119</v>
      </c>
      <c r="B287" s="6" t="s">
        <v>69</v>
      </c>
      <c r="C287" s="6" t="s">
        <v>103</v>
      </c>
      <c r="D287" t="s">
        <v>65</v>
      </c>
      <c r="E287" s="5">
        <v>500</v>
      </c>
      <c r="F287" s="5">
        <v>0</v>
      </c>
    </row>
    <row r="288" spans="1:6" x14ac:dyDescent="0.3">
      <c r="A288" s="3" t="s">
        <v>119</v>
      </c>
      <c r="B288" s="6" t="s">
        <v>69</v>
      </c>
      <c r="C288" s="6" t="s">
        <v>103</v>
      </c>
      <c r="D288" t="s">
        <v>66</v>
      </c>
      <c r="E288" s="5">
        <v>500</v>
      </c>
      <c r="F288" s="5">
        <v>0</v>
      </c>
    </row>
    <row r="289" spans="1:6" x14ac:dyDescent="0.3">
      <c r="A289" s="3" t="s">
        <v>119</v>
      </c>
      <c r="B289" s="6" t="s">
        <v>69</v>
      </c>
      <c r="C289" s="6" t="s">
        <v>103</v>
      </c>
      <c r="D289" t="s">
        <v>67</v>
      </c>
      <c r="E289" s="5">
        <v>800</v>
      </c>
      <c r="F289" s="5">
        <v>0</v>
      </c>
    </row>
    <row r="290" spans="1:6" x14ac:dyDescent="0.3">
      <c r="A290" s="3" t="s">
        <v>119</v>
      </c>
      <c r="B290" s="6" t="s">
        <v>69</v>
      </c>
      <c r="C290" s="6" t="s">
        <v>103</v>
      </c>
      <c r="D290" t="s">
        <v>68</v>
      </c>
      <c r="E290" s="5">
        <v>18644.16</v>
      </c>
      <c r="F290" s="5">
        <v>0</v>
      </c>
    </row>
    <row r="291" spans="1:6" x14ac:dyDescent="0.3">
      <c r="A291" s="3" t="s">
        <v>119</v>
      </c>
      <c r="B291" s="6" t="s">
        <v>99</v>
      </c>
      <c r="C291" s="6" t="s">
        <v>103</v>
      </c>
      <c r="D291" t="s">
        <v>71</v>
      </c>
      <c r="E291" s="5">
        <v>400</v>
      </c>
      <c r="F291" s="5">
        <v>0</v>
      </c>
    </row>
    <row r="292" spans="1:6" x14ac:dyDescent="0.3">
      <c r="A292" s="3" t="s">
        <v>119</v>
      </c>
      <c r="B292" s="6" t="s">
        <v>99</v>
      </c>
      <c r="C292" s="6" t="s">
        <v>103</v>
      </c>
      <c r="D292" t="s">
        <v>72</v>
      </c>
      <c r="E292" s="5">
        <v>8700</v>
      </c>
      <c r="F292" s="5">
        <v>0</v>
      </c>
    </row>
    <row r="293" spans="1:6" x14ac:dyDescent="0.3">
      <c r="A293" s="3" t="s">
        <v>119</v>
      </c>
      <c r="B293" s="6" t="s">
        <v>99</v>
      </c>
      <c r="C293" s="6" t="s">
        <v>103</v>
      </c>
      <c r="D293" t="s">
        <v>73</v>
      </c>
      <c r="E293" s="5">
        <v>2594.71</v>
      </c>
      <c r="F293" s="5">
        <v>0</v>
      </c>
    </row>
    <row r="294" spans="1:6" x14ac:dyDescent="0.3">
      <c r="A294" s="3" t="s">
        <v>119</v>
      </c>
      <c r="B294" s="6" t="s">
        <v>111</v>
      </c>
      <c r="C294" s="6" t="s">
        <v>103</v>
      </c>
      <c r="D294" t="s">
        <v>108</v>
      </c>
      <c r="E294" s="5">
        <v>1818046.5066939737</v>
      </c>
      <c r="F294" s="5">
        <v>0</v>
      </c>
    </row>
    <row r="295" spans="1:6" x14ac:dyDescent="0.3">
      <c r="A295" s="3" t="s">
        <v>119</v>
      </c>
      <c r="B295" s="6" t="s">
        <v>111</v>
      </c>
      <c r="C295" s="6" t="s">
        <v>103</v>
      </c>
      <c r="D295" t="s">
        <v>109</v>
      </c>
      <c r="E295" s="5">
        <v>0</v>
      </c>
      <c r="F295" s="5">
        <v>0</v>
      </c>
    </row>
    <row r="296" spans="1:6" x14ac:dyDescent="0.3">
      <c r="A296" s="3" t="s">
        <v>119</v>
      </c>
      <c r="B296" s="6" t="s">
        <v>111</v>
      </c>
      <c r="C296" s="6" t="s">
        <v>103</v>
      </c>
      <c r="D296" t="s">
        <v>110</v>
      </c>
      <c r="E296" s="5">
        <v>0</v>
      </c>
      <c r="F296" s="5">
        <v>0</v>
      </c>
    </row>
    <row r="297" spans="1:6" x14ac:dyDescent="0.3">
      <c r="A297" s="3" t="s">
        <v>119</v>
      </c>
      <c r="B297" s="6" t="s">
        <v>98</v>
      </c>
      <c r="C297" s="6" t="s">
        <v>103</v>
      </c>
      <c r="D297" t="s">
        <v>76</v>
      </c>
      <c r="E297" s="5">
        <v>0</v>
      </c>
      <c r="F297" s="5">
        <v>0</v>
      </c>
    </row>
    <row r="298" spans="1:6" x14ac:dyDescent="0.3">
      <c r="A298" s="3" t="s">
        <v>119</v>
      </c>
      <c r="B298" s="6" t="s">
        <v>50</v>
      </c>
      <c r="C298" s="6" t="s">
        <v>103</v>
      </c>
      <c r="D298" t="s">
        <v>51</v>
      </c>
      <c r="E298" s="5">
        <v>269570.60089999996</v>
      </c>
      <c r="F298" s="5">
        <v>0</v>
      </c>
    </row>
    <row r="299" spans="1:6" x14ac:dyDescent="0.3">
      <c r="A299" s="3" t="s">
        <v>119</v>
      </c>
      <c r="B299" s="6" t="s">
        <v>50</v>
      </c>
      <c r="C299" s="6" t="s">
        <v>103</v>
      </c>
      <c r="D299" t="s">
        <v>78</v>
      </c>
      <c r="E299" s="5">
        <v>11973.75</v>
      </c>
      <c r="F299" s="5">
        <v>0</v>
      </c>
    </row>
    <row r="300" spans="1:6" x14ac:dyDescent="0.3">
      <c r="A300" s="3" t="s">
        <v>119</v>
      </c>
      <c r="B300" s="6" t="s">
        <v>50</v>
      </c>
      <c r="C300" s="6" t="s">
        <v>103</v>
      </c>
      <c r="D300" t="s">
        <v>79</v>
      </c>
      <c r="E300" s="5">
        <v>24679.310000000005</v>
      </c>
      <c r="F300" s="5">
        <v>0</v>
      </c>
    </row>
    <row r="301" spans="1:6" x14ac:dyDescent="0.3">
      <c r="A301" s="3" t="s">
        <v>119</v>
      </c>
      <c r="B301" s="6" t="s">
        <v>50</v>
      </c>
      <c r="C301" s="6" t="s">
        <v>103</v>
      </c>
      <c r="D301" t="s">
        <v>80</v>
      </c>
      <c r="E301" s="5">
        <v>17971.373393333339</v>
      </c>
      <c r="F301" s="5">
        <v>0</v>
      </c>
    </row>
    <row r="302" spans="1:6" x14ac:dyDescent="0.3">
      <c r="A302" s="3" t="s">
        <v>119</v>
      </c>
      <c r="B302" s="6" t="s">
        <v>50</v>
      </c>
      <c r="C302" s="6" t="s">
        <v>103</v>
      </c>
      <c r="D302" t="s">
        <v>81</v>
      </c>
      <c r="E302" s="5">
        <v>0</v>
      </c>
      <c r="F302" s="5">
        <v>0</v>
      </c>
    </row>
    <row r="303" spans="1:6" x14ac:dyDescent="0.3">
      <c r="A303" s="3" t="s">
        <v>119</v>
      </c>
      <c r="B303" s="6" t="s">
        <v>50</v>
      </c>
      <c r="C303" s="6" t="s">
        <v>103</v>
      </c>
      <c r="D303" t="s">
        <v>82</v>
      </c>
      <c r="E303" s="5">
        <v>2000</v>
      </c>
      <c r="F303" s="5">
        <v>0</v>
      </c>
    </row>
    <row r="304" spans="1:6" x14ac:dyDescent="0.3">
      <c r="A304" s="3" t="s">
        <v>119</v>
      </c>
      <c r="B304" s="6" t="s">
        <v>50</v>
      </c>
      <c r="C304" s="6" t="s">
        <v>103</v>
      </c>
      <c r="D304" t="s">
        <v>83</v>
      </c>
      <c r="E304" s="5">
        <v>54172.990230416006</v>
      </c>
      <c r="F304" s="5">
        <v>0</v>
      </c>
    </row>
    <row r="305" spans="1:6" x14ac:dyDescent="0.3">
      <c r="A305" s="3" t="s">
        <v>119</v>
      </c>
      <c r="B305" s="6" t="s">
        <v>50</v>
      </c>
      <c r="C305" s="6" t="s">
        <v>103</v>
      </c>
      <c r="D305" t="s">
        <v>84</v>
      </c>
      <c r="E305" s="5">
        <v>27005.446356634664</v>
      </c>
      <c r="F305" s="5">
        <v>0</v>
      </c>
    </row>
    <row r="306" spans="1:6" x14ac:dyDescent="0.3">
      <c r="A306" s="3" t="s">
        <v>119</v>
      </c>
      <c r="B306" s="6" t="s">
        <v>50</v>
      </c>
      <c r="C306" s="6" t="s">
        <v>103</v>
      </c>
      <c r="D306" t="s">
        <v>85</v>
      </c>
      <c r="E306" s="5">
        <v>27005.446356634664</v>
      </c>
      <c r="F306" s="5">
        <v>0</v>
      </c>
    </row>
    <row r="307" spans="1:6" x14ac:dyDescent="0.3">
      <c r="A307" s="3" t="s">
        <v>119</v>
      </c>
      <c r="B307" s="6" t="s">
        <v>50</v>
      </c>
      <c r="C307" s="6" t="s">
        <v>103</v>
      </c>
      <c r="D307" t="s">
        <v>86</v>
      </c>
      <c r="E307" s="5">
        <v>0</v>
      </c>
      <c r="F307" s="5">
        <v>0</v>
      </c>
    </row>
    <row r="308" spans="1:6" x14ac:dyDescent="0.3">
      <c r="A308" s="3" t="s">
        <v>119</v>
      </c>
      <c r="B308" s="6" t="s">
        <v>50</v>
      </c>
      <c r="C308" s="6" t="s">
        <v>103</v>
      </c>
      <c r="D308" t="s">
        <v>87</v>
      </c>
      <c r="E308" s="5">
        <v>0</v>
      </c>
      <c r="F308" s="5">
        <v>0</v>
      </c>
    </row>
    <row r="309" spans="1:6" x14ac:dyDescent="0.3">
      <c r="A309" s="3" t="s">
        <v>119</v>
      </c>
      <c r="B309" s="6" t="s">
        <v>100</v>
      </c>
      <c r="C309" s="6" t="s">
        <v>103</v>
      </c>
      <c r="D309" t="s">
        <v>88</v>
      </c>
      <c r="E309" s="5">
        <v>386.15491507443562</v>
      </c>
      <c r="F309" s="5">
        <v>0</v>
      </c>
    </row>
    <row r="310" spans="1:6" x14ac:dyDescent="0.3">
      <c r="A310" s="3" t="s">
        <v>119</v>
      </c>
      <c r="B310" s="6" t="s">
        <v>100</v>
      </c>
      <c r="C310" s="6" t="s">
        <v>103</v>
      </c>
      <c r="D310" t="s">
        <v>89</v>
      </c>
      <c r="E310" s="5">
        <v>2229.3176231299635</v>
      </c>
      <c r="F310" s="5">
        <v>0</v>
      </c>
    </row>
    <row r="311" spans="1:6" x14ac:dyDescent="0.3">
      <c r="A311" s="3" t="s">
        <v>119</v>
      </c>
      <c r="B311" s="6" t="s">
        <v>100</v>
      </c>
      <c r="C311" s="6" t="s">
        <v>103</v>
      </c>
      <c r="D311" t="s">
        <v>90</v>
      </c>
      <c r="E311" s="5">
        <v>39.358800000000002</v>
      </c>
      <c r="F311" s="5">
        <v>0</v>
      </c>
    </row>
    <row r="312" spans="1:6" x14ac:dyDescent="0.3">
      <c r="A312" s="3" t="s">
        <v>119</v>
      </c>
      <c r="B312" s="6" t="s">
        <v>100</v>
      </c>
      <c r="C312" s="6" t="s">
        <v>103</v>
      </c>
      <c r="D312" t="s">
        <v>91</v>
      </c>
      <c r="E312" s="5">
        <v>1756.3655697499312</v>
      </c>
      <c r="F312" s="5">
        <v>0</v>
      </c>
    </row>
    <row r="313" spans="1:6" x14ac:dyDescent="0.3">
      <c r="A313" s="3" t="s">
        <v>119</v>
      </c>
      <c r="B313" s="6" t="s">
        <v>100</v>
      </c>
      <c r="C313" s="6" t="s">
        <v>103</v>
      </c>
      <c r="D313" t="s">
        <v>92</v>
      </c>
      <c r="E313" s="5">
        <v>3014.9037594000001</v>
      </c>
      <c r="F313" s="5">
        <v>0</v>
      </c>
    </row>
    <row r="314" spans="1:6" x14ac:dyDescent="0.3">
      <c r="A314" s="3" t="s">
        <v>119</v>
      </c>
      <c r="B314" s="6" t="s">
        <v>100</v>
      </c>
      <c r="C314" s="6" t="s">
        <v>103</v>
      </c>
      <c r="D314" t="s">
        <v>94</v>
      </c>
      <c r="E314" s="5">
        <v>23.615279999999998</v>
      </c>
      <c r="F314" s="5">
        <v>0</v>
      </c>
    </row>
    <row r="315" spans="1:6" x14ac:dyDescent="0.3">
      <c r="A315" s="3" t="s">
        <v>119</v>
      </c>
      <c r="B315" s="6" t="s">
        <v>112</v>
      </c>
      <c r="C315" s="6" t="s">
        <v>103</v>
      </c>
      <c r="D315" t="s">
        <v>95</v>
      </c>
      <c r="E315" s="5">
        <v>2315.0236533958923</v>
      </c>
      <c r="F315" s="5">
        <v>0</v>
      </c>
    </row>
    <row r="316" spans="1:6" x14ac:dyDescent="0.3">
      <c r="A316" s="3" t="s">
        <v>119</v>
      </c>
      <c r="B316" s="6" t="s">
        <v>98</v>
      </c>
      <c r="C316" s="6" t="s">
        <v>103</v>
      </c>
      <c r="D316" t="s">
        <v>97</v>
      </c>
      <c r="E316" s="5">
        <v>0</v>
      </c>
      <c r="F316" s="5">
        <v>0</v>
      </c>
    </row>
    <row r="317" spans="1:6" x14ac:dyDescent="0.3">
      <c r="A317" s="3" t="s">
        <v>119</v>
      </c>
      <c r="B317" s="6" t="s">
        <v>111</v>
      </c>
      <c r="C317" s="6" t="s">
        <v>103</v>
      </c>
      <c r="D317" t="s">
        <v>113</v>
      </c>
      <c r="E317" s="5">
        <v>10088.009941792818</v>
      </c>
      <c r="F317" s="5">
        <v>0</v>
      </c>
    </row>
    <row r="318" spans="1:6" x14ac:dyDescent="0.3">
      <c r="A318" s="3" t="s">
        <v>116</v>
      </c>
      <c r="B318" s="6" t="s">
        <v>69</v>
      </c>
      <c r="C318" s="6" t="s">
        <v>115</v>
      </c>
      <c r="D318" t="s">
        <v>58</v>
      </c>
      <c r="E318" s="5">
        <v>0</v>
      </c>
      <c r="F318" s="5">
        <v>0</v>
      </c>
    </row>
    <row r="319" spans="1:6" x14ac:dyDescent="0.3">
      <c r="A319" s="3" t="s">
        <v>116</v>
      </c>
      <c r="B319" s="6" t="s">
        <v>69</v>
      </c>
      <c r="C319" s="6" t="s">
        <v>115</v>
      </c>
      <c r="D319" t="s">
        <v>114</v>
      </c>
      <c r="E319" s="5">
        <v>3915</v>
      </c>
      <c r="F319" s="5">
        <v>30076</v>
      </c>
    </row>
    <row r="320" spans="1:6" x14ac:dyDescent="0.3">
      <c r="A320" s="3" t="s">
        <v>116</v>
      </c>
      <c r="B320" s="6" t="s">
        <v>69</v>
      </c>
      <c r="C320" s="6" t="s">
        <v>115</v>
      </c>
      <c r="D320" t="s">
        <v>59</v>
      </c>
      <c r="E320" s="5">
        <v>82172.196209094371</v>
      </c>
      <c r="F320" s="5">
        <v>1369.05</v>
      </c>
    </row>
    <row r="321" spans="1:6" x14ac:dyDescent="0.3">
      <c r="A321" s="3" t="s">
        <v>116</v>
      </c>
      <c r="B321" s="6" t="s">
        <v>69</v>
      </c>
      <c r="C321" s="6" t="s">
        <v>115</v>
      </c>
      <c r="D321" t="s">
        <v>60</v>
      </c>
      <c r="E321" s="5">
        <v>3480</v>
      </c>
      <c r="F321" s="5">
        <v>0</v>
      </c>
    </row>
    <row r="322" spans="1:6" x14ac:dyDescent="0.3">
      <c r="A322" s="3" t="s">
        <v>116</v>
      </c>
      <c r="B322" s="6" t="s">
        <v>69</v>
      </c>
      <c r="C322" s="6" t="s">
        <v>115</v>
      </c>
      <c r="D322" t="s">
        <v>61</v>
      </c>
      <c r="E322" s="5">
        <v>87</v>
      </c>
      <c r="F322" s="5">
        <v>0</v>
      </c>
    </row>
    <row r="323" spans="1:6" x14ac:dyDescent="0.3">
      <c r="A323" s="3" t="s">
        <v>116</v>
      </c>
      <c r="B323" s="6" t="s">
        <v>69</v>
      </c>
      <c r="C323" s="6" t="s">
        <v>115</v>
      </c>
      <c r="D323" t="s">
        <v>62</v>
      </c>
      <c r="E323" s="5">
        <v>474</v>
      </c>
      <c r="F323" s="5">
        <v>261.87</v>
      </c>
    </row>
    <row r="324" spans="1:6" x14ac:dyDescent="0.3">
      <c r="A324" s="3" t="s">
        <v>116</v>
      </c>
      <c r="B324" s="6" t="s">
        <v>69</v>
      </c>
      <c r="C324" s="6" t="s">
        <v>115</v>
      </c>
      <c r="D324" t="s">
        <v>63</v>
      </c>
      <c r="E324" s="5">
        <v>2350</v>
      </c>
      <c r="F324" s="5">
        <v>0</v>
      </c>
    </row>
    <row r="325" spans="1:6" x14ac:dyDescent="0.3">
      <c r="A325" s="3" t="s">
        <v>116</v>
      </c>
      <c r="B325" s="6" t="s">
        <v>69</v>
      </c>
      <c r="C325" s="6" t="s">
        <v>115</v>
      </c>
      <c r="D325" t="s">
        <v>64</v>
      </c>
      <c r="E325" s="5">
        <v>1300</v>
      </c>
      <c r="F325" s="5">
        <v>1520.66</v>
      </c>
    </row>
    <row r="326" spans="1:6" x14ac:dyDescent="0.3">
      <c r="A326" s="3" t="s">
        <v>116</v>
      </c>
      <c r="B326" s="6" t="s">
        <v>69</v>
      </c>
      <c r="C326" s="6" t="s">
        <v>115</v>
      </c>
      <c r="D326" t="s">
        <v>65</v>
      </c>
      <c r="E326" s="5">
        <v>1340</v>
      </c>
      <c r="F326" s="5">
        <v>1575</v>
      </c>
    </row>
    <row r="327" spans="1:6" x14ac:dyDescent="0.3">
      <c r="A327" s="3" t="s">
        <v>116</v>
      </c>
      <c r="B327" s="6" t="s">
        <v>69</v>
      </c>
      <c r="C327" s="6" t="s">
        <v>115</v>
      </c>
      <c r="D327" t="s">
        <v>66</v>
      </c>
      <c r="E327" s="5">
        <v>1000</v>
      </c>
      <c r="F327" s="5">
        <v>457.09</v>
      </c>
    </row>
    <row r="328" spans="1:6" x14ac:dyDescent="0.3">
      <c r="A328" s="3" t="s">
        <v>116</v>
      </c>
      <c r="B328" s="6" t="s">
        <v>69</v>
      </c>
      <c r="C328" s="6" t="s">
        <v>115</v>
      </c>
      <c r="D328" t="s">
        <v>67</v>
      </c>
      <c r="E328" s="5">
        <v>2175</v>
      </c>
      <c r="F328" s="5">
        <v>1658.19</v>
      </c>
    </row>
    <row r="329" spans="1:6" x14ac:dyDescent="0.3">
      <c r="A329" s="3" t="s">
        <v>116</v>
      </c>
      <c r="B329" s="6" t="s">
        <v>69</v>
      </c>
      <c r="C329" s="6" t="s">
        <v>115</v>
      </c>
      <c r="D329" t="s">
        <v>68</v>
      </c>
      <c r="E329" s="5">
        <v>24874.25</v>
      </c>
      <c r="F329" s="5">
        <v>6405.21</v>
      </c>
    </row>
    <row r="330" spans="1:6" x14ac:dyDescent="0.3">
      <c r="A330" s="3" t="s">
        <v>116</v>
      </c>
      <c r="B330" s="6" t="s">
        <v>99</v>
      </c>
      <c r="C330" s="6" t="s">
        <v>115</v>
      </c>
      <c r="D330" t="s">
        <v>71</v>
      </c>
      <c r="E330" s="5">
        <v>1675</v>
      </c>
      <c r="F330" s="5">
        <v>799.9</v>
      </c>
    </row>
    <row r="331" spans="1:6" x14ac:dyDescent="0.3">
      <c r="A331" s="3" t="s">
        <v>116</v>
      </c>
      <c r="B331" s="6" t="s">
        <v>99</v>
      </c>
      <c r="C331" s="6" t="s">
        <v>115</v>
      </c>
      <c r="D331" t="s">
        <v>72</v>
      </c>
      <c r="E331" s="5">
        <v>1740</v>
      </c>
      <c r="F331" s="5">
        <v>0</v>
      </c>
    </row>
    <row r="332" spans="1:6" x14ac:dyDescent="0.3">
      <c r="A332" s="3" t="s">
        <v>116</v>
      </c>
      <c r="B332" s="6" t="s">
        <v>99</v>
      </c>
      <c r="C332" s="6" t="s">
        <v>115</v>
      </c>
      <c r="D332" t="s">
        <v>73</v>
      </c>
      <c r="E332" s="5">
        <v>3306</v>
      </c>
      <c r="F332" s="5">
        <v>1262.1099999999999</v>
      </c>
    </row>
    <row r="333" spans="1:6" x14ac:dyDescent="0.3">
      <c r="A333" s="3" t="s">
        <v>116</v>
      </c>
      <c r="B333" s="6" t="s">
        <v>111</v>
      </c>
      <c r="C333" s="6" t="s">
        <v>115</v>
      </c>
      <c r="D333" t="s">
        <v>109</v>
      </c>
      <c r="E333" s="5">
        <v>0</v>
      </c>
      <c r="F333" s="5">
        <v>0</v>
      </c>
    </row>
    <row r="334" spans="1:6" x14ac:dyDescent="0.3">
      <c r="A334" s="3" t="s">
        <v>116</v>
      </c>
      <c r="B334" s="6" t="s">
        <v>111</v>
      </c>
      <c r="C334" s="6" t="s">
        <v>115</v>
      </c>
      <c r="D334" t="s">
        <v>110</v>
      </c>
      <c r="E334" s="5">
        <v>0</v>
      </c>
      <c r="F334" s="5">
        <v>0</v>
      </c>
    </row>
    <row r="335" spans="1:6" x14ac:dyDescent="0.3">
      <c r="A335" s="3" t="s">
        <v>116</v>
      </c>
      <c r="B335" s="6" t="s">
        <v>50</v>
      </c>
      <c r="C335" s="6" t="s">
        <v>115</v>
      </c>
      <c r="D335" t="s">
        <v>51</v>
      </c>
      <c r="E335" s="5">
        <v>277480.83610000001</v>
      </c>
      <c r="F335" s="5">
        <v>262031.24</v>
      </c>
    </row>
    <row r="336" spans="1:6" x14ac:dyDescent="0.3">
      <c r="A336" s="3" t="s">
        <v>116</v>
      </c>
      <c r="B336" s="6" t="s">
        <v>50</v>
      </c>
      <c r="C336" s="6" t="s">
        <v>115</v>
      </c>
      <c r="D336" t="s">
        <v>78</v>
      </c>
      <c r="E336" s="5">
        <v>16686</v>
      </c>
      <c r="F336" s="5">
        <v>17625</v>
      </c>
    </row>
    <row r="337" spans="1:6" x14ac:dyDescent="0.3">
      <c r="A337" s="3" t="s">
        <v>116</v>
      </c>
      <c r="B337" s="6" t="s">
        <v>50</v>
      </c>
      <c r="C337" s="6" t="s">
        <v>115</v>
      </c>
      <c r="D337" t="s">
        <v>79</v>
      </c>
      <c r="E337" s="5">
        <v>36072.096153846163</v>
      </c>
      <c r="F337" s="5">
        <v>8158.5</v>
      </c>
    </row>
    <row r="338" spans="1:6" x14ac:dyDescent="0.3">
      <c r="A338" s="3" t="s">
        <v>116</v>
      </c>
      <c r="B338" s="6" t="s">
        <v>50</v>
      </c>
      <c r="C338" s="6" t="s">
        <v>115</v>
      </c>
      <c r="D338" t="s">
        <v>80</v>
      </c>
      <c r="E338" s="5">
        <v>18498.722406666668</v>
      </c>
      <c r="F338" s="5">
        <v>0</v>
      </c>
    </row>
    <row r="339" spans="1:6" x14ac:dyDescent="0.3">
      <c r="A339" s="3" t="s">
        <v>116</v>
      </c>
      <c r="B339" s="6" t="s">
        <v>50</v>
      </c>
      <c r="C339" s="6" t="s">
        <v>115</v>
      </c>
      <c r="D339" t="s">
        <v>81</v>
      </c>
      <c r="E339" s="5">
        <v>0</v>
      </c>
      <c r="F339" s="5">
        <v>0</v>
      </c>
    </row>
    <row r="340" spans="1:6" x14ac:dyDescent="0.3">
      <c r="A340" s="3" t="s">
        <v>116</v>
      </c>
      <c r="B340" s="6" t="s">
        <v>50</v>
      </c>
      <c r="C340" s="6" t="s">
        <v>115</v>
      </c>
      <c r="D340" t="s">
        <v>82</v>
      </c>
      <c r="E340" s="5">
        <v>2000</v>
      </c>
      <c r="F340" s="5">
        <v>0</v>
      </c>
    </row>
    <row r="341" spans="1:6" x14ac:dyDescent="0.3">
      <c r="A341" s="3" t="s">
        <v>116</v>
      </c>
      <c r="B341" s="6" t="s">
        <v>50</v>
      </c>
      <c r="C341" s="6" t="s">
        <v>115</v>
      </c>
      <c r="D341" t="s">
        <v>83</v>
      </c>
      <c r="E341" s="5">
        <v>57582.082150771697</v>
      </c>
      <c r="F341" s="5">
        <v>47839.58</v>
      </c>
    </row>
    <row r="342" spans="1:6" x14ac:dyDescent="0.3">
      <c r="A342" s="3" t="s">
        <v>116</v>
      </c>
      <c r="B342" s="6" t="s">
        <v>50</v>
      </c>
      <c r="C342" s="6" t="s">
        <v>115</v>
      </c>
      <c r="D342" t="s">
        <v>84</v>
      </c>
      <c r="E342" s="5">
        <v>29049.846633220724</v>
      </c>
      <c r="F342" s="5">
        <v>23974.98</v>
      </c>
    </row>
    <row r="343" spans="1:6" x14ac:dyDescent="0.3">
      <c r="A343" s="3" t="s">
        <v>116</v>
      </c>
      <c r="B343" s="6" t="s">
        <v>50</v>
      </c>
      <c r="C343" s="6" t="s">
        <v>115</v>
      </c>
      <c r="D343" t="s">
        <v>85</v>
      </c>
      <c r="E343" s="5">
        <v>29049.846633220724</v>
      </c>
      <c r="F343" s="5">
        <v>23974.98</v>
      </c>
    </row>
    <row r="344" spans="1:6" x14ac:dyDescent="0.3">
      <c r="A344" s="3" t="s">
        <v>116</v>
      </c>
      <c r="B344" s="6" t="s">
        <v>50</v>
      </c>
      <c r="C344" s="6" t="s">
        <v>115</v>
      </c>
      <c r="D344" t="s">
        <v>86</v>
      </c>
      <c r="E344" s="5">
        <v>0</v>
      </c>
      <c r="F344" s="5">
        <v>0</v>
      </c>
    </row>
    <row r="345" spans="1:6" x14ac:dyDescent="0.3">
      <c r="A345" s="3" t="s">
        <v>116</v>
      </c>
      <c r="B345" s="6" t="s">
        <v>50</v>
      </c>
      <c r="C345" s="6" t="s">
        <v>115</v>
      </c>
      <c r="D345" t="s">
        <v>87</v>
      </c>
      <c r="E345" s="5">
        <v>0</v>
      </c>
      <c r="F345" s="5">
        <v>0</v>
      </c>
    </row>
    <row r="346" spans="1:6" x14ac:dyDescent="0.3">
      <c r="A346" s="3" t="s">
        <v>116</v>
      </c>
      <c r="B346" s="6" t="s">
        <v>100</v>
      </c>
      <c r="C346" s="6" t="s">
        <v>115</v>
      </c>
      <c r="D346" t="s">
        <v>88</v>
      </c>
      <c r="E346" s="5">
        <v>2890.9844649801257</v>
      </c>
      <c r="F346" s="5">
        <v>2376.16</v>
      </c>
    </row>
    <row r="347" spans="1:6" x14ac:dyDescent="0.3">
      <c r="A347" s="3" t="s">
        <v>116</v>
      </c>
      <c r="B347" s="6" t="s">
        <v>100</v>
      </c>
      <c r="C347" s="6" t="s">
        <v>115</v>
      </c>
      <c r="D347" t="s">
        <v>89</v>
      </c>
      <c r="E347" s="5">
        <v>1976.0642444117088</v>
      </c>
      <c r="F347" s="5">
        <v>820.92000000000007</v>
      </c>
    </row>
    <row r="348" spans="1:6" x14ac:dyDescent="0.3">
      <c r="A348" s="3" t="s">
        <v>116</v>
      </c>
      <c r="B348" s="6" t="s">
        <v>100</v>
      </c>
      <c r="C348" s="6" t="s">
        <v>115</v>
      </c>
      <c r="D348" t="s">
        <v>90</v>
      </c>
      <c r="E348" s="5">
        <v>39.358800000000002</v>
      </c>
      <c r="F348" s="5">
        <v>30.28</v>
      </c>
    </row>
    <row r="349" spans="1:6" x14ac:dyDescent="0.3">
      <c r="A349" s="3" t="s">
        <v>116</v>
      </c>
      <c r="B349" s="6" t="s">
        <v>100</v>
      </c>
      <c r="C349" s="6" t="s">
        <v>115</v>
      </c>
      <c r="D349" t="s">
        <v>91</v>
      </c>
      <c r="E349" s="5">
        <v>1450.9106880542911</v>
      </c>
      <c r="F349" s="5">
        <v>1310.17</v>
      </c>
    </row>
    <row r="350" spans="1:6" x14ac:dyDescent="0.3">
      <c r="A350" s="3" t="s">
        <v>116</v>
      </c>
      <c r="B350" s="6" t="s">
        <v>100</v>
      </c>
      <c r="C350" s="6" t="s">
        <v>115</v>
      </c>
      <c r="D350" t="s">
        <v>92</v>
      </c>
      <c r="E350" s="5">
        <v>3014.9037594000001</v>
      </c>
      <c r="F350" s="5">
        <v>2319.16</v>
      </c>
    </row>
    <row r="351" spans="1:6" x14ac:dyDescent="0.3">
      <c r="A351" s="3" t="s">
        <v>116</v>
      </c>
      <c r="B351" s="6" t="s">
        <v>100</v>
      </c>
      <c r="C351" s="6" t="s">
        <v>115</v>
      </c>
      <c r="D351" t="s">
        <v>94</v>
      </c>
      <c r="E351" s="5">
        <v>23.615279999999998</v>
      </c>
      <c r="F351" s="5">
        <v>18.170000000000002</v>
      </c>
    </row>
    <row r="352" spans="1:6" x14ac:dyDescent="0.3">
      <c r="A352" s="3" t="s">
        <v>116</v>
      </c>
      <c r="B352" s="6" t="s">
        <v>112</v>
      </c>
      <c r="C352" s="6" t="s">
        <v>115</v>
      </c>
      <c r="D352" t="s">
        <v>95</v>
      </c>
      <c r="E352" s="5">
        <v>21699.226350489353</v>
      </c>
      <c r="F352" s="5">
        <v>1512.09</v>
      </c>
    </row>
    <row r="353" spans="1:6" x14ac:dyDescent="0.3">
      <c r="A353" s="3" t="s">
        <v>117</v>
      </c>
      <c r="B353" s="6" t="s">
        <v>69</v>
      </c>
      <c r="C353" s="6" t="s">
        <v>115</v>
      </c>
      <c r="D353" t="s">
        <v>58</v>
      </c>
      <c r="E353" s="5">
        <v>0</v>
      </c>
      <c r="F353" s="5">
        <v>0</v>
      </c>
    </row>
    <row r="354" spans="1:6" x14ac:dyDescent="0.3">
      <c r="A354" s="3" t="s">
        <v>117</v>
      </c>
      <c r="B354" s="6" t="s">
        <v>69</v>
      </c>
      <c r="C354" s="6" t="s">
        <v>115</v>
      </c>
      <c r="D354" t="s">
        <v>114</v>
      </c>
      <c r="E354" s="5">
        <v>12615</v>
      </c>
      <c r="F354" s="5">
        <v>1609.5</v>
      </c>
    </row>
    <row r="355" spans="1:6" x14ac:dyDescent="0.3">
      <c r="A355" s="3" t="s">
        <v>117</v>
      </c>
      <c r="B355" s="6" t="s">
        <v>69</v>
      </c>
      <c r="C355" s="6" t="s">
        <v>115</v>
      </c>
      <c r="D355" t="s">
        <v>59</v>
      </c>
      <c r="E355" s="5">
        <v>82172.196209094371</v>
      </c>
      <c r="F355" s="5">
        <v>75473.300000000017</v>
      </c>
    </row>
    <row r="356" spans="1:6" x14ac:dyDescent="0.3">
      <c r="A356" s="3" t="s">
        <v>117</v>
      </c>
      <c r="B356" s="6" t="s">
        <v>69</v>
      </c>
      <c r="C356" s="6" t="s">
        <v>115</v>
      </c>
      <c r="D356" t="s">
        <v>60</v>
      </c>
      <c r="E356" s="5">
        <v>3480</v>
      </c>
      <c r="F356" s="5">
        <v>0</v>
      </c>
    </row>
    <row r="357" spans="1:6" x14ac:dyDescent="0.3">
      <c r="A357" s="3" t="s">
        <v>117</v>
      </c>
      <c r="B357" s="6" t="s">
        <v>69</v>
      </c>
      <c r="C357" s="6" t="s">
        <v>115</v>
      </c>
      <c r="D357" t="s">
        <v>61</v>
      </c>
      <c r="E357" s="5">
        <v>87</v>
      </c>
      <c r="F357" s="5">
        <v>0</v>
      </c>
    </row>
    <row r="358" spans="1:6" x14ac:dyDescent="0.3">
      <c r="A358" s="3" t="s">
        <v>117</v>
      </c>
      <c r="B358" s="6" t="s">
        <v>69</v>
      </c>
      <c r="C358" s="6" t="s">
        <v>115</v>
      </c>
      <c r="D358" t="s">
        <v>62</v>
      </c>
      <c r="E358" s="5">
        <v>474</v>
      </c>
      <c r="F358" s="5">
        <v>568.98</v>
      </c>
    </row>
    <row r="359" spans="1:6" x14ac:dyDescent="0.3">
      <c r="A359" s="3" t="s">
        <v>117</v>
      </c>
      <c r="B359" s="6" t="s">
        <v>69</v>
      </c>
      <c r="C359" s="6" t="s">
        <v>115</v>
      </c>
      <c r="D359" t="s">
        <v>63</v>
      </c>
      <c r="E359" s="5">
        <v>2350</v>
      </c>
      <c r="F359" s="5">
        <v>2229.25</v>
      </c>
    </row>
    <row r="360" spans="1:6" x14ac:dyDescent="0.3">
      <c r="A360" s="3" t="s">
        <v>117</v>
      </c>
      <c r="B360" s="6" t="s">
        <v>69</v>
      </c>
      <c r="C360" s="6" t="s">
        <v>115</v>
      </c>
      <c r="D360" t="s">
        <v>64</v>
      </c>
      <c r="E360" s="5">
        <v>1300</v>
      </c>
      <c r="F360" s="5">
        <v>1329.07</v>
      </c>
    </row>
    <row r="361" spans="1:6" x14ac:dyDescent="0.3">
      <c r="A361" s="3" t="s">
        <v>117</v>
      </c>
      <c r="B361" s="6" t="s">
        <v>69</v>
      </c>
      <c r="C361" s="6" t="s">
        <v>115</v>
      </c>
      <c r="D361" t="s">
        <v>65</v>
      </c>
      <c r="E361" s="5">
        <v>1340</v>
      </c>
      <c r="F361" s="5">
        <v>1800</v>
      </c>
    </row>
    <row r="362" spans="1:6" x14ac:dyDescent="0.3">
      <c r="A362" s="3" t="s">
        <v>117</v>
      </c>
      <c r="B362" s="6" t="s">
        <v>69</v>
      </c>
      <c r="C362" s="6" t="s">
        <v>115</v>
      </c>
      <c r="D362" t="s">
        <v>66</v>
      </c>
      <c r="E362" s="5">
        <v>1000</v>
      </c>
      <c r="F362" s="5">
        <v>2267.2399999999998</v>
      </c>
    </row>
    <row r="363" spans="1:6" x14ac:dyDescent="0.3">
      <c r="A363" s="3" t="s">
        <v>117</v>
      </c>
      <c r="B363" s="6" t="s">
        <v>69</v>
      </c>
      <c r="C363" s="6" t="s">
        <v>115</v>
      </c>
      <c r="D363" t="s">
        <v>67</v>
      </c>
      <c r="E363" s="5">
        <v>2175</v>
      </c>
      <c r="F363" s="5">
        <v>1909.17</v>
      </c>
    </row>
    <row r="364" spans="1:6" x14ac:dyDescent="0.3">
      <c r="A364" s="3" t="s">
        <v>117</v>
      </c>
      <c r="B364" s="6" t="s">
        <v>69</v>
      </c>
      <c r="C364" s="6" t="s">
        <v>115</v>
      </c>
      <c r="D364" t="s">
        <v>68</v>
      </c>
      <c r="E364" s="5">
        <v>24874.25</v>
      </c>
      <c r="F364" s="5">
        <v>8251.6200000000008</v>
      </c>
    </row>
    <row r="365" spans="1:6" x14ac:dyDescent="0.3">
      <c r="A365" s="3" t="s">
        <v>117</v>
      </c>
      <c r="B365" s="6" t="s">
        <v>99</v>
      </c>
      <c r="C365" s="6" t="s">
        <v>115</v>
      </c>
      <c r="D365" t="s">
        <v>71</v>
      </c>
      <c r="E365" s="5">
        <v>1675</v>
      </c>
      <c r="F365" s="5">
        <v>1356.87</v>
      </c>
    </row>
    <row r="366" spans="1:6" x14ac:dyDescent="0.3">
      <c r="A366" s="3" t="s">
        <v>117</v>
      </c>
      <c r="B366" s="6" t="s">
        <v>99</v>
      </c>
      <c r="C366" s="6" t="s">
        <v>115</v>
      </c>
      <c r="D366" t="s">
        <v>72</v>
      </c>
      <c r="E366" s="5">
        <v>8004</v>
      </c>
      <c r="F366" s="5">
        <v>0</v>
      </c>
    </row>
    <row r="367" spans="1:6" x14ac:dyDescent="0.3">
      <c r="A367" s="3" t="s">
        <v>117</v>
      </c>
      <c r="B367" s="6" t="s">
        <v>99</v>
      </c>
      <c r="C367" s="6" t="s">
        <v>115</v>
      </c>
      <c r="D367" t="s">
        <v>73</v>
      </c>
      <c r="E367" s="5">
        <v>1131</v>
      </c>
      <c r="F367" s="5">
        <v>1338.23</v>
      </c>
    </row>
    <row r="368" spans="1:6" x14ac:dyDescent="0.3">
      <c r="A368" s="3" t="s">
        <v>117</v>
      </c>
      <c r="B368" s="6" t="s">
        <v>111</v>
      </c>
      <c r="C368" s="6" t="s">
        <v>115</v>
      </c>
      <c r="D368" t="s">
        <v>109</v>
      </c>
      <c r="E368" s="5">
        <v>0</v>
      </c>
      <c r="F368" s="5">
        <v>0</v>
      </c>
    </row>
    <row r="369" spans="1:6" x14ac:dyDescent="0.3">
      <c r="A369" s="3" t="s">
        <v>117</v>
      </c>
      <c r="B369" s="6" t="s">
        <v>111</v>
      </c>
      <c r="C369" s="6" t="s">
        <v>115</v>
      </c>
      <c r="D369" t="s">
        <v>110</v>
      </c>
      <c r="E369" s="5">
        <v>0</v>
      </c>
      <c r="F369" s="5">
        <v>0</v>
      </c>
    </row>
    <row r="370" spans="1:6" x14ac:dyDescent="0.3">
      <c r="A370" s="3" t="s">
        <v>117</v>
      </c>
      <c r="B370" s="6" t="s">
        <v>50</v>
      </c>
      <c r="C370" s="6" t="s">
        <v>115</v>
      </c>
      <c r="D370" t="s">
        <v>51</v>
      </c>
      <c r="E370" s="5">
        <v>277480.83610000001</v>
      </c>
      <c r="F370" s="5">
        <v>229165.97</v>
      </c>
    </row>
    <row r="371" spans="1:6" x14ac:dyDescent="0.3">
      <c r="A371" s="3" t="s">
        <v>117</v>
      </c>
      <c r="B371" s="6" t="s">
        <v>50</v>
      </c>
      <c r="C371" s="6" t="s">
        <v>115</v>
      </c>
      <c r="D371" t="s">
        <v>78</v>
      </c>
      <c r="E371" s="5">
        <v>16686</v>
      </c>
      <c r="F371" s="5">
        <v>13965.75</v>
      </c>
    </row>
    <row r="372" spans="1:6" x14ac:dyDescent="0.3">
      <c r="A372" s="3" t="s">
        <v>117</v>
      </c>
      <c r="B372" s="6" t="s">
        <v>50</v>
      </c>
      <c r="C372" s="6" t="s">
        <v>115</v>
      </c>
      <c r="D372" t="s">
        <v>79</v>
      </c>
      <c r="E372" s="5">
        <v>36072.096153846163</v>
      </c>
      <c r="F372" s="5">
        <v>4620.58</v>
      </c>
    </row>
    <row r="373" spans="1:6" x14ac:dyDescent="0.3">
      <c r="A373" s="3" t="s">
        <v>117</v>
      </c>
      <c r="B373" s="6" t="s">
        <v>50</v>
      </c>
      <c r="C373" s="6" t="s">
        <v>115</v>
      </c>
      <c r="D373" t="s">
        <v>80</v>
      </c>
      <c r="E373" s="5">
        <v>18498.722406666668</v>
      </c>
      <c r="F373" s="5">
        <v>0</v>
      </c>
    </row>
    <row r="374" spans="1:6" x14ac:dyDescent="0.3">
      <c r="A374" s="3" t="s">
        <v>117</v>
      </c>
      <c r="B374" s="6" t="s">
        <v>50</v>
      </c>
      <c r="C374" s="6" t="s">
        <v>115</v>
      </c>
      <c r="D374" t="s">
        <v>81</v>
      </c>
      <c r="E374" s="5">
        <v>0</v>
      </c>
      <c r="F374" s="5">
        <v>0</v>
      </c>
    </row>
    <row r="375" spans="1:6" x14ac:dyDescent="0.3">
      <c r="A375" s="3" t="s">
        <v>117</v>
      </c>
      <c r="B375" s="6" t="s">
        <v>50</v>
      </c>
      <c r="C375" s="6" t="s">
        <v>115</v>
      </c>
      <c r="D375" t="s">
        <v>82</v>
      </c>
      <c r="E375" s="5">
        <v>2000</v>
      </c>
      <c r="F375" s="5">
        <v>0</v>
      </c>
    </row>
    <row r="376" spans="1:6" x14ac:dyDescent="0.3">
      <c r="A376" s="3" t="s">
        <v>117</v>
      </c>
      <c r="B376" s="6" t="s">
        <v>50</v>
      </c>
      <c r="C376" s="6" t="s">
        <v>115</v>
      </c>
      <c r="D376" t="s">
        <v>83</v>
      </c>
      <c r="E376" s="5">
        <v>57582.082150771697</v>
      </c>
      <c r="F376" s="5">
        <v>41467.339999999997</v>
      </c>
    </row>
    <row r="377" spans="1:6" x14ac:dyDescent="0.3">
      <c r="A377" s="3" t="s">
        <v>117</v>
      </c>
      <c r="B377" s="6" t="s">
        <v>50</v>
      </c>
      <c r="C377" s="6" t="s">
        <v>115</v>
      </c>
      <c r="D377" t="s">
        <v>84</v>
      </c>
      <c r="E377" s="5">
        <v>29049.846633220724</v>
      </c>
      <c r="F377" s="5">
        <v>20637.79</v>
      </c>
    </row>
    <row r="378" spans="1:6" x14ac:dyDescent="0.3">
      <c r="A378" s="3" t="s">
        <v>117</v>
      </c>
      <c r="B378" s="6" t="s">
        <v>50</v>
      </c>
      <c r="C378" s="6" t="s">
        <v>115</v>
      </c>
      <c r="D378" t="s">
        <v>85</v>
      </c>
      <c r="E378" s="5">
        <v>29049.846633220724</v>
      </c>
      <c r="F378" s="5">
        <v>20637.79</v>
      </c>
    </row>
    <row r="379" spans="1:6" x14ac:dyDescent="0.3">
      <c r="A379" s="3" t="s">
        <v>117</v>
      </c>
      <c r="B379" s="6" t="s">
        <v>50</v>
      </c>
      <c r="C379" s="6" t="s">
        <v>115</v>
      </c>
      <c r="D379" t="s">
        <v>86</v>
      </c>
      <c r="E379" s="5">
        <v>0</v>
      </c>
      <c r="F379" s="5">
        <v>0</v>
      </c>
    </row>
    <row r="380" spans="1:6" x14ac:dyDescent="0.3">
      <c r="A380" s="3" t="s">
        <v>117</v>
      </c>
      <c r="B380" s="6" t="s">
        <v>50</v>
      </c>
      <c r="C380" s="6" t="s">
        <v>115</v>
      </c>
      <c r="D380" t="s">
        <v>87</v>
      </c>
      <c r="E380" s="5">
        <v>0</v>
      </c>
      <c r="F380" s="5">
        <v>0</v>
      </c>
    </row>
    <row r="381" spans="1:6" x14ac:dyDescent="0.3">
      <c r="A381" s="3" t="s">
        <v>117</v>
      </c>
      <c r="B381" s="6" t="s">
        <v>100</v>
      </c>
      <c r="C381" s="6" t="s">
        <v>115</v>
      </c>
      <c r="D381" t="s">
        <v>88</v>
      </c>
      <c r="E381" s="5">
        <v>2890.9844649801257</v>
      </c>
      <c r="F381" s="5">
        <v>2376.16</v>
      </c>
    </row>
    <row r="382" spans="1:6" x14ac:dyDescent="0.3">
      <c r="A382" s="3" t="s">
        <v>117</v>
      </c>
      <c r="B382" s="6" t="s">
        <v>100</v>
      </c>
      <c r="C382" s="6" t="s">
        <v>115</v>
      </c>
      <c r="D382" t="s">
        <v>89</v>
      </c>
      <c r="E382" s="5">
        <v>1976.0642444117088</v>
      </c>
      <c r="F382" s="5">
        <v>820.92000000000007</v>
      </c>
    </row>
    <row r="383" spans="1:6" x14ac:dyDescent="0.3">
      <c r="A383" s="3" t="s">
        <v>117</v>
      </c>
      <c r="B383" s="6" t="s">
        <v>100</v>
      </c>
      <c r="C383" s="6" t="s">
        <v>115</v>
      </c>
      <c r="D383" t="s">
        <v>90</v>
      </c>
      <c r="E383" s="5">
        <v>39.358800000000002</v>
      </c>
      <c r="F383" s="5">
        <v>30.28</v>
      </c>
    </row>
    <row r="384" spans="1:6" x14ac:dyDescent="0.3">
      <c r="A384" s="3" t="s">
        <v>117</v>
      </c>
      <c r="B384" s="6" t="s">
        <v>100</v>
      </c>
      <c r="C384" s="6" t="s">
        <v>115</v>
      </c>
      <c r="D384" t="s">
        <v>91</v>
      </c>
      <c r="E384" s="5">
        <v>1450.9106880542911</v>
      </c>
      <c r="F384" s="5">
        <v>1310.17</v>
      </c>
    </row>
    <row r="385" spans="1:6" x14ac:dyDescent="0.3">
      <c r="A385" s="3" t="s">
        <v>117</v>
      </c>
      <c r="B385" s="6" t="s">
        <v>100</v>
      </c>
      <c r="C385" s="6" t="s">
        <v>115</v>
      </c>
      <c r="D385" t="s">
        <v>92</v>
      </c>
      <c r="E385" s="5">
        <v>3014.9037594000001</v>
      </c>
      <c r="F385" s="5">
        <v>2319.16</v>
      </c>
    </row>
    <row r="386" spans="1:6" x14ac:dyDescent="0.3">
      <c r="A386" s="3" t="s">
        <v>117</v>
      </c>
      <c r="B386" s="6" t="s">
        <v>100</v>
      </c>
      <c r="C386" s="6" t="s">
        <v>115</v>
      </c>
      <c r="D386" t="s">
        <v>94</v>
      </c>
      <c r="E386" s="5">
        <v>23.615279999999998</v>
      </c>
      <c r="F386" s="5">
        <v>18.170000000000002</v>
      </c>
    </row>
    <row r="387" spans="1:6" x14ac:dyDescent="0.3">
      <c r="A387" s="3" t="s">
        <v>117</v>
      </c>
      <c r="B387" s="6" t="s">
        <v>112</v>
      </c>
      <c r="C387" s="6" t="s">
        <v>115</v>
      </c>
      <c r="D387" t="s">
        <v>95</v>
      </c>
      <c r="E387" s="5">
        <v>21745.957734316362</v>
      </c>
      <c r="F387" s="5">
        <v>1512.83</v>
      </c>
    </row>
    <row r="388" spans="1:6" x14ac:dyDescent="0.3">
      <c r="A388" s="3" t="s">
        <v>118</v>
      </c>
      <c r="B388" s="6" t="s">
        <v>69</v>
      </c>
      <c r="C388" s="6" t="s">
        <v>115</v>
      </c>
      <c r="D388" t="s">
        <v>58</v>
      </c>
      <c r="E388" s="5">
        <v>0</v>
      </c>
      <c r="F388" s="5">
        <v>0</v>
      </c>
    </row>
    <row r="389" spans="1:6" x14ac:dyDescent="0.3">
      <c r="A389" s="3" t="s">
        <v>118</v>
      </c>
      <c r="B389" s="6" t="s">
        <v>69</v>
      </c>
      <c r="C389" s="6" t="s">
        <v>115</v>
      </c>
      <c r="D389" t="s">
        <v>114</v>
      </c>
      <c r="E389" s="5">
        <v>3915</v>
      </c>
      <c r="F389" s="5">
        <v>5672.4</v>
      </c>
    </row>
    <row r="390" spans="1:6" x14ac:dyDescent="0.3">
      <c r="A390" s="3" t="s">
        <v>118</v>
      </c>
      <c r="B390" s="6" t="s">
        <v>69</v>
      </c>
      <c r="C390" s="6" t="s">
        <v>115</v>
      </c>
      <c r="D390" t="s">
        <v>59</v>
      </c>
      <c r="E390" s="5">
        <v>87392.196209094371</v>
      </c>
      <c r="F390" s="5">
        <v>30951.66</v>
      </c>
    </row>
    <row r="391" spans="1:6" x14ac:dyDescent="0.3">
      <c r="A391" s="3" t="s">
        <v>118</v>
      </c>
      <c r="B391" s="6" t="s">
        <v>69</v>
      </c>
      <c r="C391" s="6" t="s">
        <v>115</v>
      </c>
      <c r="D391" t="s">
        <v>60</v>
      </c>
      <c r="E391" s="5">
        <v>3480</v>
      </c>
      <c r="F391" s="5">
        <v>0</v>
      </c>
    </row>
    <row r="392" spans="1:6" x14ac:dyDescent="0.3">
      <c r="A392" s="3" t="s">
        <v>118</v>
      </c>
      <c r="B392" s="6" t="s">
        <v>69</v>
      </c>
      <c r="C392" s="6" t="s">
        <v>115</v>
      </c>
      <c r="D392" t="s">
        <v>61</v>
      </c>
      <c r="E392" s="5">
        <v>87</v>
      </c>
      <c r="F392" s="5">
        <v>0</v>
      </c>
    </row>
    <row r="393" spans="1:6" x14ac:dyDescent="0.3">
      <c r="A393" s="3" t="s">
        <v>118</v>
      </c>
      <c r="B393" s="6" t="s">
        <v>69</v>
      </c>
      <c r="C393" s="6" t="s">
        <v>115</v>
      </c>
      <c r="D393" t="s">
        <v>62</v>
      </c>
      <c r="E393" s="5">
        <v>474</v>
      </c>
      <c r="F393" s="5">
        <v>518.52</v>
      </c>
    </row>
    <row r="394" spans="1:6" x14ac:dyDescent="0.3">
      <c r="A394" s="3" t="s">
        <v>118</v>
      </c>
      <c r="B394" s="6" t="s">
        <v>69</v>
      </c>
      <c r="C394" s="6" t="s">
        <v>115</v>
      </c>
      <c r="D394" t="s">
        <v>63</v>
      </c>
      <c r="E394" s="5">
        <v>2350</v>
      </c>
      <c r="F394" s="5">
        <v>2034.15</v>
      </c>
    </row>
    <row r="395" spans="1:6" x14ac:dyDescent="0.3">
      <c r="A395" s="3" t="s">
        <v>118</v>
      </c>
      <c r="B395" s="6" t="s">
        <v>69</v>
      </c>
      <c r="C395" s="6" t="s">
        <v>115</v>
      </c>
      <c r="D395" t="s">
        <v>64</v>
      </c>
      <c r="E395" s="5">
        <v>1300</v>
      </c>
      <c r="F395" s="5">
        <v>1740.95</v>
      </c>
    </row>
    <row r="396" spans="1:6" x14ac:dyDescent="0.3">
      <c r="A396" s="3" t="s">
        <v>118</v>
      </c>
      <c r="B396" s="6" t="s">
        <v>69</v>
      </c>
      <c r="C396" s="6" t="s">
        <v>115</v>
      </c>
      <c r="D396" t="s">
        <v>65</v>
      </c>
      <c r="E396" s="5">
        <v>1340</v>
      </c>
      <c r="F396" s="5">
        <v>1125</v>
      </c>
    </row>
    <row r="397" spans="1:6" x14ac:dyDescent="0.3">
      <c r="A397" s="3" t="s">
        <v>118</v>
      </c>
      <c r="B397" s="6" t="s">
        <v>69</v>
      </c>
      <c r="C397" s="6" t="s">
        <v>115</v>
      </c>
      <c r="D397" t="s">
        <v>66</v>
      </c>
      <c r="E397" s="5">
        <v>1000</v>
      </c>
      <c r="F397" s="5">
        <v>681.53</v>
      </c>
    </row>
    <row r="398" spans="1:6" x14ac:dyDescent="0.3">
      <c r="A398" s="3" t="s">
        <v>118</v>
      </c>
      <c r="B398" s="6" t="s">
        <v>69</v>
      </c>
      <c r="C398" s="6" t="s">
        <v>115</v>
      </c>
      <c r="D398" t="s">
        <v>67</v>
      </c>
      <c r="E398" s="5">
        <v>2175</v>
      </c>
      <c r="F398" s="5">
        <v>1899.17</v>
      </c>
    </row>
    <row r="399" spans="1:6" x14ac:dyDescent="0.3">
      <c r="A399" s="3" t="s">
        <v>118</v>
      </c>
      <c r="B399" s="6" t="s">
        <v>69</v>
      </c>
      <c r="C399" s="6" t="s">
        <v>115</v>
      </c>
      <c r="D399" t="s">
        <v>68</v>
      </c>
      <c r="E399" s="5">
        <v>24874.25</v>
      </c>
      <c r="F399" s="5">
        <v>9282.1</v>
      </c>
    </row>
    <row r="400" spans="1:6" x14ac:dyDescent="0.3">
      <c r="A400" s="3" t="s">
        <v>118</v>
      </c>
      <c r="B400" s="6" t="s">
        <v>99</v>
      </c>
      <c r="C400" s="6" t="s">
        <v>115</v>
      </c>
      <c r="D400" t="s">
        <v>71</v>
      </c>
      <c r="E400" s="5">
        <v>1675</v>
      </c>
      <c r="F400" s="5">
        <v>1159.1099999999999</v>
      </c>
    </row>
    <row r="401" spans="1:6" x14ac:dyDescent="0.3">
      <c r="A401" s="3" t="s">
        <v>118</v>
      </c>
      <c r="B401" s="6" t="s">
        <v>99</v>
      </c>
      <c r="C401" s="6" t="s">
        <v>115</v>
      </c>
      <c r="D401" t="s">
        <v>72</v>
      </c>
      <c r="E401" s="5">
        <v>1740</v>
      </c>
      <c r="F401" s="5">
        <v>0</v>
      </c>
    </row>
    <row r="402" spans="1:6" x14ac:dyDescent="0.3">
      <c r="A402" s="3" t="s">
        <v>118</v>
      </c>
      <c r="B402" s="6" t="s">
        <v>99</v>
      </c>
      <c r="C402" s="6" t="s">
        <v>115</v>
      </c>
      <c r="D402" t="s">
        <v>73</v>
      </c>
      <c r="E402" s="5">
        <v>46806</v>
      </c>
      <c r="F402" s="5">
        <v>9148.92</v>
      </c>
    </row>
    <row r="403" spans="1:6" x14ac:dyDescent="0.3">
      <c r="A403" s="3" t="s">
        <v>118</v>
      </c>
      <c r="B403" s="6" t="s">
        <v>111</v>
      </c>
      <c r="C403" s="6" t="s">
        <v>115</v>
      </c>
      <c r="D403" t="s">
        <v>109</v>
      </c>
      <c r="E403" s="5">
        <v>0</v>
      </c>
      <c r="F403" s="5">
        <v>0</v>
      </c>
    </row>
    <row r="404" spans="1:6" x14ac:dyDescent="0.3">
      <c r="A404" s="3" t="s">
        <v>118</v>
      </c>
      <c r="B404" s="6" t="s">
        <v>111</v>
      </c>
      <c r="C404" s="6" t="s">
        <v>115</v>
      </c>
      <c r="D404" t="s">
        <v>110</v>
      </c>
      <c r="E404" s="5">
        <v>0</v>
      </c>
      <c r="F404" s="5">
        <v>0</v>
      </c>
    </row>
    <row r="405" spans="1:6" x14ac:dyDescent="0.3">
      <c r="A405" s="3" t="s">
        <v>118</v>
      </c>
      <c r="B405" s="6" t="s">
        <v>50</v>
      </c>
      <c r="C405" s="6" t="s">
        <v>115</v>
      </c>
      <c r="D405" t="s">
        <v>51</v>
      </c>
      <c r="E405" s="5">
        <v>277480.83610000001</v>
      </c>
      <c r="F405" s="5">
        <v>238656.44</v>
      </c>
    </row>
    <row r="406" spans="1:6" x14ac:dyDescent="0.3">
      <c r="A406" s="3" t="s">
        <v>118</v>
      </c>
      <c r="B406" s="6" t="s">
        <v>50</v>
      </c>
      <c r="C406" s="6" t="s">
        <v>115</v>
      </c>
      <c r="D406" t="s">
        <v>78</v>
      </c>
      <c r="E406" s="5">
        <v>16686</v>
      </c>
      <c r="F406" s="5">
        <v>17561.5</v>
      </c>
    </row>
    <row r="407" spans="1:6" x14ac:dyDescent="0.3">
      <c r="A407" s="3" t="s">
        <v>118</v>
      </c>
      <c r="B407" s="6" t="s">
        <v>50</v>
      </c>
      <c r="C407" s="6" t="s">
        <v>115</v>
      </c>
      <c r="D407" t="s">
        <v>79</v>
      </c>
      <c r="E407" s="5">
        <v>36072.096153846163</v>
      </c>
      <c r="F407" s="5">
        <v>10623.04</v>
      </c>
    </row>
    <row r="408" spans="1:6" x14ac:dyDescent="0.3">
      <c r="A408" s="3" t="s">
        <v>118</v>
      </c>
      <c r="B408" s="6" t="s">
        <v>50</v>
      </c>
      <c r="C408" s="6" t="s">
        <v>115</v>
      </c>
      <c r="D408" t="s">
        <v>80</v>
      </c>
      <c r="E408" s="5">
        <v>18498.722406666668</v>
      </c>
      <c r="F408" s="5">
        <v>0</v>
      </c>
    </row>
    <row r="409" spans="1:6" x14ac:dyDescent="0.3">
      <c r="A409" s="3" t="s">
        <v>118</v>
      </c>
      <c r="B409" s="6" t="s">
        <v>50</v>
      </c>
      <c r="C409" s="6" t="s">
        <v>115</v>
      </c>
      <c r="D409" t="s">
        <v>81</v>
      </c>
      <c r="E409" s="5">
        <v>0</v>
      </c>
      <c r="F409" s="5">
        <v>0</v>
      </c>
    </row>
    <row r="410" spans="1:6" x14ac:dyDescent="0.3">
      <c r="A410" s="3" t="s">
        <v>118</v>
      </c>
      <c r="B410" s="6" t="s">
        <v>50</v>
      </c>
      <c r="C410" s="6" t="s">
        <v>115</v>
      </c>
      <c r="D410" t="s">
        <v>82</v>
      </c>
      <c r="E410" s="5">
        <v>2000</v>
      </c>
      <c r="F410" s="5">
        <v>0</v>
      </c>
    </row>
    <row r="411" spans="1:6" x14ac:dyDescent="0.3">
      <c r="A411" s="3" t="s">
        <v>118</v>
      </c>
      <c r="B411" s="6" t="s">
        <v>50</v>
      </c>
      <c r="C411" s="6" t="s">
        <v>115</v>
      </c>
      <c r="D411" t="s">
        <v>83</v>
      </c>
      <c r="E411" s="5">
        <v>57582.082150771697</v>
      </c>
      <c r="F411" s="5">
        <v>44427.74</v>
      </c>
    </row>
    <row r="412" spans="1:6" x14ac:dyDescent="0.3">
      <c r="A412" s="3" t="s">
        <v>118</v>
      </c>
      <c r="B412" s="6" t="s">
        <v>50</v>
      </c>
      <c r="C412" s="6" t="s">
        <v>115</v>
      </c>
      <c r="D412" t="s">
        <v>84</v>
      </c>
      <c r="E412" s="5">
        <v>29049.846633220724</v>
      </c>
      <c r="F412" s="5">
        <v>22227.87</v>
      </c>
    </row>
    <row r="413" spans="1:6" x14ac:dyDescent="0.3">
      <c r="A413" s="3" t="s">
        <v>118</v>
      </c>
      <c r="B413" s="6" t="s">
        <v>50</v>
      </c>
      <c r="C413" s="6" t="s">
        <v>115</v>
      </c>
      <c r="D413" t="s">
        <v>85</v>
      </c>
      <c r="E413" s="5">
        <v>29049.846633220724</v>
      </c>
      <c r="F413" s="5">
        <v>22227.87</v>
      </c>
    </row>
    <row r="414" spans="1:6" x14ac:dyDescent="0.3">
      <c r="A414" s="3" t="s">
        <v>118</v>
      </c>
      <c r="B414" s="6" t="s">
        <v>50</v>
      </c>
      <c r="C414" s="6" t="s">
        <v>115</v>
      </c>
      <c r="D414" t="s">
        <v>86</v>
      </c>
      <c r="E414" s="5">
        <v>0</v>
      </c>
      <c r="F414" s="5">
        <v>0</v>
      </c>
    </row>
    <row r="415" spans="1:6" x14ac:dyDescent="0.3">
      <c r="A415" s="3" t="s">
        <v>118</v>
      </c>
      <c r="B415" s="6" t="s">
        <v>50</v>
      </c>
      <c r="C415" s="6" t="s">
        <v>115</v>
      </c>
      <c r="D415" t="s">
        <v>87</v>
      </c>
      <c r="E415" s="5">
        <v>0</v>
      </c>
      <c r="F415" s="5">
        <v>0</v>
      </c>
    </row>
    <row r="416" spans="1:6" x14ac:dyDescent="0.3">
      <c r="A416" s="3" t="s">
        <v>118</v>
      </c>
      <c r="B416" s="6" t="s">
        <v>100</v>
      </c>
      <c r="C416" s="6" t="s">
        <v>115</v>
      </c>
      <c r="D416" t="s">
        <v>88</v>
      </c>
      <c r="E416" s="5">
        <v>2890.9844649801257</v>
      </c>
      <c r="F416" s="5">
        <v>2376.16</v>
      </c>
    </row>
    <row r="417" spans="1:6" x14ac:dyDescent="0.3">
      <c r="A417" s="3" t="s">
        <v>118</v>
      </c>
      <c r="B417" s="6" t="s">
        <v>100</v>
      </c>
      <c r="C417" s="6" t="s">
        <v>115</v>
      </c>
      <c r="D417" t="s">
        <v>89</v>
      </c>
      <c r="E417" s="5">
        <v>1976.0642444117088</v>
      </c>
      <c r="F417" s="5">
        <v>820.92000000000007</v>
      </c>
    </row>
    <row r="418" spans="1:6" x14ac:dyDescent="0.3">
      <c r="A418" s="3" t="s">
        <v>118</v>
      </c>
      <c r="B418" s="6" t="s">
        <v>100</v>
      </c>
      <c r="C418" s="6" t="s">
        <v>115</v>
      </c>
      <c r="D418" t="s">
        <v>90</v>
      </c>
      <c r="E418" s="5">
        <v>39.358800000000002</v>
      </c>
      <c r="F418" s="5">
        <v>30.28</v>
      </c>
    </row>
    <row r="419" spans="1:6" x14ac:dyDescent="0.3">
      <c r="A419" s="3" t="s">
        <v>118</v>
      </c>
      <c r="B419" s="6" t="s">
        <v>100</v>
      </c>
      <c r="C419" s="6" t="s">
        <v>115</v>
      </c>
      <c r="D419" t="s">
        <v>91</v>
      </c>
      <c r="E419" s="5">
        <v>1450.9106880542911</v>
      </c>
      <c r="F419" s="5">
        <v>1310.17</v>
      </c>
    </row>
    <row r="420" spans="1:6" x14ac:dyDescent="0.3">
      <c r="A420" s="3" t="s">
        <v>118</v>
      </c>
      <c r="B420" s="6" t="s">
        <v>100</v>
      </c>
      <c r="C420" s="6" t="s">
        <v>115</v>
      </c>
      <c r="D420" t="s">
        <v>92</v>
      </c>
      <c r="E420" s="5">
        <v>3014.9037594000001</v>
      </c>
      <c r="F420" s="5">
        <v>2319.16</v>
      </c>
    </row>
    <row r="421" spans="1:6" x14ac:dyDescent="0.3">
      <c r="A421" s="3" t="s">
        <v>118</v>
      </c>
      <c r="B421" s="6" t="s">
        <v>100</v>
      </c>
      <c r="C421" s="6" t="s">
        <v>115</v>
      </c>
      <c r="D421" t="s">
        <v>94</v>
      </c>
      <c r="E421" s="5">
        <v>23.615279999999998</v>
      </c>
      <c r="F421" s="5">
        <v>18.170000000000002</v>
      </c>
    </row>
    <row r="422" spans="1:6" x14ac:dyDescent="0.3">
      <c r="A422" s="3" t="s">
        <v>118</v>
      </c>
      <c r="B422" s="6" t="s">
        <v>112</v>
      </c>
      <c r="C422" s="6" t="s">
        <v>115</v>
      </c>
      <c r="D422" t="s">
        <v>95</v>
      </c>
      <c r="E422" s="5">
        <v>21792.789758700739</v>
      </c>
      <c r="F422" s="5">
        <v>1527.12</v>
      </c>
    </row>
    <row r="423" spans="1:6" x14ac:dyDescent="0.3">
      <c r="A423" s="3" t="s">
        <v>119</v>
      </c>
      <c r="B423" s="6" t="s">
        <v>69</v>
      </c>
      <c r="C423" s="6" t="s">
        <v>115</v>
      </c>
      <c r="D423" t="s">
        <v>58</v>
      </c>
      <c r="E423" s="5">
        <v>4350</v>
      </c>
      <c r="F423" s="5">
        <v>0</v>
      </c>
    </row>
    <row r="424" spans="1:6" x14ac:dyDescent="0.3">
      <c r="A424" s="3" t="s">
        <v>119</v>
      </c>
      <c r="B424" s="6" t="s">
        <v>69</v>
      </c>
      <c r="C424" s="6" t="s">
        <v>115</v>
      </c>
      <c r="D424" t="s">
        <v>114</v>
      </c>
      <c r="E424" s="5">
        <v>7395</v>
      </c>
      <c r="F424" s="5">
        <v>0</v>
      </c>
    </row>
    <row r="425" spans="1:6" x14ac:dyDescent="0.3">
      <c r="A425" s="3" t="s">
        <v>119</v>
      </c>
      <c r="B425" s="6" t="s">
        <v>69</v>
      </c>
      <c r="C425" s="6" t="s">
        <v>115</v>
      </c>
      <c r="D425" t="s">
        <v>59</v>
      </c>
      <c r="E425" s="5">
        <v>82172.196209094371</v>
      </c>
      <c r="F425" s="5">
        <v>0</v>
      </c>
    </row>
    <row r="426" spans="1:6" x14ac:dyDescent="0.3">
      <c r="A426" s="3" t="s">
        <v>119</v>
      </c>
      <c r="B426" s="6" t="s">
        <v>69</v>
      </c>
      <c r="C426" s="6" t="s">
        <v>115</v>
      </c>
      <c r="D426" t="s">
        <v>60</v>
      </c>
      <c r="E426" s="5">
        <v>3480</v>
      </c>
      <c r="F426" s="5">
        <v>0</v>
      </c>
    </row>
    <row r="427" spans="1:6" x14ac:dyDescent="0.3">
      <c r="A427" s="3" t="s">
        <v>119</v>
      </c>
      <c r="B427" s="6" t="s">
        <v>69</v>
      </c>
      <c r="C427" s="6" t="s">
        <v>115</v>
      </c>
      <c r="D427" t="s">
        <v>61</v>
      </c>
      <c r="E427" s="5">
        <v>87</v>
      </c>
      <c r="F427" s="5">
        <v>0</v>
      </c>
    </row>
    <row r="428" spans="1:6" x14ac:dyDescent="0.3">
      <c r="A428" s="3" t="s">
        <v>119</v>
      </c>
      <c r="B428" s="6" t="s">
        <v>69</v>
      </c>
      <c r="C428" s="6" t="s">
        <v>115</v>
      </c>
      <c r="D428" t="s">
        <v>62</v>
      </c>
      <c r="E428" s="5">
        <v>474</v>
      </c>
      <c r="F428" s="5">
        <v>0</v>
      </c>
    </row>
    <row r="429" spans="1:6" x14ac:dyDescent="0.3">
      <c r="A429" s="3" t="s">
        <v>119</v>
      </c>
      <c r="B429" s="6" t="s">
        <v>69</v>
      </c>
      <c r="C429" s="6" t="s">
        <v>115</v>
      </c>
      <c r="D429" t="s">
        <v>63</v>
      </c>
      <c r="E429" s="5">
        <v>2350</v>
      </c>
      <c r="F429" s="5">
        <v>0</v>
      </c>
    </row>
    <row r="430" spans="1:6" x14ac:dyDescent="0.3">
      <c r="A430" s="3" t="s">
        <v>119</v>
      </c>
      <c r="B430" s="6" t="s">
        <v>69</v>
      </c>
      <c r="C430" s="6" t="s">
        <v>115</v>
      </c>
      <c r="D430" t="s">
        <v>64</v>
      </c>
      <c r="E430" s="5">
        <v>1300</v>
      </c>
      <c r="F430" s="5">
        <v>0</v>
      </c>
    </row>
    <row r="431" spans="1:6" x14ac:dyDescent="0.3">
      <c r="A431" s="3" t="s">
        <v>119</v>
      </c>
      <c r="B431" s="6" t="s">
        <v>69</v>
      </c>
      <c r="C431" s="6" t="s">
        <v>115</v>
      </c>
      <c r="D431" t="s">
        <v>65</v>
      </c>
      <c r="E431" s="5">
        <v>1340</v>
      </c>
      <c r="F431" s="5">
        <v>0</v>
      </c>
    </row>
    <row r="432" spans="1:6" x14ac:dyDescent="0.3">
      <c r="A432" s="3" t="s">
        <v>119</v>
      </c>
      <c r="B432" s="6" t="s">
        <v>69</v>
      </c>
      <c r="C432" s="6" t="s">
        <v>115</v>
      </c>
      <c r="D432" t="s">
        <v>66</v>
      </c>
      <c r="E432" s="5">
        <v>1000</v>
      </c>
      <c r="F432" s="5">
        <v>0</v>
      </c>
    </row>
    <row r="433" spans="1:6" x14ac:dyDescent="0.3">
      <c r="A433" s="3" t="s">
        <v>119</v>
      </c>
      <c r="B433" s="6" t="s">
        <v>69</v>
      </c>
      <c r="C433" s="6" t="s">
        <v>115</v>
      </c>
      <c r="D433" t="s">
        <v>67</v>
      </c>
      <c r="E433" s="5">
        <v>2175</v>
      </c>
      <c r="F433" s="5">
        <v>0</v>
      </c>
    </row>
    <row r="434" spans="1:6" x14ac:dyDescent="0.3">
      <c r="A434" s="3" t="s">
        <v>119</v>
      </c>
      <c r="B434" s="6" t="s">
        <v>69</v>
      </c>
      <c r="C434" s="6" t="s">
        <v>115</v>
      </c>
      <c r="D434" t="s">
        <v>68</v>
      </c>
      <c r="E434" s="5">
        <v>7757</v>
      </c>
      <c r="F434" s="5">
        <v>0</v>
      </c>
    </row>
    <row r="435" spans="1:6" x14ac:dyDescent="0.3">
      <c r="A435" s="3" t="s">
        <v>119</v>
      </c>
      <c r="B435" s="6" t="s">
        <v>99</v>
      </c>
      <c r="C435" s="6" t="s">
        <v>115</v>
      </c>
      <c r="D435" t="s">
        <v>71</v>
      </c>
      <c r="E435" s="5">
        <v>1675</v>
      </c>
      <c r="F435" s="5">
        <v>0</v>
      </c>
    </row>
    <row r="436" spans="1:6" x14ac:dyDescent="0.3">
      <c r="A436" s="3" t="s">
        <v>119</v>
      </c>
      <c r="B436" s="6" t="s">
        <v>99</v>
      </c>
      <c r="C436" s="6" t="s">
        <v>115</v>
      </c>
      <c r="D436" t="s">
        <v>72</v>
      </c>
      <c r="E436" s="5">
        <v>8004</v>
      </c>
      <c r="F436" s="5">
        <v>0</v>
      </c>
    </row>
    <row r="437" spans="1:6" x14ac:dyDescent="0.3">
      <c r="A437" s="3" t="s">
        <v>119</v>
      </c>
      <c r="B437" s="6" t="s">
        <v>99</v>
      </c>
      <c r="C437" s="6" t="s">
        <v>115</v>
      </c>
      <c r="D437" t="s">
        <v>73</v>
      </c>
      <c r="E437" s="5">
        <v>1131</v>
      </c>
      <c r="F437" s="5">
        <v>0</v>
      </c>
    </row>
    <row r="438" spans="1:6" x14ac:dyDescent="0.3">
      <c r="A438" s="3" t="s">
        <v>119</v>
      </c>
      <c r="B438" s="6" t="s">
        <v>111</v>
      </c>
      <c r="C438" s="6" t="s">
        <v>115</v>
      </c>
      <c r="D438" t="s">
        <v>109</v>
      </c>
      <c r="E438" s="5">
        <v>0</v>
      </c>
      <c r="F438" s="5">
        <v>0</v>
      </c>
    </row>
    <row r="439" spans="1:6" x14ac:dyDescent="0.3">
      <c r="A439" s="3" t="s">
        <v>119</v>
      </c>
      <c r="B439" s="6" t="s">
        <v>111</v>
      </c>
      <c r="C439" s="6" t="s">
        <v>115</v>
      </c>
      <c r="D439" t="s">
        <v>110</v>
      </c>
      <c r="E439" s="5">
        <v>0</v>
      </c>
      <c r="F439" s="5">
        <v>0</v>
      </c>
    </row>
    <row r="440" spans="1:6" x14ac:dyDescent="0.3">
      <c r="A440" s="3" t="s">
        <v>119</v>
      </c>
      <c r="B440" s="6" t="s">
        <v>50</v>
      </c>
      <c r="C440" s="6" t="s">
        <v>115</v>
      </c>
      <c r="D440" t="s">
        <v>51</v>
      </c>
      <c r="E440" s="5">
        <v>277480.83610000001</v>
      </c>
      <c r="F440" s="5">
        <v>0</v>
      </c>
    </row>
    <row r="441" spans="1:6" x14ac:dyDescent="0.3">
      <c r="A441" s="3" t="s">
        <v>119</v>
      </c>
      <c r="B441" s="6" t="s">
        <v>50</v>
      </c>
      <c r="C441" s="6" t="s">
        <v>115</v>
      </c>
      <c r="D441" t="s">
        <v>78</v>
      </c>
      <c r="E441" s="5">
        <v>16686</v>
      </c>
      <c r="F441" s="5">
        <v>0</v>
      </c>
    </row>
    <row r="442" spans="1:6" x14ac:dyDescent="0.3">
      <c r="A442" s="3" t="s">
        <v>119</v>
      </c>
      <c r="B442" s="6" t="s">
        <v>50</v>
      </c>
      <c r="C442" s="6" t="s">
        <v>115</v>
      </c>
      <c r="D442" t="s">
        <v>79</v>
      </c>
      <c r="E442" s="5">
        <v>36072.096153846163</v>
      </c>
      <c r="F442" s="5">
        <v>0</v>
      </c>
    </row>
    <row r="443" spans="1:6" x14ac:dyDescent="0.3">
      <c r="A443" s="3" t="s">
        <v>119</v>
      </c>
      <c r="B443" s="6" t="s">
        <v>50</v>
      </c>
      <c r="C443" s="6" t="s">
        <v>115</v>
      </c>
      <c r="D443" t="s">
        <v>80</v>
      </c>
      <c r="E443" s="5">
        <v>18498.722406666668</v>
      </c>
      <c r="F443" s="5">
        <v>0</v>
      </c>
    </row>
    <row r="444" spans="1:6" x14ac:dyDescent="0.3">
      <c r="A444" s="3" t="s">
        <v>119</v>
      </c>
      <c r="B444" s="6" t="s">
        <v>50</v>
      </c>
      <c r="C444" s="6" t="s">
        <v>115</v>
      </c>
      <c r="D444" t="s">
        <v>81</v>
      </c>
      <c r="E444" s="5">
        <v>0</v>
      </c>
      <c r="F444" s="5">
        <v>0</v>
      </c>
    </row>
    <row r="445" spans="1:6" x14ac:dyDescent="0.3">
      <c r="A445" s="3" t="s">
        <v>119</v>
      </c>
      <c r="B445" s="6" t="s">
        <v>50</v>
      </c>
      <c r="C445" s="6" t="s">
        <v>115</v>
      </c>
      <c r="D445" t="s">
        <v>82</v>
      </c>
      <c r="E445" s="5">
        <v>2000</v>
      </c>
      <c r="F445" s="5">
        <v>0</v>
      </c>
    </row>
    <row r="446" spans="1:6" x14ac:dyDescent="0.3">
      <c r="A446" s="3" t="s">
        <v>119</v>
      </c>
      <c r="B446" s="6" t="s">
        <v>50</v>
      </c>
      <c r="C446" s="6" t="s">
        <v>115</v>
      </c>
      <c r="D446" t="s">
        <v>83</v>
      </c>
      <c r="E446" s="5">
        <v>57582.082150771697</v>
      </c>
      <c r="F446" s="5">
        <v>0</v>
      </c>
    </row>
    <row r="447" spans="1:6" x14ac:dyDescent="0.3">
      <c r="A447" s="3" t="s">
        <v>119</v>
      </c>
      <c r="B447" s="6" t="s">
        <v>50</v>
      </c>
      <c r="C447" s="6" t="s">
        <v>115</v>
      </c>
      <c r="D447" t="s">
        <v>84</v>
      </c>
      <c r="E447" s="5">
        <v>29049.846633220724</v>
      </c>
      <c r="F447" s="5">
        <v>0</v>
      </c>
    </row>
    <row r="448" spans="1:6" x14ac:dyDescent="0.3">
      <c r="A448" s="3" t="s">
        <v>119</v>
      </c>
      <c r="B448" s="6" t="s">
        <v>50</v>
      </c>
      <c r="C448" s="6" t="s">
        <v>115</v>
      </c>
      <c r="D448" t="s">
        <v>85</v>
      </c>
      <c r="E448" s="5">
        <v>29049.846633220724</v>
      </c>
      <c r="F448" s="5">
        <v>0</v>
      </c>
    </row>
    <row r="449" spans="1:6" x14ac:dyDescent="0.3">
      <c r="A449" s="3" t="s">
        <v>119</v>
      </c>
      <c r="B449" s="6" t="s">
        <v>50</v>
      </c>
      <c r="C449" s="6" t="s">
        <v>115</v>
      </c>
      <c r="D449" t="s">
        <v>86</v>
      </c>
      <c r="E449" s="5">
        <v>0</v>
      </c>
      <c r="F449" s="5">
        <v>0</v>
      </c>
    </row>
    <row r="450" spans="1:6" x14ac:dyDescent="0.3">
      <c r="A450" s="3" t="s">
        <v>119</v>
      </c>
      <c r="B450" s="6" t="s">
        <v>50</v>
      </c>
      <c r="C450" s="6" t="s">
        <v>115</v>
      </c>
      <c r="D450" t="s">
        <v>87</v>
      </c>
      <c r="E450" s="5">
        <v>0</v>
      </c>
      <c r="F450" s="5">
        <v>0</v>
      </c>
    </row>
    <row r="451" spans="1:6" x14ac:dyDescent="0.3">
      <c r="A451" s="3" t="s">
        <v>119</v>
      </c>
      <c r="B451" s="6" t="s">
        <v>100</v>
      </c>
      <c r="C451" s="6" t="s">
        <v>115</v>
      </c>
      <c r="D451" t="s">
        <v>88</v>
      </c>
      <c r="E451" s="5">
        <v>2890.9844649801257</v>
      </c>
      <c r="F451" s="5">
        <v>0</v>
      </c>
    </row>
    <row r="452" spans="1:6" x14ac:dyDescent="0.3">
      <c r="A452" s="3" t="s">
        <v>119</v>
      </c>
      <c r="B452" s="6" t="s">
        <v>100</v>
      </c>
      <c r="C452" s="6" t="s">
        <v>115</v>
      </c>
      <c r="D452" t="s">
        <v>89</v>
      </c>
      <c r="E452" s="5">
        <v>1976.0642444117088</v>
      </c>
      <c r="F452" s="5">
        <v>0</v>
      </c>
    </row>
    <row r="453" spans="1:6" x14ac:dyDescent="0.3">
      <c r="A453" s="3" t="s">
        <v>119</v>
      </c>
      <c r="B453" s="6" t="s">
        <v>100</v>
      </c>
      <c r="C453" s="6" t="s">
        <v>115</v>
      </c>
      <c r="D453" t="s">
        <v>90</v>
      </c>
      <c r="E453" s="5">
        <v>39.358800000000002</v>
      </c>
      <c r="F453" s="5">
        <v>0</v>
      </c>
    </row>
    <row r="454" spans="1:6" x14ac:dyDescent="0.3">
      <c r="A454" s="3" t="s">
        <v>119</v>
      </c>
      <c r="B454" s="6" t="s">
        <v>100</v>
      </c>
      <c r="C454" s="6" t="s">
        <v>115</v>
      </c>
      <c r="D454" t="s">
        <v>91</v>
      </c>
      <c r="E454" s="5">
        <v>1450.9106880542911</v>
      </c>
      <c r="F454" s="5">
        <v>0</v>
      </c>
    </row>
    <row r="455" spans="1:6" x14ac:dyDescent="0.3">
      <c r="A455" s="3" t="s">
        <v>119</v>
      </c>
      <c r="B455" s="6" t="s">
        <v>100</v>
      </c>
      <c r="C455" s="6" t="s">
        <v>115</v>
      </c>
      <c r="D455" t="s">
        <v>92</v>
      </c>
      <c r="E455" s="5">
        <v>3014.9037594000001</v>
      </c>
      <c r="F455" s="5">
        <v>0</v>
      </c>
    </row>
    <row r="456" spans="1:6" x14ac:dyDescent="0.3">
      <c r="A456" s="3" t="s">
        <v>119</v>
      </c>
      <c r="B456" s="6" t="s">
        <v>100</v>
      </c>
      <c r="C456" s="6" t="s">
        <v>115</v>
      </c>
      <c r="D456" t="s">
        <v>94</v>
      </c>
      <c r="E456" s="5">
        <v>23.615279999999998</v>
      </c>
      <c r="F456" s="5">
        <v>0</v>
      </c>
    </row>
    <row r="457" spans="1:6" x14ac:dyDescent="0.3">
      <c r="A457" s="3" t="s">
        <v>119</v>
      </c>
      <c r="B457" s="6" t="s">
        <v>112</v>
      </c>
      <c r="C457" s="6" t="s">
        <v>115</v>
      </c>
      <c r="D457" t="s">
        <v>95</v>
      </c>
      <c r="E457" s="5">
        <v>21839.722640381664</v>
      </c>
      <c r="F457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6DC8-1316-4BBF-86C5-B98DA520193C}">
  <dimension ref="A1:G457"/>
  <sheetViews>
    <sheetView topLeftCell="A416" workbookViewId="0">
      <selection activeCell="E455" sqref="E455"/>
    </sheetView>
  </sheetViews>
  <sheetFormatPr baseColWidth="10" defaultRowHeight="14.4" x14ac:dyDescent="0.3"/>
  <cols>
    <col min="4" max="4" width="38.21875" bestFit="1" customWidth="1"/>
  </cols>
  <sheetData>
    <row r="1" spans="1:7" ht="43.2" x14ac:dyDescent="0.3">
      <c r="A1" s="2" t="s">
        <v>1</v>
      </c>
      <c r="B1" s="2" t="s">
        <v>56</v>
      </c>
      <c r="C1" s="2" t="s">
        <v>53</v>
      </c>
      <c r="D1" s="2" t="s">
        <v>52</v>
      </c>
      <c r="E1" s="2" t="s">
        <v>49</v>
      </c>
      <c r="F1" s="8" t="s">
        <v>54</v>
      </c>
      <c r="G1" s="2" t="s">
        <v>55</v>
      </c>
    </row>
    <row r="2" spans="1:7" x14ac:dyDescent="0.3">
      <c r="A2" s="3" t="s">
        <v>104</v>
      </c>
      <c r="B2" s="6" t="s">
        <v>69</v>
      </c>
      <c r="C2" s="6" t="s">
        <v>57</v>
      </c>
      <c r="D2" s="6" t="s">
        <v>58</v>
      </c>
      <c r="E2" s="7">
        <f>+VLOOKUP(D2,[1]MES!$B$7:$AB$166,2,FALSE)</f>
        <v>0</v>
      </c>
      <c r="F2" s="7">
        <f>+VLOOKUP(D2,[1]MES!$B$7:$AB$166,15,FALSE)</f>
        <v>0</v>
      </c>
      <c r="G2" s="3"/>
    </row>
    <row r="3" spans="1:7" x14ac:dyDescent="0.3">
      <c r="A3" s="3" t="s">
        <v>104</v>
      </c>
      <c r="B3" s="6" t="s">
        <v>69</v>
      </c>
      <c r="C3" s="6" t="s">
        <v>57</v>
      </c>
      <c r="D3" s="6" t="s">
        <v>59</v>
      </c>
      <c r="E3" s="7">
        <v>81869</v>
      </c>
      <c r="F3" s="7">
        <f>+VLOOKUP(D3,[1]MES!$B$7:$AB$166,15,FALSE)</f>
        <v>7656.78</v>
      </c>
      <c r="G3" s="3"/>
    </row>
    <row r="4" spans="1:7" x14ac:dyDescent="0.3">
      <c r="A4" s="3" t="s">
        <v>104</v>
      </c>
      <c r="B4" s="6" t="s">
        <v>69</v>
      </c>
      <c r="C4" s="6" t="s">
        <v>57</v>
      </c>
      <c r="D4" s="6" t="s">
        <v>60</v>
      </c>
      <c r="E4" s="7">
        <v>500</v>
      </c>
      <c r="F4" s="7">
        <f>+VLOOKUP(D4,[1]MES!$B$7:$AB$166,15,FALSE)</f>
        <v>0</v>
      </c>
      <c r="G4" s="3"/>
    </row>
    <row r="5" spans="1:7" x14ac:dyDescent="0.3">
      <c r="A5" s="3" t="s">
        <v>104</v>
      </c>
      <c r="B5" s="6" t="s">
        <v>69</v>
      </c>
      <c r="C5" s="6" t="s">
        <v>57</v>
      </c>
      <c r="D5" s="6" t="s">
        <v>61</v>
      </c>
      <c r="E5" s="7">
        <v>131705.91875000001</v>
      </c>
      <c r="F5" s="7">
        <f>+VLOOKUP(D5,[1]MES!$B$7:$AB$166,15,FALSE)</f>
        <v>43771.159999999996</v>
      </c>
      <c r="G5" s="3"/>
    </row>
    <row r="6" spans="1:7" x14ac:dyDescent="0.3">
      <c r="A6" s="3" t="s">
        <v>104</v>
      </c>
      <c r="B6" s="6" t="s">
        <v>69</v>
      </c>
      <c r="C6" s="6" t="s">
        <v>57</v>
      </c>
      <c r="D6" s="6" t="s">
        <v>62</v>
      </c>
      <c r="E6" s="7">
        <v>750</v>
      </c>
      <c r="F6" s="7">
        <f>+VLOOKUP(D6,[1]MES!$B$7:$AB$166,15,FALSE)</f>
        <v>281.01</v>
      </c>
      <c r="G6" s="3"/>
    </row>
    <row r="7" spans="1:7" x14ac:dyDescent="0.3">
      <c r="A7" s="3" t="s">
        <v>104</v>
      </c>
      <c r="B7" s="6" t="s">
        <v>69</v>
      </c>
      <c r="C7" s="6" t="s">
        <v>57</v>
      </c>
      <c r="D7" s="6" t="s">
        <v>63</v>
      </c>
      <c r="E7" s="7">
        <v>5360</v>
      </c>
      <c r="F7" s="7">
        <f>+VLOOKUP(D7,[1]MES!$B$7:$AB$166,15,FALSE)</f>
        <v>1131</v>
      </c>
      <c r="G7" s="3"/>
    </row>
    <row r="8" spans="1:7" x14ac:dyDescent="0.3">
      <c r="A8" s="3" t="s">
        <v>104</v>
      </c>
      <c r="B8" s="6" t="s">
        <v>69</v>
      </c>
      <c r="C8" s="6" t="s">
        <v>57</v>
      </c>
      <c r="D8" s="6" t="s">
        <v>64</v>
      </c>
      <c r="E8" s="7">
        <v>8400</v>
      </c>
      <c r="F8" s="7">
        <f>+VLOOKUP(D8,[1]MES!$B$7:$AB$166,15,FALSE)</f>
        <v>9167.23</v>
      </c>
      <c r="G8" s="3"/>
    </row>
    <row r="9" spans="1:7" x14ac:dyDescent="0.3">
      <c r="A9" s="3" t="s">
        <v>104</v>
      </c>
      <c r="B9" s="6" t="s">
        <v>69</v>
      </c>
      <c r="C9" s="6" t="s">
        <v>57</v>
      </c>
      <c r="D9" s="6" t="s">
        <v>65</v>
      </c>
      <c r="E9" s="7">
        <v>2300</v>
      </c>
      <c r="F9" s="7">
        <f>+VLOOKUP(D9,[1]MES!$B$7:$AB$166,15,FALSE)</f>
        <v>3750</v>
      </c>
      <c r="G9" s="3"/>
    </row>
    <row r="10" spans="1:7" x14ac:dyDescent="0.3">
      <c r="A10" s="3" t="s">
        <v>104</v>
      </c>
      <c r="B10" s="6" t="s">
        <v>69</v>
      </c>
      <c r="C10" s="6" t="s">
        <v>57</v>
      </c>
      <c r="D10" t="s">
        <v>66</v>
      </c>
      <c r="E10" s="5">
        <v>2000</v>
      </c>
      <c r="F10" s="7">
        <f>+VLOOKUP(D10,[1]MES!$B$7:$AB$166,15,FALSE)</f>
        <v>2082.7800000000002</v>
      </c>
    </row>
    <row r="11" spans="1:7" x14ac:dyDescent="0.3">
      <c r="A11" s="3" t="s">
        <v>104</v>
      </c>
      <c r="B11" s="6" t="s">
        <v>69</v>
      </c>
      <c r="C11" s="6" t="s">
        <v>57</v>
      </c>
      <c r="D11" t="s">
        <v>67</v>
      </c>
      <c r="E11" s="5">
        <v>3200</v>
      </c>
      <c r="F11" s="7">
        <f>+VLOOKUP(D11,[1]MES!$B$7:$AB$166,15,FALSE)</f>
        <v>2099.04</v>
      </c>
    </row>
    <row r="12" spans="1:7" x14ac:dyDescent="0.3">
      <c r="A12" s="3" t="s">
        <v>104</v>
      </c>
      <c r="B12" s="6" t="s">
        <v>69</v>
      </c>
      <c r="C12" s="6" t="s">
        <v>57</v>
      </c>
      <c r="D12" t="s">
        <v>68</v>
      </c>
      <c r="E12" s="5">
        <v>52530.159999999996</v>
      </c>
      <c r="F12" s="7">
        <f>+VLOOKUP(D12,[1]MES!$B$7:$AB$166,15,FALSE)</f>
        <v>7245.84</v>
      </c>
    </row>
    <row r="13" spans="1:7" x14ac:dyDescent="0.3">
      <c r="A13" s="3" t="s">
        <v>104</v>
      </c>
      <c r="B13" s="6" t="s">
        <v>98</v>
      </c>
      <c r="C13" s="6" t="s">
        <v>57</v>
      </c>
      <c r="D13" t="s">
        <v>70</v>
      </c>
      <c r="E13" s="7">
        <f>+VLOOKUP(D13,[1]MES!$B$7:$AB$166,2,FALSE)</f>
        <v>109500</v>
      </c>
      <c r="F13" s="7">
        <f>+VLOOKUP(D13,[1]MES!$B$7:$AB$166,15,FALSE)</f>
        <v>0</v>
      </c>
    </row>
    <row r="14" spans="1:7" x14ac:dyDescent="0.3">
      <c r="A14" s="3" t="s">
        <v>104</v>
      </c>
      <c r="B14" s="6" t="s">
        <v>99</v>
      </c>
      <c r="C14" s="6" t="s">
        <v>57</v>
      </c>
      <c r="D14" t="s">
        <v>71</v>
      </c>
      <c r="E14" s="7">
        <f>+VLOOKUP(D14,[1]MES!$B$7:$AB$166,2,FALSE)</f>
        <v>1050</v>
      </c>
      <c r="F14" s="7">
        <f>+VLOOKUP(D14,[1]MES!$B$7:$AB$166,15,FALSE)</f>
        <v>736.5</v>
      </c>
    </row>
    <row r="15" spans="1:7" x14ac:dyDescent="0.3">
      <c r="A15" s="3" t="s">
        <v>104</v>
      </c>
      <c r="B15" s="6" t="s">
        <v>99</v>
      </c>
      <c r="C15" s="6" t="s">
        <v>57</v>
      </c>
      <c r="D15" t="s">
        <v>72</v>
      </c>
      <c r="E15" s="7">
        <f>+VLOOKUP(D15,[1]MES!$B$7:$AB$166,2,FALSE)</f>
        <v>3045</v>
      </c>
      <c r="F15" s="7">
        <f>+VLOOKUP(D15,[1]MES!$B$7:$AB$166,15,FALSE)</f>
        <v>62.64</v>
      </c>
    </row>
    <row r="16" spans="1:7" x14ac:dyDescent="0.3">
      <c r="A16" s="3" t="s">
        <v>104</v>
      </c>
      <c r="B16" s="6" t="s">
        <v>99</v>
      </c>
      <c r="C16" s="6" t="s">
        <v>57</v>
      </c>
      <c r="D16" t="s">
        <v>73</v>
      </c>
      <c r="E16" s="7">
        <f>+VLOOKUP(D16,[1]MES!$B$7:$AB$166,2,FALSE)</f>
        <v>5945</v>
      </c>
      <c r="F16" s="7">
        <f>+VLOOKUP(D16,[1]MES!$B$7:$AB$166,15,FALSE)</f>
        <v>5646.3</v>
      </c>
    </row>
    <row r="17" spans="1:6" x14ac:dyDescent="0.3">
      <c r="A17" s="3" t="s">
        <v>104</v>
      </c>
      <c r="B17" s="6" t="s">
        <v>111</v>
      </c>
      <c r="C17" s="6" t="s">
        <v>57</v>
      </c>
      <c r="D17" t="s">
        <v>74</v>
      </c>
      <c r="E17" s="7">
        <f>+VLOOKUP(D17,[1]MES!$B$7:$AB$166,2,FALSE)</f>
        <v>0</v>
      </c>
      <c r="F17" s="7">
        <f>+VLOOKUP(D17,[1]MES!$B$7:$AB$166,15,FALSE)</f>
        <v>0</v>
      </c>
    </row>
    <row r="18" spans="1:6" x14ac:dyDescent="0.3">
      <c r="A18" s="3" t="s">
        <v>104</v>
      </c>
      <c r="B18" s="6" t="s">
        <v>111</v>
      </c>
      <c r="C18" s="6" t="s">
        <v>57</v>
      </c>
      <c r="D18" t="s">
        <v>75</v>
      </c>
      <c r="E18" s="7">
        <f>+VLOOKUP(D18,[1]MES!$B$7:$AB$166,2,FALSE)</f>
        <v>0</v>
      </c>
      <c r="F18" s="7">
        <f>+VLOOKUP(D18,[1]MES!$B$7:$AB$166,15,FALSE)</f>
        <v>0</v>
      </c>
    </row>
    <row r="19" spans="1:6" x14ac:dyDescent="0.3">
      <c r="A19" s="3" t="s">
        <v>104</v>
      </c>
      <c r="B19" s="6" t="s">
        <v>98</v>
      </c>
      <c r="C19" s="6" t="s">
        <v>57</v>
      </c>
      <c r="D19" t="s">
        <v>76</v>
      </c>
      <c r="E19" s="7">
        <f>+VLOOKUP(D19,[1]MES!$B$7:$AB$166,2,FALSE)</f>
        <v>0</v>
      </c>
      <c r="F19" s="7">
        <f>+VLOOKUP(D19,[1]MES!$B$7:$AB$166,15,FALSE)</f>
        <v>0</v>
      </c>
    </row>
    <row r="20" spans="1:6" x14ac:dyDescent="0.3">
      <c r="A20" s="3" t="s">
        <v>104</v>
      </c>
      <c r="B20" s="6" t="s">
        <v>98</v>
      </c>
      <c r="C20" s="6" t="s">
        <v>57</v>
      </c>
      <c r="D20" t="s">
        <v>77</v>
      </c>
      <c r="E20" s="7">
        <f>+VLOOKUP(D20,[1]MES!$B$7:$AB$166,2,FALSE)</f>
        <v>12000</v>
      </c>
      <c r="F20" s="7">
        <f>+VLOOKUP(D20,[1]MES!$B$7:$AB$166,15,FALSE)</f>
        <v>0</v>
      </c>
    </row>
    <row r="21" spans="1:6" x14ac:dyDescent="0.3">
      <c r="A21" s="3" t="s">
        <v>104</v>
      </c>
      <c r="B21" s="6" t="s">
        <v>50</v>
      </c>
      <c r="C21" s="6" t="s">
        <v>57</v>
      </c>
      <c r="D21" t="s">
        <v>51</v>
      </c>
      <c r="E21" s="7">
        <f>+VLOOKUP(D21,[1]MES!$B$7:$AB$166,2,FALSE)</f>
        <v>279102.31360000005</v>
      </c>
      <c r="F21" s="7">
        <f>+VLOOKUP(D21,[1]MES!$B$7:$AB$166,15,FALSE)</f>
        <v>267108.23</v>
      </c>
    </row>
    <row r="22" spans="1:6" x14ac:dyDescent="0.3">
      <c r="A22" s="3" t="s">
        <v>104</v>
      </c>
      <c r="B22" s="6" t="s">
        <v>50</v>
      </c>
      <c r="C22" s="6" t="s">
        <v>57</v>
      </c>
      <c r="D22" t="s">
        <v>78</v>
      </c>
      <c r="E22" s="7">
        <f>+VLOOKUP(D22,[1]MES!$B$7:$AB$166,2,FALSE)</f>
        <v>9270</v>
      </c>
      <c r="F22" s="7">
        <f>+VLOOKUP(D22,[1]MES!$B$7:$AB$166,15,FALSE)</f>
        <v>8670</v>
      </c>
    </row>
    <row r="23" spans="1:6" x14ac:dyDescent="0.3">
      <c r="A23" s="3" t="s">
        <v>104</v>
      </c>
      <c r="B23" s="6" t="s">
        <v>50</v>
      </c>
      <c r="C23" s="6" t="s">
        <v>57</v>
      </c>
      <c r="D23" t="s">
        <v>79</v>
      </c>
      <c r="E23" s="7">
        <f>+VLOOKUP(D23,[1]MES!$B$7:$AB$166,2,FALSE)</f>
        <v>27628.510000000006</v>
      </c>
      <c r="F23" s="7">
        <f>+VLOOKUP(D23,[1]MES!$B$7:$AB$166,15,FALSE)</f>
        <v>0</v>
      </c>
    </row>
    <row r="24" spans="1:6" x14ac:dyDescent="0.3">
      <c r="A24" s="3" t="s">
        <v>104</v>
      </c>
      <c r="B24" s="6" t="s">
        <v>50</v>
      </c>
      <c r="C24" s="6" t="s">
        <v>57</v>
      </c>
      <c r="D24" t="s">
        <v>80</v>
      </c>
      <c r="E24" s="7">
        <f>+VLOOKUP(D24,[1]MES!$B$7:$AB$166,2,FALSE)</f>
        <v>18606.820906666668</v>
      </c>
      <c r="F24" s="7">
        <f>+VLOOKUP(D24,[1]MES!$B$7:$AB$166,15,FALSE)</f>
        <v>0</v>
      </c>
    </row>
    <row r="25" spans="1:6" x14ac:dyDescent="0.3">
      <c r="A25" s="3" t="s">
        <v>104</v>
      </c>
      <c r="B25" s="6" t="s">
        <v>50</v>
      </c>
      <c r="C25" s="6" t="s">
        <v>57</v>
      </c>
      <c r="D25" t="s">
        <v>81</v>
      </c>
      <c r="E25" s="7">
        <f>+VLOOKUP(D25,[1]MES!$B$7:$AB$166,2,FALSE)</f>
        <v>0</v>
      </c>
      <c r="F25" s="7">
        <f>+VLOOKUP(D25,[1]MES!$B$7:$AB$166,15,FALSE)</f>
        <v>0</v>
      </c>
    </row>
    <row r="26" spans="1:6" x14ac:dyDescent="0.3">
      <c r="A26" s="3" t="s">
        <v>104</v>
      </c>
      <c r="B26" s="6" t="s">
        <v>50</v>
      </c>
      <c r="C26" s="6" t="s">
        <v>57</v>
      </c>
      <c r="D26" t="s">
        <v>82</v>
      </c>
      <c r="E26" s="7">
        <f>+VLOOKUP(D26,[1]MES!$B$7:$AB$166,2,FALSE)</f>
        <v>2000</v>
      </c>
      <c r="F26" s="7">
        <f>+VLOOKUP(D26,[1]MES!$B$7:$AB$166,15,FALSE)</f>
        <v>1740</v>
      </c>
    </row>
    <row r="27" spans="1:6" x14ac:dyDescent="0.3">
      <c r="A27" s="3" t="s">
        <v>104</v>
      </c>
      <c r="B27" s="6" t="s">
        <v>50</v>
      </c>
      <c r="C27" s="6" t="s">
        <v>57</v>
      </c>
      <c r="D27" t="s">
        <v>83</v>
      </c>
      <c r="E27" s="7">
        <f>+VLOOKUP(D27,[1]MES!$B$7:$AB$166,2,FALSE)</f>
        <v>55912.937397064001</v>
      </c>
      <c r="F27" s="7">
        <f>+VLOOKUP(D27,[1]MES!$B$7:$AB$166,15,FALSE)</f>
        <v>42654.770000000004</v>
      </c>
    </row>
    <row r="28" spans="1:6" x14ac:dyDescent="0.3">
      <c r="A28" s="3" t="s">
        <v>104</v>
      </c>
      <c r="B28" s="6" t="s">
        <v>50</v>
      </c>
      <c r="C28" s="6" t="s">
        <v>57</v>
      </c>
      <c r="D28" t="s">
        <v>84</v>
      </c>
      <c r="E28" s="7">
        <f>+VLOOKUP(D28,[1]MES!$B$7:$AB$166,2,FALSE)</f>
        <v>27872.816787405336</v>
      </c>
      <c r="F28" s="7">
        <f>+VLOOKUP(D28,[1]MES!$B$7:$AB$166,15,FALSE)</f>
        <v>22972.34</v>
      </c>
    </row>
    <row r="29" spans="1:6" x14ac:dyDescent="0.3">
      <c r="A29" s="3" t="s">
        <v>104</v>
      </c>
      <c r="B29" s="6" t="s">
        <v>50</v>
      </c>
      <c r="C29" s="6" t="s">
        <v>57</v>
      </c>
      <c r="D29" t="s">
        <v>85</v>
      </c>
      <c r="E29" s="7">
        <f>+VLOOKUP(D29,[1]MES!$B$7:$AB$166,2,FALSE)</f>
        <v>27872.816787405336</v>
      </c>
      <c r="F29" s="7">
        <f>+VLOOKUP(D29,[1]MES!$B$7:$AB$166,15,FALSE)</f>
        <v>22972.34</v>
      </c>
    </row>
    <row r="30" spans="1:6" x14ac:dyDescent="0.3">
      <c r="A30" s="3" t="s">
        <v>104</v>
      </c>
      <c r="B30" s="6" t="s">
        <v>50</v>
      </c>
      <c r="C30" s="6" t="s">
        <v>57</v>
      </c>
      <c r="D30" t="s">
        <v>86</v>
      </c>
      <c r="E30" s="7">
        <f>+VLOOKUP(D30,[1]MES!$B$7:$AB$166,2,FALSE)</f>
        <v>0</v>
      </c>
      <c r="F30" s="7">
        <f>+VLOOKUP(D30,[1]MES!$B$7:$AB$166,15,FALSE)</f>
        <v>0</v>
      </c>
    </row>
    <row r="31" spans="1:6" x14ac:dyDescent="0.3">
      <c r="A31" s="3" t="s">
        <v>104</v>
      </c>
      <c r="B31" s="6" t="s">
        <v>50</v>
      </c>
      <c r="C31" s="6" t="s">
        <v>57</v>
      </c>
      <c r="D31" t="s">
        <v>87</v>
      </c>
      <c r="E31" s="7">
        <f>+VLOOKUP(D31,[1]MES!$B$7:$AB$166,2,FALSE)</f>
        <v>0</v>
      </c>
      <c r="F31" s="7">
        <f>+VLOOKUP(D31,[1]MES!$B$7:$AB$166,15,FALSE)</f>
        <v>0</v>
      </c>
    </row>
    <row r="32" spans="1:6" x14ac:dyDescent="0.3">
      <c r="A32" s="3" t="s">
        <v>104</v>
      </c>
      <c r="B32" s="6" t="s">
        <v>100</v>
      </c>
      <c r="C32" s="6" t="s">
        <v>57</v>
      </c>
      <c r="D32" t="s">
        <v>88</v>
      </c>
      <c r="E32" s="7">
        <f>+VLOOKUP(D32,[1]MES!$B$7:$AB$166,2,FALSE)</f>
        <v>88.712812501957288</v>
      </c>
      <c r="F32" s="7">
        <f>+VLOOKUP(D32,[1]MES!$B$7:$AB$166,15,FALSE)</f>
        <v>557.59</v>
      </c>
    </row>
    <row r="33" spans="1:6" x14ac:dyDescent="0.3">
      <c r="A33" s="3" t="s">
        <v>104</v>
      </c>
      <c r="B33" s="6" t="s">
        <v>100</v>
      </c>
      <c r="C33" s="6" t="s">
        <v>57</v>
      </c>
      <c r="D33" t="s">
        <v>89</v>
      </c>
      <c r="E33" s="7">
        <f>+VLOOKUP(D33,[1]MES!$B$7:$AB$166,2,FALSE)</f>
        <v>1938.5370635912725</v>
      </c>
      <c r="F33" s="7">
        <f>+VLOOKUP(D33,[1]MES!$B$7:$AB$166,15,FALSE)</f>
        <v>932.96</v>
      </c>
    </row>
    <row r="34" spans="1:6" x14ac:dyDescent="0.3">
      <c r="A34" s="3" t="s">
        <v>104</v>
      </c>
      <c r="B34" s="6" t="s">
        <v>100</v>
      </c>
      <c r="C34" s="6" t="s">
        <v>57</v>
      </c>
      <c r="D34" t="s">
        <v>90</v>
      </c>
      <c r="E34" s="7">
        <f>+VLOOKUP(D34,[1]MES!$B$7:$AB$166,2,FALSE)</f>
        <v>39.358800000000002</v>
      </c>
      <c r="F34" s="7">
        <f>+VLOOKUP(D34,[1]MES!$B$7:$AB$166,15,FALSE)</f>
        <v>30.28</v>
      </c>
    </row>
    <row r="35" spans="1:6" x14ac:dyDescent="0.3">
      <c r="A35" s="3" t="s">
        <v>104</v>
      </c>
      <c r="B35" s="6" t="s">
        <v>100</v>
      </c>
      <c r="C35" s="6" t="s">
        <v>57</v>
      </c>
      <c r="D35" t="s">
        <v>91</v>
      </c>
      <c r="E35" s="7">
        <f>+VLOOKUP(D35,[1]MES!$B$7:$AB$166,2,FALSE)</f>
        <v>1527.2744084782012</v>
      </c>
      <c r="F35" s="7">
        <f>+VLOOKUP(D35,[1]MES!$B$7:$AB$166,15,FALSE)</f>
        <v>1719.59</v>
      </c>
    </row>
    <row r="36" spans="1:6" x14ac:dyDescent="0.3">
      <c r="A36" s="3" t="s">
        <v>104</v>
      </c>
      <c r="B36" s="6" t="s">
        <v>100</v>
      </c>
      <c r="C36" s="6" t="s">
        <v>57</v>
      </c>
      <c r="D36" t="s">
        <v>92</v>
      </c>
      <c r="E36" s="7">
        <f>+VLOOKUP(D36,[1]MES!$B$7:$AB$166,2,FALSE)</f>
        <v>3014.9037594000001</v>
      </c>
      <c r="F36" s="7">
        <f>+VLOOKUP(D36,[1]MES!$B$7:$AB$166,15,FALSE)</f>
        <v>2319.16</v>
      </c>
    </row>
    <row r="37" spans="1:6" x14ac:dyDescent="0.3">
      <c r="A37" s="3" t="s">
        <v>104</v>
      </c>
      <c r="B37" s="6" t="s">
        <v>100</v>
      </c>
      <c r="C37" s="6" t="s">
        <v>57</v>
      </c>
      <c r="D37" t="s">
        <v>93</v>
      </c>
      <c r="E37" s="7">
        <f>+VLOOKUP(D37,[1]MES!$B$7:$AB$166,2,FALSE)</f>
        <v>157.43519999999998</v>
      </c>
      <c r="F37" s="7">
        <f>+VLOOKUP(D37,[1]MES!$B$7:$AB$166,15,FALSE)</f>
        <v>121.1</v>
      </c>
    </row>
    <row r="38" spans="1:6" x14ac:dyDescent="0.3">
      <c r="A38" s="3" t="s">
        <v>104</v>
      </c>
      <c r="B38" s="6" t="s">
        <v>100</v>
      </c>
      <c r="C38" s="6" t="s">
        <v>57</v>
      </c>
      <c r="D38" t="s">
        <v>94</v>
      </c>
      <c r="E38" s="7">
        <f>+VLOOKUP(D38,[1]MES!$B$7:$AB$166,2,FALSE)</f>
        <v>23.615279999999998</v>
      </c>
      <c r="F38" s="7">
        <f>+VLOOKUP(D38,[1]MES!$B$7:$AB$166,15,FALSE)</f>
        <v>18.170000000000002</v>
      </c>
    </row>
    <row r="39" spans="1:6" x14ac:dyDescent="0.3">
      <c r="A39" s="3" t="s">
        <v>104</v>
      </c>
      <c r="B39" s="6" t="s">
        <v>112</v>
      </c>
      <c r="C39" s="6" t="s">
        <v>57</v>
      </c>
      <c r="D39" t="s">
        <v>95</v>
      </c>
      <c r="E39" s="7">
        <f>+VLOOKUP(D39,[1]MES!$B$7:$AB$166,2,FALSE)</f>
        <v>104005.96929560124</v>
      </c>
      <c r="F39" s="7">
        <f>+VLOOKUP(D39,[1]MES!$B$7:$AB$166,15,FALSE)</f>
        <v>123899.69</v>
      </c>
    </row>
    <row r="40" spans="1:6" x14ac:dyDescent="0.3">
      <c r="A40" s="3" t="s">
        <v>104</v>
      </c>
      <c r="B40" s="6" t="s">
        <v>101</v>
      </c>
      <c r="C40" s="6" t="s">
        <v>57</v>
      </c>
      <c r="D40" t="s">
        <v>96</v>
      </c>
      <c r="E40" s="7">
        <f>+VLOOKUP(D40,[1]MES!$B$7:$AB$166,2,FALSE)</f>
        <v>390217.58014847193</v>
      </c>
      <c r="F40" s="7">
        <f>+VLOOKUP(D40,[1]MES!$B$7:$AB$166,15,FALSE)</f>
        <v>0</v>
      </c>
    </row>
    <row r="41" spans="1:6" x14ac:dyDescent="0.3">
      <c r="A41" s="3" t="s">
        <v>104</v>
      </c>
      <c r="B41" s="6" t="s">
        <v>98</v>
      </c>
      <c r="C41" s="6" t="s">
        <v>57</v>
      </c>
      <c r="D41" t="s">
        <v>97</v>
      </c>
      <c r="E41" s="7">
        <f>+VLOOKUP(D41,[1]MES!$B$7:$AB$166,2,FALSE)</f>
        <v>0</v>
      </c>
      <c r="F41" s="7">
        <f>+VLOOKUP(D41,[1]MES!$B$7:$AB$166,15,FALSE)</f>
        <v>0</v>
      </c>
    </row>
    <row r="42" spans="1:6" x14ac:dyDescent="0.3">
      <c r="A42" s="3" t="s">
        <v>105</v>
      </c>
      <c r="B42" s="6" t="s">
        <v>69</v>
      </c>
      <c r="C42" s="6" t="s">
        <v>57</v>
      </c>
      <c r="D42" s="6" t="s">
        <v>58</v>
      </c>
      <c r="E42" s="7">
        <f>+VLOOKUP(D42,[1]MES!$B$7:$AB$166,3,FALSE)</f>
        <v>12180</v>
      </c>
      <c r="F42" s="7">
        <f>+VLOOKUP(D42,[1]MES!$B$7:$AB$166,16,FALSE)</f>
        <v>0</v>
      </c>
    </row>
    <row r="43" spans="1:6" x14ac:dyDescent="0.3">
      <c r="A43" s="3" t="s">
        <v>105</v>
      </c>
      <c r="B43" s="6" t="s">
        <v>69</v>
      </c>
      <c r="C43" s="6" t="s">
        <v>57</v>
      </c>
      <c r="D43" s="6" t="s">
        <v>59</v>
      </c>
      <c r="E43" s="7">
        <f>+VLOOKUP(D43,[1]MES!$B$7:$AB$166,3,FALSE)</f>
        <v>88829</v>
      </c>
      <c r="F43" s="7">
        <f>+VLOOKUP(D43,[1]MES!$B$7:$AB$166,16,FALSE)</f>
        <v>5127.3500000000004</v>
      </c>
    </row>
    <row r="44" spans="1:6" x14ac:dyDescent="0.3">
      <c r="A44" s="3" t="s">
        <v>105</v>
      </c>
      <c r="B44" s="6" t="s">
        <v>69</v>
      </c>
      <c r="C44" s="6" t="s">
        <v>57</v>
      </c>
      <c r="D44" s="6" t="s">
        <v>60</v>
      </c>
      <c r="E44" s="7">
        <f>+VLOOKUP(D44,[1]MES!$B$7:$AB$166,3,FALSE)</f>
        <v>0</v>
      </c>
      <c r="F44" s="7">
        <f>+VLOOKUP(D44,[1]MES!$B$7:$AB$166,16,FALSE)</f>
        <v>0</v>
      </c>
    </row>
    <row r="45" spans="1:6" x14ac:dyDescent="0.3">
      <c r="A45" s="3" t="s">
        <v>105</v>
      </c>
      <c r="B45" s="6" t="s">
        <v>69</v>
      </c>
      <c r="C45" s="6" t="s">
        <v>57</v>
      </c>
      <c r="D45" s="6" t="s">
        <v>61</v>
      </c>
      <c r="E45" s="7">
        <f>+VLOOKUP(D45,[1]MES!$B$7:$AB$166,3,FALSE)</f>
        <v>241455.91875000001</v>
      </c>
      <c r="F45" s="7">
        <f>+VLOOKUP(D45,[1]MES!$B$7:$AB$166,16,FALSE)</f>
        <v>5624.55</v>
      </c>
    </row>
    <row r="46" spans="1:6" x14ac:dyDescent="0.3">
      <c r="A46" s="3" t="s">
        <v>105</v>
      </c>
      <c r="B46" s="6" t="s">
        <v>69</v>
      </c>
      <c r="C46" s="6" t="s">
        <v>57</v>
      </c>
      <c r="D46" s="6" t="s">
        <v>62</v>
      </c>
      <c r="E46" s="7">
        <f>+VLOOKUP(D46,[1]MES!$B$7:$AB$166,3,FALSE)</f>
        <v>750</v>
      </c>
      <c r="F46" s="7">
        <f>+VLOOKUP(D46,[1]MES!$B$7:$AB$166,16,FALSE)</f>
        <v>679.47</v>
      </c>
    </row>
    <row r="47" spans="1:6" x14ac:dyDescent="0.3">
      <c r="A47" s="3" t="s">
        <v>105</v>
      </c>
      <c r="B47" s="6" t="s">
        <v>69</v>
      </c>
      <c r="C47" s="6" t="s">
        <v>57</v>
      </c>
      <c r="D47" s="6" t="s">
        <v>63</v>
      </c>
      <c r="E47" s="7">
        <f>+VLOOKUP(D47,[1]MES!$B$7:$AB$166,3,FALSE)</f>
        <v>5360</v>
      </c>
      <c r="F47" s="7">
        <f>+VLOOKUP(D47,[1]MES!$B$7:$AB$166,16,FALSE)</f>
        <v>5506.6900000000005</v>
      </c>
    </row>
    <row r="48" spans="1:6" x14ac:dyDescent="0.3">
      <c r="A48" s="3" t="s">
        <v>105</v>
      </c>
      <c r="B48" s="6" t="s">
        <v>69</v>
      </c>
      <c r="C48" s="6" t="s">
        <v>57</v>
      </c>
      <c r="D48" s="6" t="s">
        <v>64</v>
      </c>
      <c r="E48" s="7">
        <f>+VLOOKUP(D48,[1]MES!$B$7:$AB$166,3,FALSE)</f>
        <v>8400</v>
      </c>
      <c r="F48" s="7">
        <f>+VLOOKUP(D48,[1]MES!$B$7:$AB$166,16,FALSE)</f>
        <v>8250.6299999999992</v>
      </c>
    </row>
    <row r="49" spans="1:6" x14ac:dyDescent="0.3">
      <c r="A49" s="3" t="s">
        <v>105</v>
      </c>
      <c r="B49" s="6" t="s">
        <v>69</v>
      </c>
      <c r="C49" s="6" t="s">
        <v>57</v>
      </c>
      <c r="D49" s="6" t="s">
        <v>65</v>
      </c>
      <c r="E49" s="7">
        <f>+VLOOKUP(D49,[1]MES!$B$7:$AB$166,3,FALSE)</f>
        <v>2300</v>
      </c>
      <c r="F49" s="7">
        <f>+VLOOKUP(D49,[1]MES!$B$7:$AB$166,16,FALSE)</f>
        <v>24747</v>
      </c>
    </row>
    <row r="50" spans="1:6" x14ac:dyDescent="0.3">
      <c r="A50" s="3" t="s">
        <v>105</v>
      </c>
      <c r="B50" s="6" t="s">
        <v>69</v>
      </c>
      <c r="C50" s="6" t="s">
        <v>57</v>
      </c>
      <c r="D50" t="s">
        <v>66</v>
      </c>
      <c r="E50" s="7">
        <f>+VLOOKUP(D50,[1]MES!$B$7:$AB$166,3,FALSE)</f>
        <v>13050</v>
      </c>
      <c r="F50" s="7">
        <f>+VLOOKUP(D50,[1]MES!$B$7:$AB$166,16,FALSE)</f>
        <v>1048.3499999999999</v>
      </c>
    </row>
    <row r="51" spans="1:6" x14ac:dyDescent="0.3">
      <c r="A51" s="3" t="s">
        <v>105</v>
      </c>
      <c r="B51" s="6" t="s">
        <v>69</v>
      </c>
      <c r="C51" s="6" t="s">
        <v>57</v>
      </c>
      <c r="D51" t="s">
        <v>67</v>
      </c>
      <c r="E51" s="7">
        <f>+VLOOKUP(D51,[1]MES!$B$7:$AB$166,3,FALSE)</f>
        <v>3000</v>
      </c>
      <c r="F51" s="7">
        <f>+VLOOKUP(D51,[1]MES!$B$7:$AB$166,16,FALSE)</f>
        <v>2004</v>
      </c>
    </row>
    <row r="52" spans="1:6" x14ac:dyDescent="0.3">
      <c r="A52" s="3" t="s">
        <v>105</v>
      </c>
      <c r="B52" s="6" t="s">
        <v>69</v>
      </c>
      <c r="C52" s="6" t="s">
        <v>57</v>
      </c>
      <c r="D52" t="s">
        <v>68</v>
      </c>
      <c r="E52" s="7">
        <f>+VLOOKUP(D52,[1]MES!$B$7:$AB$166,3,FALSE)</f>
        <v>67330.16</v>
      </c>
      <c r="F52" s="7">
        <f>+VLOOKUP(D52,[1]MES!$B$7:$AB$166,16,FALSE)</f>
        <v>8485.49</v>
      </c>
    </row>
    <row r="53" spans="1:6" x14ac:dyDescent="0.3">
      <c r="A53" s="3" t="s">
        <v>105</v>
      </c>
      <c r="B53" s="6" t="s">
        <v>98</v>
      </c>
      <c r="C53" s="6" t="s">
        <v>57</v>
      </c>
      <c r="D53" t="s">
        <v>70</v>
      </c>
      <c r="E53" s="7">
        <f>+VLOOKUP(D53,[1]MES!$B$7:$AB$166,3,FALSE)</f>
        <v>50775</v>
      </c>
      <c r="F53" s="7">
        <f>+VLOOKUP(D53,[1]MES!$B$7:$AB$166,16,FALSE)</f>
        <v>0</v>
      </c>
    </row>
    <row r="54" spans="1:6" x14ac:dyDescent="0.3">
      <c r="A54" s="3" t="s">
        <v>105</v>
      </c>
      <c r="B54" s="6" t="s">
        <v>99</v>
      </c>
      <c r="C54" s="6" t="s">
        <v>57</v>
      </c>
      <c r="D54" t="s">
        <v>71</v>
      </c>
      <c r="E54" s="7">
        <f>+VLOOKUP(D54,[1]MES!$B$7:$AB$166,3,FALSE)</f>
        <v>1050</v>
      </c>
      <c r="F54" s="7">
        <f>+VLOOKUP(D54,[1]MES!$B$7:$AB$166,16,FALSE)</f>
        <v>723.64</v>
      </c>
    </row>
    <row r="55" spans="1:6" x14ac:dyDescent="0.3">
      <c r="A55" s="3" t="s">
        <v>105</v>
      </c>
      <c r="B55" s="6" t="s">
        <v>99</v>
      </c>
      <c r="C55" s="6" t="s">
        <v>57</v>
      </c>
      <c r="D55" t="s">
        <v>72</v>
      </c>
      <c r="E55" s="7">
        <f>+VLOOKUP(D55,[1]MES!$B$7:$AB$166,3,FALSE)</f>
        <v>24795</v>
      </c>
      <c r="F55" s="7">
        <f>+VLOOKUP(D55,[1]MES!$B$7:$AB$166,16,FALSE)</f>
        <v>16221.15</v>
      </c>
    </row>
    <row r="56" spans="1:6" x14ac:dyDescent="0.3">
      <c r="A56" s="3" t="s">
        <v>105</v>
      </c>
      <c r="B56" s="6" t="s">
        <v>99</v>
      </c>
      <c r="C56" s="6" t="s">
        <v>57</v>
      </c>
      <c r="D56" t="s">
        <v>73</v>
      </c>
      <c r="E56" s="7">
        <f>+VLOOKUP(D56,[1]MES!$B$7:$AB$166,3,FALSE)</f>
        <v>8555</v>
      </c>
      <c r="F56" s="7">
        <f>+VLOOKUP(D56,[1]MES!$B$7:$AB$166,16,FALSE)</f>
        <v>2277.66</v>
      </c>
    </row>
    <row r="57" spans="1:6" x14ac:dyDescent="0.3">
      <c r="A57" s="3" t="s">
        <v>105</v>
      </c>
      <c r="B57" s="6" t="s">
        <v>111</v>
      </c>
      <c r="C57" s="6" t="s">
        <v>57</v>
      </c>
      <c r="D57" t="s">
        <v>74</v>
      </c>
      <c r="E57" s="7">
        <f>+VLOOKUP(D57,[1]MES!$B$7:$AB$166,3,FALSE)</f>
        <v>0</v>
      </c>
      <c r="F57" s="7">
        <f>+VLOOKUP(D57,[1]MES!$B$7:$AB$166,16,FALSE)</f>
        <v>0</v>
      </c>
    </row>
    <row r="58" spans="1:6" x14ac:dyDescent="0.3">
      <c r="A58" s="3" t="s">
        <v>105</v>
      </c>
      <c r="B58" s="6" t="s">
        <v>111</v>
      </c>
      <c r="C58" s="6" t="s">
        <v>57</v>
      </c>
      <c r="D58" t="s">
        <v>75</v>
      </c>
      <c r="E58" s="7">
        <f>+VLOOKUP(D58,[1]MES!$B$7:$AB$166,3,FALSE)</f>
        <v>0</v>
      </c>
      <c r="F58" s="7">
        <f>+VLOOKUP(D58,[1]MES!$B$7:$AB$166,16,FALSE)</f>
        <v>0</v>
      </c>
    </row>
    <row r="59" spans="1:6" x14ac:dyDescent="0.3">
      <c r="A59" s="3" t="s">
        <v>105</v>
      </c>
      <c r="B59" s="6" t="s">
        <v>98</v>
      </c>
      <c r="C59" s="6" t="s">
        <v>57</v>
      </c>
      <c r="D59" t="s">
        <v>76</v>
      </c>
      <c r="E59" s="7">
        <f>+VLOOKUP(D59,[1]MES!$B$7:$AB$166,3,FALSE)</f>
        <v>0</v>
      </c>
      <c r="F59" s="7">
        <f>+VLOOKUP(D59,[1]MES!$B$7:$AB$166,16,FALSE)</f>
        <v>0</v>
      </c>
    </row>
    <row r="60" spans="1:6" x14ac:dyDescent="0.3">
      <c r="A60" s="3" t="s">
        <v>105</v>
      </c>
      <c r="B60" s="6" t="s">
        <v>98</v>
      </c>
      <c r="C60" s="6" t="s">
        <v>57</v>
      </c>
      <c r="D60" t="s">
        <v>77</v>
      </c>
      <c r="E60" s="7">
        <f>+VLOOKUP(D60,[1]MES!$B$7:$AB$166,3,FALSE)</f>
        <v>0</v>
      </c>
      <c r="F60" s="7">
        <f>+VLOOKUP(D60,[1]MES!$B$7:$AB$166,16,FALSE)</f>
        <v>0</v>
      </c>
    </row>
    <row r="61" spans="1:6" x14ac:dyDescent="0.3">
      <c r="A61" s="3" t="s">
        <v>105</v>
      </c>
      <c r="B61" s="6" t="s">
        <v>50</v>
      </c>
      <c r="C61" s="6" t="s">
        <v>57</v>
      </c>
      <c r="D61" t="s">
        <v>51</v>
      </c>
      <c r="E61" s="7">
        <f>+VLOOKUP(D61,[1]MES!$B$7:$AB$166,3,FALSE)</f>
        <v>279102.31360000005</v>
      </c>
      <c r="F61" s="7">
        <f>+VLOOKUP(D61,[1]MES!$B$7:$AB$166,16,FALSE)</f>
        <v>279463.48</v>
      </c>
    </row>
    <row r="62" spans="1:6" x14ac:dyDescent="0.3">
      <c r="A62" s="3" t="s">
        <v>105</v>
      </c>
      <c r="B62" s="6" t="s">
        <v>50</v>
      </c>
      <c r="C62" s="6" t="s">
        <v>57</v>
      </c>
      <c r="D62" t="s">
        <v>78</v>
      </c>
      <c r="E62" s="7">
        <f>+VLOOKUP(D62,[1]MES!$B$7:$AB$166,3,FALSE)</f>
        <v>9270</v>
      </c>
      <c r="F62" s="7">
        <f>+VLOOKUP(D62,[1]MES!$B$7:$AB$166,16,FALSE)</f>
        <v>8838.75</v>
      </c>
    </row>
    <row r="63" spans="1:6" x14ac:dyDescent="0.3">
      <c r="A63" s="3" t="s">
        <v>105</v>
      </c>
      <c r="B63" s="6" t="s">
        <v>50</v>
      </c>
      <c r="C63" s="6" t="s">
        <v>57</v>
      </c>
      <c r="D63" t="s">
        <v>79</v>
      </c>
      <c r="E63" s="7">
        <f>+VLOOKUP(D63,[1]MES!$B$7:$AB$166,3,FALSE)</f>
        <v>27628.510000000006</v>
      </c>
      <c r="F63" s="7">
        <f>+VLOOKUP(D63,[1]MES!$B$7:$AB$166,16,FALSE)</f>
        <v>61.17</v>
      </c>
    </row>
    <row r="64" spans="1:6" x14ac:dyDescent="0.3">
      <c r="A64" s="3" t="s">
        <v>105</v>
      </c>
      <c r="B64" s="6" t="s">
        <v>50</v>
      </c>
      <c r="C64" s="6" t="s">
        <v>57</v>
      </c>
      <c r="D64" t="s">
        <v>80</v>
      </c>
      <c r="E64" s="7">
        <f>+VLOOKUP(D64,[1]MES!$B$7:$AB$166,3,FALSE)</f>
        <v>18606.820906666668</v>
      </c>
      <c r="F64" s="7">
        <f>+VLOOKUP(D64,[1]MES!$B$7:$AB$166,16,FALSE)</f>
        <v>0</v>
      </c>
    </row>
    <row r="65" spans="1:6" x14ac:dyDescent="0.3">
      <c r="A65" s="3" t="s">
        <v>105</v>
      </c>
      <c r="B65" s="6" t="s">
        <v>50</v>
      </c>
      <c r="C65" s="6" t="s">
        <v>57</v>
      </c>
      <c r="D65" t="s">
        <v>81</v>
      </c>
      <c r="E65" s="7">
        <f>+VLOOKUP(D65,[1]MES!$B$7:$AB$166,3,FALSE)</f>
        <v>0</v>
      </c>
      <c r="F65" s="7">
        <f>+VLOOKUP(D65,[1]MES!$B$7:$AB$166,16,FALSE)</f>
        <v>0</v>
      </c>
    </row>
    <row r="66" spans="1:6" x14ac:dyDescent="0.3">
      <c r="A66" s="3" t="s">
        <v>105</v>
      </c>
      <c r="B66" s="6" t="s">
        <v>50</v>
      </c>
      <c r="C66" s="6" t="s">
        <v>57</v>
      </c>
      <c r="D66" t="s">
        <v>82</v>
      </c>
      <c r="E66" s="7">
        <f>+VLOOKUP(D66,[1]MES!$B$7:$AB$166,3,FALSE)</f>
        <v>2000</v>
      </c>
      <c r="F66" s="7">
        <f>+VLOOKUP(D66,[1]MES!$B$7:$AB$166,16,FALSE)</f>
        <v>0</v>
      </c>
    </row>
    <row r="67" spans="1:6" x14ac:dyDescent="0.3">
      <c r="A67" s="3" t="s">
        <v>105</v>
      </c>
      <c r="B67" s="6" t="s">
        <v>50</v>
      </c>
      <c r="C67" s="6" t="s">
        <v>57</v>
      </c>
      <c r="D67" t="s">
        <v>83</v>
      </c>
      <c r="E67" s="7">
        <f>+VLOOKUP(D67,[1]MES!$B$7:$AB$166,3,FALSE)</f>
        <v>55912.937397064001</v>
      </c>
      <c r="F67" s="7">
        <f>+VLOOKUP(D67,[1]MES!$B$7:$AB$166,16,FALSE)</f>
        <v>49627.360000000001</v>
      </c>
    </row>
    <row r="68" spans="1:6" x14ac:dyDescent="0.3">
      <c r="A68" s="3" t="s">
        <v>105</v>
      </c>
      <c r="B68" s="6" t="s">
        <v>50</v>
      </c>
      <c r="C68" s="6" t="s">
        <v>57</v>
      </c>
      <c r="D68" t="s">
        <v>84</v>
      </c>
      <c r="E68" s="7">
        <f>+VLOOKUP(D68,[1]MES!$B$7:$AB$166,3,FALSE)</f>
        <v>27872.816787405336</v>
      </c>
      <c r="F68" s="7">
        <f>+VLOOKUP(D68,[1]MES!$B$7:$AB$166,16,FALSE)</f>
        <v>24020.69</v>
      </c>
    </row>
    <row r="69" spans="1:6" x14ac:dyDescent="0.3">
      <c r="A69" s="3" t="s">
        <v>105</v>
      </c>
      <c r="B69" s="6" t="s">
        <v>50</v>
      </c>
      <c r="C69" s="6" t="s">
        <v>57</v>
      </c>
      <c r="D69" t="s">
        <v>85</v>
      </c>
      <c r="E69" s="7">
        <f>+VLOOKUP(D69,[1]MES!$B$7:$AB$166,3,FALSE)</f>
        <v>27872.816787405336</v>
      </c>
      <c r="F69" s="7">
        <f>+VLOOKUP(D69,[1]MES!$B$7:$AB$166,16,FALSE)</f>
        <v>24020.69</v>
      </c>
    </row>
    <row r="70" spans="1:6" x14ac:dyDescent="0.3">
      <c r="A70" s="3" t="s">
        <v>105</v>
      </c>
      <c r="B70" s="6" t="s">
        <v>50</v>
      </c>
      <c r="C70" s="6" t="s">
        <v>57</v>
      </c>
      <c r="D70" t="s">
        <v>86</v>
      </c>
      <c r="E70" s="7">
        <f>+VLOOKUP(D70,[1]MES!$B$7:$AB$166,3,FALSE)</f>
        <v>0</v>
      </c>
      <c r="F70" s="7">
        <f>+VLOOKUP(D70,[1]MES!$B$7:$AB$166,16,FALSE)</f>
        <v>0</v>
      </c>
    </row>
    <row r="71" spans="1:6" x14ac:dyDescent="0.3">
      <c r="A71" s="3" t="s">
        <v>105</v>
      </c>
      <c r="B71" s="6" t="s">
        <v>50</v>
      </c>
      <c r="C71" s="6" t="s">
        <v>57</v>
      </c>
      <c r="D71" t="s">
        <v>87</v>
      </c>
      <c r="E71" s="7">
        <f>+VLOOKUP(D71,[1]MES!$B$7:$AB$166,3,FALSE)</f>
        <v>0</v>
      </c>
      <c r="F71" s="7">
        <f>+VLOOKUP(D71,[1]MES!$B$7:$AB$166,16,FALSE)</f>
        <v>0</v>
      </c>
    </row>
    <row r="72" spans="1:6" x14ac:dyDescent="0.3">
      <c r="A72" s="3" t="s">
        <v>105</v>
      </c>
      <c r="B72" s="6" t="s">
        <v>100</v>
      </c>
      <c r="C72" s="6" t="s">
        <v>57</v>
      </c>
      <c r="D72" t="s">
        <v>88</v>
      </c>
      <c r="E72" s="7">
        <f>+VLOOKUP(D72,[1]MES!$B$7:$AB$166,3,FALSE)</f>
        <v>88.712812501957288</v>
      </c>
      <c r="F72" s="7">
        <f>+VLOOKUP(D72,[1]MES!$B$7:$AB$166,16,FALSE)</f>
        <v>557.59</v>
      </c>
    </row>
    <row r="73" spans="1:6" x14ac:dyDescent="0.3">
      <c r="A73" s="3" t="s">
        <v>105</v>
      </c>
      <c r="B73" s="6" t="s">
        <v>100</v>
      </c>
      <c r="C73" s="6" t="s">
        <v>57</v>
      </c>
      <c r="D73" t="s">
        <v>89</v>
      </c>
      <c r="E73" s="7">
        <f>+VLOOKUP(D73,[1]MES!$B$7:$AB$166,3,FALSE)</f>
        <v>1938.5370635912725</v>
      </c>
      <c r="F73" s="7">
        <f>+VLOOKUP(D73,[1]MES!$B$7:$AB$166,16,FALSE)</f>
        <v>932.96</v>
      </c>
    </row>
    <row r="74" spans="1:6" x14ac:dyDescent="0.3">
      <c r="A74" s="3" t="s">
        <v>105</v>
      </c>
      <c r="B74" s="6" t="s">
        <v>100</v>
      </c>
      <c r="C74" s="6" t="s">
        <v>57</v>
      </c>
      <c r="D74" t="s">
        <v>90</v>
      </c>
      <c r="E74" s="7">
        <f>+VLOOKUP(D74,[1]MES!$B$7:$AB$166,3,FALSE)</f>
        <v>39.358800000000002</v>
      </c>
      <c r="F74" s="7">
        <f>+VLOOKUP(D74,[1]MES!$B$7:$AB$166,16,FALSE)</f>
        <v>30.28</v>
      </c>
    </row>
    <row r="75" spans="1:6" x14ac:dyDescent="0.3">
      <c r="A75" s="3" t="s">
        <v>105</v>
      </c>
      <c r="B75" s="6" t="s">
        <v>100</v>
      </c>
      <c r="C75" s="6" t="s">
        <v>57</v>
      </c>
      <c r="D75" t="s">
        <v>91</v>
      </c>
      <c r="E75" s="7">
        <f>+VLOOKUP(D75,[1]MES!$B$7:$AB$166,3,FALSE)</f>
        <v>1527.2744084782012</v>
      </c>
      <c r="F75" s="7">
        <f>+VLOOKUP(D75,[1]MES!$B$7:$AB$166,16,FALSE)</f>
        <v>1719.59</v>
      </c>
    </row>
    <row r="76" spans="1:6" x14ac:dyDescent="0.3">
      <c r="A76" s="3" t="s">
        <v>105</v>
      </c>
      <c r="B76" s="6" t="s">
        <v>100</v>
      </c>
      <c r="C76" s="6" t="s">
        <v>57</v>
      </c>
      <c r="D76" t="s">
        <v>92</v>
      </c>
      <c r="E76" s="7">
        <f>+VLOOKUP(D76,[1]MES!$B$7:$AB$166,3,FALSE)</f>
        <v>3014.9037594000001</v>
      </c>
      <c r="F76" s="7">
        <f>+VLOOKUP(D76,[1]MES!$B$7:$AB$166,16,FALSE)</f>
        <v>2319.16</v>
      </c>
    </row>
    <row r="77" spans="1:6" x14ac:dyDescent="0.3">
      <c r="A77" s="3" t="s">
        <v>105</v>
      </c>
      <c r="B77" s="6" t="s">
        <v>100</v>
      </c>
      <c r="C77" s="6" t="s">
        <v>57</v>
      </c>
      <c r="D77" t="s">
        <v>93</v>
      </c>
      <c r="E77" s="7">
        <f>+VLOOKUP(D77,[1]MES!$B$7:$AB$166,3,FALSE)</f>
        <v>157.43519999999998</v>
      </c>
      <c r="F77" s="7">
        <f>+VLOOKUP(D77,[1]MES!$B$7:$AB$166,16,FALSE)</f>
        <v>121.11</v>
      </c>
    </row>
    <row r="78" spans="1:6" x14ac:dyDescent="0.3">
      <c r="A78" s="3" t="s">
        <v>105</v>
      </c>
      <c r="B78" s="6" t="s">
        <v>100</v>
      </c>
      <c r="C78" s="6" t="s">
        <v>57</v>
      </c>
      <c r="D78" t="s">
        <v>94</v>
      </c>
      <c r="E78" s="7">
        <f>+VLOOKUP(D78,[1]MES!$B$7:$AB$166,3,FALSE)</f>
        <v>23.615279999999998</v>
      </c>
      <c r="F78" s="7">
        <f>+VLOOKUP(D78,[1]MES!$B$7:$AB$166,16,FALSE)</f>
        <v>18.170000000000002</v>
      </c>
    </row>
    <row r="79" spans="1:6" x14ac:dyDescent="0.3">
      <c r="A79" s="3" t="s">
        <v>105</v>
      </c>
      <c r="B79" s="6" t="s">
        <v>112</v>
      </c>
      <c r="C79" s="6" t="s">
        <v>57</v>
      </c>
      <c r="D79" t="s">
        <v>95</v>
      </c>
      <c r="E79" s="7">
        <f>+VLOOKUP(D79,[1]MES!$B$7:$AB$166,3,FALSE)</f>
        <v>104229.9562153627</v>
      </c>
      <c r="F79" s="7">
        <f>+VLOOKUP(D79,[1]MES!$B$7:$AB$166,16,FALSE)</f>
        <v>125983.02</v>
      </c>
    </row>
    <row r="80" spans="1:6" x14ac:dyDescent="0.3">
      <c r="A80" s="3" t="s">
        <v>105</v>
      </c>
      <c r="B80" s="6" t="s">
        <v>101</v>
      </c>
      <c r="C80" s="6" t="s">
        <v>57</v>
      </c>
      <c r="D80" t="s">
        <v>96</v>
      </c>
      <c r="E80" s="7">
        <f>+VLOOKUP(D80,[1]MES!$B$7:$AB$166,3,FALSE)</f>
        <v>382053.4495742931</v>
      </c>
      <c r="F80" s="7">
        <f>+VLOOKUP(D80,[1]MES!$B$7:$AB$166,16,FALSE)</f>
        <v>0</v>
      </c>
    </row>
    <row r="81" spans="1:6" x14ac:dyDescent="0.3">
      <c r="A81" s="3" t="s">
        <v>105</v>
      </c>
      <c r="B81" s="6" t="s">
        <v>98</v>
      </c>
      <c r="C81" s="6" t="s">
        <v>57</v>
      </c>
      <c r="D81" t="s">
        <v>97</v>
      </c>
      <c r="E81" s="7">
        <f>+VLOOKUP(D81,[1]MES!$B$7:$AB$166,3,FALSE)</f>
        <v>0</v>
      </c>
      <c r="F81" s="7">
        <f>+VLOOKUP(D81,[1]MES!$B$7:$AB$166,16,FALSE)</f>
        <v>0</v>
      </c>
    </row>
    <row r="82" spans="1:6" x14ac:dyDescent="0.3">
      <c r="A82" s="3" t="s">
        <v>106</v>
      </c>
      <c r="B82" s="6" t="s">
        <v>69</v>
      </c>
      <c r="C82" s="6" t="s">
        <v>57</v>
      </c>
      <c r="D82" s="6" t="s">
        <v>58</v>
      </c>
      <c r="E82" s="7">
        <f>+VLOOKUP(D82,[1]MES!$B$7:$AB$166,4,FALSE)</f>
        <v>15180</v>
      </c>
      <c r="F82" s="7">
        <f>+VLOOKUP(D82,[1]MES!$B$7:$AB$166,17,FALSE)</f>
        <v>0</v>
      </c>
    </row>
    <row r="83" spans="1:6" x14ac:dyDescent="0.3">
      <c r="A83" s="3" t="s">
        <v>106</v>
      </c>
      <c r="B83" s="6" t="s">
        <v>69</v>
      </c>
      <c r="C83" s="6" t="s">
        <v>57</v>
      </c>
      <c r="D83" s="6" t="s">
        <v>59</v>
      </c>
      <c r="E83" s="7">
        <f>+VLOOKUP(D83,[1]MES!$B$7:$AB$166,4,FALSE)</f>
        <v>273943</v>
      </c>
      <c r="F83" s="7">
        <f>+VLOOKUP(D83,[1]MES!$B$7:$AB$166,17,FALSE)</f>
        <v>3139.78</v>
      </c>
    </row>
    <row r="84" spans="1:6" x14ac:dyDescent="0.3">
      <c r="A84" s="3" t="s">
        <v>106</v>
      </c>
      <c r="B84" s="6" t="s">
        <v>69</v>
      </c>
      <c r="C84" s="6" t="s">
        <v>57</v>
      </c>
      <c r="D84" s="6" t="s">
        <v>60</v>
      </c>
      <c r="E84" s="7">
        <f>+VLOOKUP(D84,[1]MES!$B$7:$AB$166,4,FALSE)</f>
        <v>0</v>
      </c>
      <c r="F84" s="7">
        <f>+VLOOKUP(D84,[1]MES!$B$7:$AB$166,17,FALSE)</f>
        <v>0</v>
      </c>
    </row>
    <row r="85" spans="1:6" x14ac:dyDescent="0.3">
      <c r="A85" s="3" t="s">
        <v>106</v>
      </c>
      <c r="B85" s="6" t="s">
        <v>69</v>
      </c>
      <c r="C85" s="6" t="s">
        <v>57</v>
      </c>
      <c r="D85" s="6" t="s">
        <v>61</v>
      </c>
      <c r="E85" s="7">
        <f>+VLOOKUP(D85,[1]MES!$B$7:$AB$166,4,FALSE)</f>
        <v>324015.91875000001</v>
      </c>
      <c r="F85" s="7">
        <f>+VLOOKUP(D85,[1]MES!$B$7:$AB$166,17,FALSE)</f>
        <v>19606.7</v>
      </c>
    </row>
    <row r="86" spans="1:6" x14ac:dyDescent="0.3">
      <c r="A86" s="3" t="s">
        <v>106</v>
      </c>
      <c r="B86" s="6" t="s">
        <v>69</v>
      </c>
      <c r="C86" s="6" t="s">
        <v>57</v>
      </c>
      <c r="D86" s="6" t="s">
        <v>62</v>
      </c>
      <c r="E86" s="7">
        <f>+VLOOKUP(D86,[1]MES!$B$7:$AB$166,4,FALSE)</f>
        <v>750</v>
      </c>
      <c r="F86" s="7">
        <f>+VLOOKUP(D86,[1]MES!$B$7:$AB$166,17,FALSE)</f>
        <v>677.73</v>
      </c>
    </row>
    <row r="87" spans="1:6" x14ac:dyDescent="0.3">
      <c r="A87" s="3" t="s">
        <v>106</v>
      </c>
      <c r="B87" s="6" t="s">
        <v>69</v>
      </c>
      <c r="C87" s="6" t="s">
        <v>57</v>
      </c>
      <c r="D87" s="6" t="s">
        <v>63</v>
      </c>
      <c r="E87" s="7">
        <f>+VLOOKUP(D87,[1]MES!$B$7:$AB$166,4,FALSE)</f>
        <v>5360</v>
      </c>
      <c r="F87" s="7">
        <f>+VLOOKUP(D87,[1]MES!$B$7:$AB$166,17,FALSE)</f>
        <v>5865.41</v>
      </c>
    </row>
    <row r="88" spans="1:6" x14ac:dyDescent="0.3">
      <c r="A88" s="3" t="s">
        <v>106</v>
      </c>
      <c r="B88" s="6" t="s">
        <v>69</v>
      </c>
      <c r="C88" s="6" t="s">
        <v>57</v>
      </c>
      <c r="D88" s="6" t="s">
        <v>64</v>
      </c>
      <c r="E88" s="7">
        <f>+VLOOKUP(D88,[1]MES!$B$7:$AB$166,4,FALSE)</f>
        <v>8400</v>
      </c>
      <c r="F88" s="7">
        <f>+VLOOKUP(D88,[1]MES!$B$7:$AB$166,17,FALSE)</f>
        <v>8339.09</v>
      </c>
    </row>
    <row r="89" spans="1:6" x14ac:dyDescent="0.3">
      <c r="A89" s="3" t="s">
        <v>106</v>
      </c>
      <c r="B89" s="6" t="s">
        <v>69</v>
      </c>
      <c r="C89" s="6" t="s">
        <v>57</v>
      </c>
      <c r="D89" s="6" t="s">
        <v>65</v>
      </c>
      <c r="E89" s="7">
        <f>+VLOOKUP(D89,[1]MES!$B$7:$AB$166,4,FALSE)</f>
        <v>132300</v>
      </c>
      <c r="F89" s="7">
        <f>+VLOOKUP(D89,[1]MES!$B$7:$AB$166,17,FALSE)</f>
        <v>-10179</v>
      </c>
    </row>
    <row r="90" spans="1:6" x14ac:dyDescent="0.3">
      <c r="A90" s="3" t="s">
        <v>106</v>
      </c>
      <c r="B90" s="6" t="s">
        <v>69</v>
      </c>
      <c r="C90" s="6" t="s">
        <v>57</v>
      </c>
      <c r="D90" t="s">
        <v>66</v>
      </c>
      <c r="E90" s="7">
        <f>+VLOOKUP(D90,[1]MES!$B$7:$AB$166,4,FALSE)</f>
        <v>13050</v>
      </c>
      <c r="F90" s="7">
        <f>+VLOOKUP(D90,[1]MES!$B$7:$AB$166,17,FALSE)</f>
        <v>2335.67</v>
      </c>
    </row>
    <row r="91" spans="1:6" x14ac:dyDescent="0.3">
      <c r="A91" s="3" t="s">
        <v>106</v>
      </c>
      <c r="B91" s="6" t="s">
        <v>69</v>
      </c>
      <c r="C91" s="6" t="s">
        <v>57</v>
      </c>
      <c r="D91" t="s">
        <v>67</v>
      </c>
      <c r="E91" s="7">
        <f>+VLOOKUP(D91,[1]MES!$B$7:$AB$166,4,FALSE)</f>
        <v>3200</v>
      </c>
      <c r="F91" s="7">
        <f>+VLOOKUP(D91,[1]MES!$B$7:$AB$166,17,FALSE)</f>
        <v>6482.46</v>
      </c>
    </row>
    <row r="92" spans="1:6" x14ac:dyDescent="0.3">
      <c r="A92" s="3" t="s">
        <v>106</v>
      </c>
      <c r="B92" s="6" t="s">
        <v>69</v>
      </c>
      <c r="C92" s="6" t="s">
        <v>57</v>
      </c>
      <c r="D92" t="s">
        <v>68</v>
      </c>
      <c r="E92" s="7">
        <f>+VLOOKUP(D92,[1]MES!$B$7:$AB$166,4,FALSE)</f>
        <v>52530.159999999996</v>
      </c>
      <c r="F92" s="7">
        <f>+VLOOKUP(D92,[1]MES!$B$7:$AB$166,17,FALSE)</f>
        <v>28903.16</v>
      </c>
    </row>
    <row r="93" spans="1:6" x14ac:dyDescent="0.3">
      <c r="A93" s="3" t="s">
        <v>106</v>
      </c>
      <c r="B93" s="6" t="s">
        <v>98</v>
      </c>
      <c r="C93" s="6" t="s">
        <v>57</v>
      </c>
      <c r="D93" t="s">
        <v>70</v>
      </c>
      <c r="E93" s="7">
        <f>+VLOOKUP(D93,[1]MES!$B$7:$AB$166,4,FALSE)</f>
        <v>5100</v>
      </c>
      <c r="F93" s="7">
        <f>+VLOOKUP(D93,[1]MES!$B$7:$AB$166,17,FALSE)</f>
        <v>19470.599999999999</v>
      </c>
    </row>
    <row r="94" spans="1:6" x14ac:dyDescent="0.3">
      <c r="A94" s="3" t="s">
        <v>106</v>
      </c>
      <c r="B94" s="6" t="s">
        <v>99</v>
      </c>
      <c r="C94" s="6" t="s">
        <v>57</v>
      </c>
      <c r="D94" t="s">
        <v>71</v>
      </c>
      <c r="E94" s="7">
        <f>+VLOOKUP(D94,[1]MES!$B$7:$AB$166,4,FALSE)</f>
        <v>1050</v>
      </c>
      <c r="F94" s="7">
        <f>+VLOOKUP(D94,[1]MES!$B$7:$AB$166,17,FALSE)</f>
        <v>914.5</v>
      </c>
    </row>
    <row r="95" spans="1:6" x14ac:dyDescent="0.3">
      <c r="A95" s="3" t="s">
        <v>106</v>
      </c>
      <c r="B95" s="6" t="s">
        <v>99</v>
      </c>
      <c r="C95" s="6" t="s">
        <v>57</v>
      </c>
      <c r="D95" t="s">
        <v>72</v>
      </c>
      <c r="E95" s="7">
        <f>+VLOOKUP(D95,[1]MES!$B$7:$AB$166,4,FALSE)</f>
        <v>24795</v>
      </c>
      <c r="F95" s="7">
        <f>+VLOOKUP(D95,[1]MES!$B$7:$AB$166,17,FALSE)</f>
        <v>0</v>
      </c>
    </row>
    <row r="96" spans="1:6" x14ac:dyDescent="0.3">
      <c r="A96" s="3" t="s">
        <v>106</v>
      </c>
      <c r="B96" s="6" t="s">
        <v>99</v>
      </c>
      <c r="C96" s="6" t="s">
        <v>57</v>
      </c>
      <c r="D96" t="s">
        <v>73</v>
      </c>
      <c r="E96" s="7">
        <f>+VLOOKUP(D96,[1]MES!$B$7:$AB$166,4,FALSE)</f>
        <v>5945</v>
      </c>
      <c r="F96" s="7">
        <f>+VLOOKUP(D96,[1]MES!$B$7:$AB$166,17,FALSE)</f>
        <v>586.64</v>
      </c>
    </row>
    <row r="97" spans="1:6" x14ac:dyDescent="0.3">
      <c r="A97" s="3" t="s">
        <v>106</v>
      </c>
      <c r="B97" s="6" t="s">
        <v>111</v>
      </c>
      <c r="C97" s="6" t="s">
        <v>57</v>
      </c>
      <c r="D97" t="s">
        <v>74</v>
      </c>
      <c r="E97" s="7">
        <f>+VLOOKUP(D97,[1]MES!$B$7:$AB$166,4,FALSE)</f>
        <v>0</v>
      </c>
      <c r="F97" s="7">
        <f>+VLOOKUP(D97,[1]MES!$B$7:$AB$166,17,FALSE)</f>
        <v>0</v>
      </c>
    </row>
    <row r="98" spans="1:6" x14ac:dyDescent="0.3">
      <c r="A98" s="3" t="s">
        <v>106</v>
      </c>
      <c r="B98" s="6" t="s">
        <v>111</v>
      </c>
      <c r="C98" s="6" t="s">
        <v>57</v>
      </c>
      <c r="D98" t="s">
        <v>75</v>
      </c>
      <c r="E98" s="7">
        <f>+VLOOKUP(D98,[1]MES!$B$7:$AB$166,4,FALSE)</f>
        <v>0</v>
      </c>
      <c r="F98" s="7">
        <f>+VLOOKUP(D98,[1]MES!$B$7:$AB$166,17,FALSE)</f>
        <v>0</v>
      </c>
    </row>
    <row r="99" spans="1:6" x14ac:dyDescent="0.3">
      <c r="A99" s="3" t="s">
        <v>106</v>
      </c>
      <c r="B99" s="6" t="s">
        <v>98</v>
      </c>
      <c r="C99" s="6" t="s">
        <v>57</v>
      </c>
      <c r="D99" t="s">
        <v>76</v>
      </c>
      <c r="E99" s="7">
        <f>+VLOOKUP(D99,[1]MES!$B$7:$AB$166,4,FALSE)</f>
        <v>0</v>
      </c>
      <c r="F99" s="7">
        <f>+VLOOKUP(D99,[1]MES!$B$7:$AB$166,17,FALSE)</f>
        <v>0</v>
      </c>
    </row>
    <row r="100" spans="1:6" x14ac:dyDescent="0.3">
      <c r="A100" s="3" t="s">
        <v>106</v>
      </c>
      <c r="B100" s="6" t="s">
        <v>98</v>
      </c>
      <c r="C100" s="6" t="s">
        <v>57</v>
      </c>
      <c r="D100" t="s">
        <v>77</v>
      </c>
      <c r="E100" s="7">
        <f>+VLOOKUP(D100,[1]MES!$B$7:$AB$166,4,FALSE)</f>
        <v>12000</v>
      </c>
      <c r="F100" s="7">
        <f>+VLOOKUP(D100,[1]MES!$B$7:$AB$166,17,FALSE)</f>
        <v>56227.78</v>
      </c>
    </row>
    <row r="101" spans="1:6" x14ac:dyDescent="0.3">
      <c r="A101" s="3" t="s">
        <v>106</v>
      </c>
      <c r="B101" s="6" t="s">
        <v>50</v>
      </c>
      <c r="C101" s="6" t="s">
        <v>57</v>
      </c>
      <c r="D101" t="s">
        <v>51</v>
      </c>
      <c r="E101" s="7">
        <f>+VLOOKUP(D101,[1]MES!$B$7:$AB$166,4,FALSE)</f>
        <v>279102.31360000005</v>
      </c>
      <c r="F101" s="7">
        <f>+VLOOKUP(D101,[1]MES!$B$7:$AB$166,17,FALSE)</f>
        <v>273134.61</v>
      </c>
    </row>
    <row r="102" spans="1:6" x14ac:dyDescent="0.3">
      <c r="A102" s="3" t="s">
        <v>106</v>
      </c>
      <c r="B102" s="6" t="s">
        <v>50</v>
      </c>
      <c r="C102" s="6" t="s">
        <v>57</v>
      </c>
      <c r="D102" t="s">
        <v>78</v>
      </c>
      <c r="E102" s="7">
        <f>+VLOOKUP(D102,[1]MES!$B$7:$AB$166,4,FALSE)</f>
        <v>9270</v>
      </c>
      <c r="F102" s="7">
        <f>+VLOOKUP(D102,[1]MES!$B$7:$AB$166,17,FALSE)</f>
        <v>8340</v>
      </c>
    </row>
    <row r="103" spans="1:6" x14ac:dyDescent="0.3">
      <c r="A103" s="3" t="s">
        <v>106</v>
      </c>
      <c r="B103" s="6" t="s">
        <v>50</v>
      </c>
      <c r="C103" s="6" t="s">
        <v>57</v>
      </c>
      <c r="D103" t="s">
        <v>79</v>
      </c>
      <c r="E103" s="7">
        <f>+VLOOKUP(D103,[1]MES!$B$7:$AB$166,4,FALSE)</f>
        <v>27628.510000000006</v>
      </c>
      <c r="F103" s="7">
        <f>+VLOOKUP(D103,[1]MES!$B$7:$AB$166,17,FALSE)</f>
        <v>0</v>
      </c>
    </row>
    <row r="104" spans="1:6" x14ac:dyDescent="0.3">
      <c r="A104" s="3" t="s">
        <v>106</v>
      </c>
      <c r="B104" s="6" t="s">
        <v>50</v>
      </c>
      <c r="C104" s="6" t="s">
        <v>57</v>
      </c>
      <c r="D104" t="s">
        <v>80</v>
      </c>
      <c r="E104" s="7">
        <f>+VLOOKUP(D104,[1]MES!$B$7:$AB$166,4,FALSE)</f>
        <v>18606.820906666668</v>
      </c>
      <c r="F104" s="7">
        <f>+VLOOKUP(D104,[1]MES!$B$7:$AB$166,17,FALSE)</f>
        <v>0</v>
      </c>
    </row>
    <row r="105" spans="1:6" x14ac:dyDescent="0.3">
      <c r="A105" s="3" t="s">
        <v>106</v>
      </c>
      <c r="B105" s="6" t="s">
        <v>50</v>
      </c>
      <c r="C105" s="6" t="s">
        <v>57</v>
      </c>
      <c r="D105" t="s">
        <v>81</v>
      </c>
      <c r="E105" s="7">
        <f>+VLOOKUP(D105,[1]MES!$B$7:$AB$166,4,FALSE)</f>
        <v>0</v>
      </c>
      <c r="F105" s="7">
        <f>+VLOOKUP(D105,[1]MES!$B$7:$AB$166,17,FALSE)</f>
        <v>0</v>
      </c>
    </row>
    <row r="106" spans="1:6" x14ac:dyDescent="0.3">
      <c r="A106" s="3" t="s">
        <v>106</v>
      </c>
      <c r="B106" s="6" t="s">
        <v>50</v>
      </c>
      <c r="C106" s="6" t="s">
        <v>57</v>
      </c>
      <c r="D106" t="s">
        <v>82</v>
      </c>
      <c r="E106" s="7">
        <f>+VLOOKUP(D106,[1]MES!$B$7:$AB$166,4,FALSE)</f>
        <v>2000</v>
      </c>
      <c r="F106" s="7">
        <f>+VLOOKUP(D106,[1]MES!$B$7:$AB$166,17,FALSE)</f>
        <v>-2000</v>
      </c>
    </row>
    <row r="107" spans="1:6" x14ac:dyDescent="0.3">
      <c r="A107" s="3" t="s">
        <v>106</v>
      </c>
      <c r="B107" s="6" t="s">
        <v>50</v>
      </c>
      <c r="C107" s="6" t="s">
        <v>57</v>
      </c>
      <c r="D107" t="s">
        <v>83</v>
      </c>
      <c r="E107" s="7">
        <f>+VLOOKUP(D107,[1]MES!$B$7:$AB$166,4,FALSE)</f>
        <v>55912.937397064001</v>
      </c>
      <c r="F107" s="7">
        <f>+VLOOKUP(D107,[1]MES!$B$7:$AB$166,17,FALSE)</f>
        <v>44786.9</v>
      </c>
    </row>
    <row r="108" spans="1:6" x14ac:dyDescent="0.3">
      <c r="A108" s="3" t="s">
        <v>106</v>
      </c>
      <c r="B108" s="6" t="s">
        <v>50</v>
      </c>
      <c r="C108" s="6" t="s">
        <v>57</v>
      </c>
      <c r="D108" t="s">
        <v>84</v>
      </c>
      <c r="E108" s="7">
        <f>+VLOOKUP(D108,[1]MES!$B$7:$AB$166,4,FALSE)</f>
        <v>27872.816787405336</v>
      </c>
      <c r="F108" s="7">
        <f>+VLOOKUP(D108,[1]MES!$B$7:$AB$166,17,FALSE)</f>
        <v>23446.85</v>
      </c>
    </row>
    <row r="109" spans="1:6" x14ac:dyDescent="0.3">
      <c r="A109" s="3" t="s">
        <v>106</v>
      </c>
      <c r="B109" s="6" t="s">
        <v>50</v>
      </c>
      <c r="C109" s="6" t="s">
        <v>57</v>
      </c>
      <c r="D109" t="s">
        <v>85</v>
      </c>
      <c r="E109" s="7">
        <f>+VLOOKUP(D109,[1]MES!$B$7:$AB$166,4,FALSE)</f>
        <v>27872.816787405336</v>
      </c>
      <c r="F109" s="7">
        <f>+VLOOKUP(D109,[1]MES!$B$7:$AB$166,17,FALSE)</f>
        <v>23446.85</v>
      </c>
    </row>
    <row r="110" spans="1:6" x14ac:dyDescent="0.3">
      <c r="A110" s="3" t="s">
        <v>106</v>
      </c>
      <c r="B110" s="6" t="s">
        <v>50</v>
      </c>
      <c r="C110" s="6" t="s">
        <v>57</v>
      </c>
      <c r="D110" t="s">
        <v>86</v>
      </c>
      <c r="E110" s="7">
        <f>+VLOOKUP(D110,[1]MES!$B$7:$AB$166,4,FALSE)</f>
        <v>0</v>
      </c>
      <c r="F110" s="7">
        <f>+VLOOKUP(D110,[1]MES!$B$7:$AB$166,17,FALSE)</f>
        <v>0</v>
      </c>
    </row>
    <row r="111" spans="1:6" x14ac:dyDescent="0.3">
      <c r="A111" s="3" t="s">
        <v>106</v>
      </c>
      <c r="B111" s="6" t="s">
        <v>50</v>
      </c>
      <c r="C111" s="6" t="s">
        <v>57</v>
      </c>
      <c r="D111" t="s">
        <v>87</v>
      </c>
      <c r="E111" s="7">
        <f>+VLOOKUP(D111,[1]MES!$B$7:$AB$166,4,FALSE)</f>
        <v>0</v>
      </c>
      <c r="F111" s="7">
        <f>+VLOOKUP(D111,[1]MES!$B$7:$AB$166,17,FALSE)</f>
        <v>0</v>
      </c>
    </row>
    <row r="112" spans="1:6" x14ac:dyDescent="0.3">
      <c r="A112" s="3" t="s">
        <v>106</v>
      </c>
      <c r="B112" s="6" t="s">
        <v>100</v>
      </c>
      <c r="C112" s="6" t="s">
        <v>57</v>
      </c>
      <c r="D112" t="s">
        <v>88</v>
      </c>
      <c r="E112" s="7">
        <f>+VLOOKUP(D112,[1]MES!$B$7:$AB$166,4,FALSE)</f>
        <v>88.712812501957288</v>
      </c>
      <c r="F112" s="7">
        <f>+VLOOKUP(D112,[1]MES!$B$7:$AB$166,17,FALSE)</f>
        <v>557.58000000000004</v>
      </c>
    </row>
    <row r="113" spans="1:6" x14ac:dyDescent="0.3">
      <c r="A113" s="3" t="s">
        <v>106</v>
      </c>
      <c r="B113" s="6" t="s">
        <v>100</v>
      </c>
      <c r="C113" s="6" t="s">
        <v>57</v>
      </c>
      <c r="D113" t="s">
        <v>89</v>
      </c>
      <c r="E113" s="7">
        <f>+VLOOKUP(D113,[1]MES!$B$7:$AB$166,4,FALSE)</f>
        <v>1938.5370635912725</v>
      </c>
      <c r="F113" s="7">
        <f>+VLOOKUP(D113,[1]MES!$B$7:$AB$166,17,FALSE)</f>
        <v>932.96</v>
      </c>
    </row>
    <row r="114" spans="1:6" x14ac:dyDescent="0.3">
      <c r="A114" s="3" t="s">
        <v>106</v>
      </c>
      <c r="B114" s="6" t="s">
        <v>100</v>
      </c>
      <c r="C114" s="6" t="s">
        <v>57</v>
      </c>
      <c r="D114" t="s">
        <v>90</v>
      </c>
      <c r="E114" s="7">
        <f>+VLOOKUP(D114,[1]MES!$B$7:$AB$166,4,FALSE)</f>
        <v>39.358800000000002</v>
      </c>
      <c r="F114" s="7">
        <f>+VLOOKUP(D114,[1]MES!$B$7:$AB$166,17,FALSE)</f>
        <v>30.28</v>
      </c>
    </row>
    <row r="115" spans="1:6" x14ac:dyDescent="0.3">
      <c r="A115" s="3" t="s">
        <v>106</v>
      </c>
      <c r="B115" s="6" t="s">
        <v>100</v>
      </c>
      <c r="C115" s="6" t="s">
        <v>57</v>
      </c>
      <c r="D115" t="s">
        <v>91</v>
      </c>
      <c r="E115" s="7">
        <f>+VLOOKUP(D115,[1]MES!$B$7:$AB$166,4,FALSE)</f>
        <v>1527.2744084782012</v>
      </c>
      <c r="F115" s="7">
        <f>+VLOOKUP(D115,[1]MES!$B$7:$AB$166,17,FALSE)</f>
        <v>1719.59</v>
      </c>
    </row>
    <row r="116" spans="1:6" x14ac:dyDescent="0.3">
      <c r="A116" s="3" t="s">
        <v>106</v>
      </c>
      <c r="B116" s="6" t="s">
        <v>100</v>
      </c>
      <c r="C116" s="6" t="s">
        <v>57</v>
      </c>
      <c r="D116" t="s">
        <v>92</v>
      </c>
      <c r="E116" s="7">
        <f>+VLOOKUP(D116,[1]MES!$B$7:$AB$166,4,FALSE)</f>
        <v>3014.9037594000001</v>
      </c>
      <c r="F116" s="7">
        <f>+VLOOKUP(D116,[1]MES!$B$7:$AB$166,17,FALSE)</f>
        <v>2755.4399999999996</v>
      </c>
    </row>
    <row r="117" spans="1:6" x14ac:dyDescent="0.3">
      <c r="A117" s="3" t="s">
        <v>106</v>
      </c>
      <c r="B117" s="6" t="s">
        <v>100</v>
      </c>
      <c r="C117" s="6" t="s">
        <v>57</v>
      </c>
      <c r="D117" t="s">
        <v>93</v>
      </c>
      <c r="E117" s="7">
        <f>+VLOOKUP(D117,[1]MES!$B$7:$AB$166,4,FALSE)</f>
        <v>157.43519999999998</v>
      </c>
      <c r="F117" s="7">
        <f>+VLOOKUP(D117,[1]MES!$B$7:$AB$166,17,FALSE)</f>
        <v>121.1</v>
      </c>
    </row>
    <row r="118" spans="1:6" x14ac:dyDescent="0.3">
      <c r="A118" s="3" t="s">
        <v>106</v>
      </c>
      <c r="B118" s="6" t="s">
        <v>100</v>
      </c>
      <c r="C118" s="6" t="s">
        <v>57</v>
      </c>
      <c r="D118" t="s">
        <v>94</v>
      </c>
      <c r="E118" s="7">
        <f>+VLOOKUP(D118,[1]MES!$B$7:$AB$166,4,FALSE)</f>
        <v>23.615279999999998</v>
      </c>
      <c r="F118" s="7">
        <f>+VLOOKUP(D118,[1]MES!$B$7:$AB$166,17,FALSE)</f>
        <v>18.170000000000002</v>
      </c>
    </row>
    <row r="119" spans="1:6" x14ac:dyDescent="0.3">
      <c r="A119" s="3" t="s">
        <v>106</v>
      </c>
      <c r="B119" s="6" t="s">
        <v>112</v>
      </c>
      <c r="C119" s="6" t="s">
        <v>57</v>
      </c>
      <c r="D119" t="s">
        <v>95</v>
      </c>
      <c r="E119" s="7">
        <f>+VLOOKUP(D119,[1]MES!$B$7:$AB$166,4,FALSE)</f>
        <v>104454.42551263157</v>
      </c>
      <c r="F119" s="7">
        <f>+VLOOKUP(D119,[1]MES!$B$7:$AB$166,17,FALSE)</f>
        <v>127340.43</v>
      </c>
    </row>
    <row r="120" spans="1:6" x14ac:dyDescent="0.3">
      <c r="A120" s="3" t="s">
        <v>106</v>
      </c>
      <c r="B120" s="6" t="s">
        <v>101</v>
      </c>
      <c r="C120" s="6" t="s">
        <v>57</v>
      </c>
      <c r="D120" t="s">
        <v>96</v>
      </c>
      <c r="E120" s="7">
        <f>+VLOOKUP(D120,[1]MES!$B$7:$AB$166,4,FALSE)</f>
        <v>394552.61424099846</v>
      </c>
      <c r="F120" s="7">
        <f>+VLOOKUP(D120,[1]MES!$B$7:$AB$166,17,FALSE)</f>
        <v>727830.92999999993</v>
      </c>
    </row>
    <row r="121" spans="1:6" x14ac:dyDescent="0.3">
      <c r="A121" s="3" t="s">
        <v>106</v>
      </c>
      <c r="B121" s="6" t="s">
        <v>98</v>
      </c>
      <c r="C121" s="6" t="s">
        <v>57</v>
      </c>
      <c r="D121" t="s">
        <v>97</v>
      </c>
      <c r="E121" s="7">
        <f>+VLOOKUP(D121,[1]MES!$B$7:$AB$166,4,FALSE)</f>
        <v>0</v>
      </c>
      <c r="F121" s="7">
        <f>+VLOOKUP(D121,[1]MES!$B$7:$AB$166,17,FALSE)</f>
        <v>0</v>
      </c>
    </row>
    <row r="122" spans="1:6" x14ac:dyDescent="0.3">
      <c r="A122" s="3" t="s">
        <v>107</v>
      </c>
      <c r="B122" s="6" t="s">
        <v>69</v>
      </c>
      <c r="C122" s="6" t="s">
        <v>57</v>
      </c>
      <c r="D122" s="6" t="s">
        <v>58</v>
      </c>
      <c r="E122" s="7">
        <f>+VLOOKUP(D122,[1]MES!$B$7:$AB$166,5,FALSE)</f>
        <v>12180</v>
      </c>
      <c r="F122" s="7">
        <f>+VLOOKUP(D122,[1]MES!$B$7:$AB$166,18,FALSE)</f>
        <v>0</v>
      </c>
    </row>
    <row r="123" spans="1:6" x14ac:dyDescent="0.3">
      <c r="A123" s="3" t="s">
        <v>107</v>
      </c>
      <c r="B123" s="6" t="s">
        <v>69</v>
      </c>
      <c r="C123" s="6" t="s">
        <v>57</v>
      </c>
      <c r="D123" s="6" t="s">
        <v>59</v>
      </c>
      <c r="E123" s="7">
        <f>+VLOOKUP(D123,[1]MES!$B$7:$AB$166,5,FALSE)</f>
        <v>103967</v>
      </c>
      <c r="F123" s="7">
        <f>+VLOOKUP(D123,[1]MES!$B$7:$AB$166,18,FALSE)</f>
        <v>0</v>
      </c>
    </row>
    <row r="124" spans="1:6" x14ac:dyDescent="0.3">
      <c r="A124" s="3" t="s">
        <v>107</v>
      </c>
      <c r="B124" s="6" t="s">
        <v>69</v>
      </c>
      <c r="C124" s="6" t="s">
        <v>57</v>
      </c>
      <c r="D124" s="6" t="s">
        <v>60</v>
      </c>
      <c r="E124" s="7">
        <f>+VLOOKUP(D124,[1]MES!$B$7:$AB$166,5,FALSE)</f>
        <v>500</v>
      </c>
      <c r="F124" s="7">
        <f>+VLOOKUP(D124,[1]MES!$B$7:$AB$166,18,FALSE)</f>
        <v>0</v>
      </c>
    </row>
    <row r="125" spans="1:6" x14ac:dyDescent="0.3">
      <c r="A125" s="3" t="s">
        <v>107</v>
      </c>
      <c r="B125" s="6" t="s">
        <v>69</v>
      </c>
      <c r="C125" s="6" t="s">
        <v>57</v>
      </c>
      <c r="D125" s="6" t="s">
        <v>61</v>
      </c>
      <c r="E125" s="7">
        <f>+VLOOKUP(D125,[1]MES!$B$7:$AB$166,5,FALSE)</f>
        <v>253505.91875000001</v>
      </c>
      <c r="F125" s="7">
        <f>+VLOOKUP(D125,[1]MES!$B$7:$AB$166,18,FALSE)</f>
        <v>0</v>
      </c>
    </row>
    <row r="126" spans="1:6" x14ac:dyDescent="0.3">
      <c r="A126" s="3" t="s">
        <v>107</v>
      </c>
      <c r="B126" s="6" t="s">
        <v>69</v>
      </c>
      <c r="C126" s="6" t="s">
        <v>57</v>
      </c>
      <c r="D126" s="6" t="s">
        <v>62</v>
      </c>
      <c r="E126" s="7">
        <f>+VLOOKUP(D126,[1]MES!$B$7:$AB$166,5,FALSE)</f>
        <v>750</v>
      </c>
      <c r="F126" s="7">
        <f>+VLOOKUP(D126,[1]MES!$B$7:$AB$166,18,FALSE)</f>
        <v>0</v>
      </c>
    </row>
    <row r="127" spans="1:6" x14ac:dyDescent="0.3">
      <c r="A127" s="3" t="s">
        <v>107</v>
      </c>
      <c r="B127" s="6" t="s">
        <v>69</v>
      </c>
      <c r="C127" s="6" t="s">
        <v>57</v>
      </c>
      <c r="D127" s="6" t="s">
        <v>63</v>
      </c>
      <c r="E127" s="7">
        <f>+VLOOKUP(D127,[1]MES!$B$7:$AB$166,5,FALSE)</f>
        <v>5360</v>
      </c>
      <c r="F127" s="7">
        <f>+VLOOKUP(D127,[1]MES!$B$7:$AB$166,18,FALSE)</f>
        <v>0</v>
      </c>
    </row>
    <row r="128" spans="1:6" x14ac:dyDescent="0.3">
      <c r="A128" s="3" t="s">
        <v>107</v>
      </c>
      <c r="B128" s="6" t="s">
        <v>69</v>
      </c>
      <c r="C128" s="6" t="s">
        <v>57</v>
      </c>
      <c r="D128" s="6" t="s">
        <v>64</v>
      </c>
      <c r="E128" s="7">
        <f>+VLOOKUP(D128,[1]MES!$B$7:$AB$166,5,FALSE)</f>
        <v>8400</v>
      </c>
      <c r="F128" s="7">
        <f>+VLOOKUP(D128,[1]MES!$B$7:$AB$166,18,FALSE)</f>
        <v>0</v>
      </c>
    </row>
    <row r="129" spans="1:6" x14ac:dyDescent="0.3">
      <c r="A129" s="3" t="s">
        <v>107</v>
      </c>
      <c r="B129" s="6" t="s">
        <v>69</v>
      </c>
      <c r="C129" s="6" t="s">
        <v>57</v>
      </c>
      <c r="D129" s="6" t="s">
        <v>65</v>
      </c>
      <c r="E129" s="7">
        <f>+VLOOKUP(D129,[1]MES!$B$7:$AB$166,5,FALSE)</f>
        <v>2300</v>
      </c>
      <c r="F129" s="7">
        <f>+VLOOKUP(D129,[1]MES!$B$7:$AB$166,18,FALSE)</f>
        <v>0</v>
      </c>
    </row>
    <row r="130" spans="1:6" x14ac:dyDescent="0.3">
      <c r="A130" s="3" t="s">
        <v>107</v>
      </c>
      <c r="B130" s="6" t="s">
        <v>69</v>
      </c>
      <c r="C130" s="6" t="s">
        <v>57</v>
      </c>
      <c r="D130" t="s">
        <v>66</v>
      </c>
      <c r="E130" s="7">
        <f>+VLOOKUP(D130,[1]MES!$B$7:$AB$166,5,FALSE)</f>
        <v>4350</v>
      </c>
      <c r="F130" s="7">
        <f>+VLOOKUP(D130,[1]MES!$B$7:$AB$166,18,FALSE)</f>
        <v>0</v>
      </c>
    </row>
    <row r="131" spans="1:6" x14ac:dyDescent="0.3">
      <c r="A131" s="3" t="s">
        <v>107</v>
      </c>
      <c r="B131" s="6" t="s">
        <v>69</v>
      </c>
      <c r="C131" s="6" t="s">
        <v>57</v>
      </c>
      <c r="D131" t="s">
        <v>67</v>
      </c>
      <c r="E131" s="7">
        <f>+VLOOKUP(D131,[1]MES!$B$7:$AB$166,5,FALSE)</f>
        <v>63000</v>
      </c>
      <c r="F131" s="7">
        <f>+VLOOKUP(D131,[1]MES!$B$7:$AB$166,18,FALSE)</f>
        <v>0</v>
      </c>
    </row>
    <row r="132" spans="1:6" x14ac:dyDescent="0.3">
      <c r="A132" s="3" t="s">
        <v>107</v>
      </c>
      <c r="B132" s="6" t="s">
        <v>69</v>
      </c>
      <c r="C132" s="6" t="s">
        <v>57</v>
      </c>
      <c r="D132" t="s">
        <v>68</v>
      </c>
      <c r="E132" s="7">
        <f>+VLOOKUP(D132,[1]MES!$B$7:$AB$166,5,FALSE)</f>
        <v>-17161.25</v>
      </c>
      <c r="F132" s="7">
        <f>+VLOOKUP(D132,[1]MES!$B$7:$AB$166,18,FALSE)</f>
        <v>0</v>
      </c>
    </row>
    <row r="133" spans="1:6" x14ac:dyDescent="0.3">
      <c r="A133" s="3" t="s">
        <v>107</v>
      </c>
      <c r="B133" s="6" t="s">
        <v>98</v>
      </c>
      <c r="C133" s="6" t="s">
        <v>57</v>
      </c>
      <c r="D133" t="s">
        <v>70</v>
      </c>
      <c r="E133" s="7">
        <f>+VLOOKUP(D133,[1]MES!$B$7:$AB$166,5,FALSE)</f>
        <v>13800</v>
      </c>
      <c r="F133" s="7">
        <f>+VLOOKUP(D133,[1]MES!$B$7:$AB$166,18,FALSE)</f>
        <v>0</v>
      </c>
    </row>
    <row r="134" spans="1:6" x14ac:dyDescent="0.3">
      <c r="A134" s="3" t="s">
        <v>107</v>
      </c>
      <c r="B134" s="6" t="s">
        <v>99</v>
      </c>
      <c r="C134" s="6" t="s">
        <v>57</v>
      </c>
      <c r="D134" t="s">
        <v>71</v>
      </c>
      <c r="E134" s="7">
        <f>+VLOOKUP(D134,[1]MES!$B$7:$AB$166,5,FALSE)</f>
        <v>1050</v>
      </c>
      <c r="F134" s="7">
        <f>+VLOOKUP(D134,[1]MES!$B$7:$AB$166,18,FALSE)</f>
        <v>0</v>
      </c>
    </row>
    <row r="135" spans="1:6" x14ac:dyDescent="0.3">
      <c r="A135" s="3" t="s">
        <v>107</v>
      </c>
      <c r="B135" s="6" t="s">
        <v>99</v>
      </c>
      <c r="C135" s="6" t="s">
        <v>57</v>
      </c>
      <c r="D135" t="s">
        <v>72</v>
      </c>
      <c r="E135" s="7">
        <f>+VLOOKUP(D135,[1]MES!$B$7:$AB$166,5,FALSE)</f>
        <v>-5205</v>
      </c>
      <c r="F135" s="7">
        <f>+VLOOKUP(D135,[1]MES!$B$7:$AB$166,18,FALSE)</f>
        <v>0</v>
      </c>
    </row>
    <row r="136" spans="1:6" x14ac:dyDescent="0.3">
      <c r="A136" s="3" t="s">
        <v>107</v>
      </c>
      <c r="B136" s="6" t="s">
        <v>99</v>
      </c>
      <c r="C136" s="6" t="s">
        <v>57</v>
      </c>
      <c r="D136" t="s">
        <v>73</v>
      </c>
      <c r="E136" s="7">
        <f>+VLOOKUP(D136,[1]MES!$B$7:$AB$166,5,FALSE)</f>
        <v>8555</v>
      </c>
      <c r="F136" s="7">
        <f>+VLOOKUP(D136,[1]MES!$B$7:$AB$166,18,FALSE)</f>
        <v>0</v>
      </c>
    </row>
    <row r="137" spans="1:6" x14ac:dyDescent="0.3">
      <c r="A137" s="3" t="s">
        <v>107</v>
      </c>
      <c r="B137" s="6" t="s">
        <v>111</v>
      </c>
      <c r="C137" s="6" t="s">
        <v>57</v>
      </c>
      <c r="D137" t="s">
        <v>74</v>
      </c>
      <c r="E137" s="7">
        <f>+VLOOKUP(D137,[1]MES!$B$7:$AB$166,5,FALSE)</f>
        <v>0</v>
      </c>
      <c r="F137" s="7">
        <f>+VLOOKUP(D137,[1]MES!$B$7:$AB$166,18,FALSE)</f>
        <v>0</v>
      </c>
    </row>
    <row r="138" spans="1:6" x14ac:dyDescent="0.3">
      <c r="A138" s="3" t="s">
        <v>107</v>
      </c>
      <c r="B138" s="6" t="s">
        <v>111</v>
      </c>
      <c r="C138" s="6" t="s">
        <v>57</v>
      </c>
      <c r="D138" t="s">
        <v>75</v>
      </c>
      <c r="E138" s="7">
        <f>+VLOOKUP(D138,[1]MES!$B$7:$AB$166,5,FALSE)</f>
        <v>0</v>
      </c>
      <c r="F138" s="7">
        <f>+VLOOKUP(D138,[1]MES!$B$7:$AB$166,18,FALSE)</f>
        <v>0</v>
      </c>
    </row>
    <row r="139" spans="1:6" x14ac:dyDescent="0.3">
      <c r="A139" s="3" t="s">
        <v>107</v>
      </c>
      <c r="B139" s="6" t="s">
        <v>98</v>
      </c>
      <c r="C139" s="6" t="s">
        <v>57</v>
      </c>
      <c r="D139" t="s">
        <v>76</v>
      </c>
      <c r="E139" s="7">
        <f>+VLOOKUP(D139,[1]MES!$B$7:$AB$166,5,FALSE)</f>
        <v>0</v>
      </c>
      <c r="F139" s="7">
        <f>+VLOOKUP(D139,[1]MES!$B$7:$AB$166,18,FALSE)</f>
        <v>0</v>
      </c>
    </row>
    <row r="140" spans="1:6" x14ac:dyDescent="0.3">
      <c r="A140" s="3" t="s">
        <v>107</v>
      </c>
      <c r="B140" s="6" t="s">
        <v>98</v>
      </c>
      <c r="C140" s="6" t="s">
        <v>57</v>
      </c>
      <c r="D140" t="s">
        <v>77</v>
      </c>
      <c r="E140" s="7">
        <f>+VLOOKUP(D140,[1]MES!$B$7:$AB$166,5,FALSE)</f>
        <v>0</v>
      </c>
      <c r="F140" s="7">
        <f>+VLOOKUP(D140,[1]MES!$B$7:$AB$166,18,FALSE)</f>
        <v>0</v>
      </c>
    </row>
    <row r="141" spans="1:6" x14ac:dyDescent="0.3">
      <c r="A141" s="3" t="s">
        <v>107</v>
      </c>
      <c r="B141" s="6" t="s">
        <v>50</v>
      </c>
      <c r="C141" s="6" t="s">
        <v>57</v>
      </c>
      <c r="D141" t="s">
        <v>51</v>
      </c>
      <c r="E141" s="7">
        <f>+VLOOKUP(D141,[1]MES!$B$7:$AB$166,5,FALSE)</f>
        <v>279102.31360000005</v>
      </c>
      <c r="F141" s="7">
        <f>+VLOOKUP(D141,[1]MES!$B$7:$AB$166,18,FALSE)</f>
        <v>0</v>
      </c>
    </row>
    <row r="142" spans="1:6" x14ac:dyDescent="0.3">
      <c r="A142" s="3" t="s">
        <v>107</v>
      </c>
      <c r="B142" s="6" t="s">
        <v>50</v>
      </c>
      <c r="C142" s="6" t="s">
        <v>57</v>
      </c>
      <c r="D142" t="s">
        <v>78</v>
      </c>
      <c r="E142" s="7">
        <f>+VLOOKUP(D142,[1]MES!$B$7:$AB$166,5,FALSE)</f>
        <v>9270</v>
      </c>
      <c r="F142" s="7">
        <f>+VLOOKUP(D142,[1]MES!$B$7:$AB$166,18,FALSE)</f>
        <v>0</v>
      </c>
    </row>
    <row r="143" spans="1:6" x14ac:dyDescent="0.3">
      <c r="A143" s="3" t="s">
        <v>107</v>
      </c>
      <c r="B143" s="6" t="s">
        <v>50</v>
      </c>
      <c r="C143" s="6" t="s">
        <v>57</v>
      </c>
      <c r="D143" t="s">
        <v>79</v>
      </c>
      <c r="E143" s="7">
        <f>+VLOOKUP(D143,[1]MES!$B$7:$AB$166,5,FALSE)</f>
        <v>27628.510000000006</v>
      </c>
      <c r="F143" s="7">
        <f>+VLOOKUP(D143,[1]MES!$B$7:$AB$166,18,FALSE)</f>
        <v>0</v>
      </c>
    </row>
    <row r="144" spans="1:6" x14ac:dyDescent="0.3">
      <c r="A144" s="3" t="s">
        <v>107</v>
      </c>
      <c r="B144" s="6" t="s">
        <v>50</v>
      </c>
      <c r="C144" s="6" t="s">
        <v>57</v>
      </c>
      <c r="D144" t="s">
        <v>80</v>
      </c>
      <c r="E144" s="7">
        <f>+VLOOKUP(D144,[1]MES!$B$7:$AB$166,5,FALSE)</f>
        <v>18606.820906666668</v>
      </c>
      <c r="F144" s="7">
        <f>+VLOOKUP(D144,[1]MES!$B$7:$AB$166,18,FALSE)</f>
        <v>0</v>
      </c>
    </row>
    <row r="145" spans="1:6" x14ac:dyDescent="0.3">
      <c r="A145" s="3" t="s">
        <v>107</v>
      </c>
      <c r="B145" s="6" t="s">
        <v>50</v>
      </c>
      <c r="C145" s="6" t="s">
        <v>57</v>
      </c>
      <c r="D145" t="s">
        <v>81</v>
      </c>
      <c r="E145" s="7">
        <f>+VLOOKUP(D145,[1]MES!$B$7:$AB$166,5,FALSE)</f>
        <v>0</v>
      </c>
      <c r="F145" s="7">
        <f>+VLOOKUP(D145,[1]MES!$B$7:$AB$166,18,FALSE)</f>
        <v>0</v>
      </c>
    </row>
    <row r="146" spans="1:6" x14ac:dyDescent="0.3">
      <c r="A146" s="3" t="s">
        <v>107</v>
      </c>
      <c r="B146" s="6" t="s">
        <v>50</v>
      </c>
      <c r="C146" s="6" t="s">
        <v>57</v>
      </c>
      <c r="D146" t="s">
        <v>82</v>
      </c>
      <c r="E146" s="7">
        <f>+VLOOKUP(D146,[1]MES!$B$7:$AB$166,5,FALSE)</f>
        <v>2000</v>
      </c>
      <c r="F146" s="7">
        <f>+VLOOKUP(D146,[1]MES!$B$7:$AB$166,18,FALSE)</f>
        <v>0</v>
      </c>
    </row>
    <row r="147" spans="1:6" x14ac:dyDescent="0.3">
      <c r="A147" s="3" t="s">
        <v>107</v>
      </c>
      <c r="B147" s="6" t="s">
        <v>50</v>
      </c>
      <c r="C147" s="6" t="s">
        <v>57</v>
      </c>
      <c r="D147" t="s">
        <v>83</v>
      </c>
      <c r="E147" s="7">
        <f>+VLOOKUP(D147,[1]MES!$B$7:$AB$166,5,FALSE)</f>
        <v>55912.937397064001</v>
      </c>
      <c r="F147" s="7">
        <f>+VLOOKUP(D147,[1]MES!$B$7:$AB$166,18,FALSE)</f>
        <v>0</v>
      </c>
    </row>
    <row r="148" spans="1:6" x14ac:dyDescent="0.3">
      <c r="A148" s="3" t="s">
        <v>107</v>
      </c>
      <c r="B148" s="6" t="s">
        <v>50</v>
      </c>
      <c r="C148" s="6" t="s">
        <v>57</v>
      </c>
      <c r="D148" t="s">
        <v>84</v>
      </c>
      <c r="E148" s="7">
        <f>+VLOOKUP(D148,[1]MES!$B$7:$AB$166,5,FALSE)</f>
        <v>27872.816787405336</v>
      </c>
      <c r="F148" s="7">
        <f>+VLOOKUP(D148,[1]MES!$B$7:$AB$166,18,FALSE)</f>
        <v>0</v>
      </c>
    </row>
    <row r="149" spans="1:6" x14ac:dyDescent="0.3">
      <c r="A149" s="3" t="s">
        <v>107</v>
      </c>
      <c r="B149" s="6" t="s">
        <v>50</v>
      </c>
      <c r="C149" s="6" t="s">
        <v>57</v>
      </c>
      <c r="D149" t="s">
        <v>85</v>
      </c>
      <c r="E149" s="7">
        <f>+VLOOKUP(D149,[1]MES!$B$7:$AB$166,5,FALSE)</f>
        <v>27872.816787405336</v>
      </c>
      <c r="F149" s="7">
        <f>+VLOOKUP(D149,[1]MES!$B$7:$AB$166,18,FALSE)</f>
        <v>0</v>
      </c>
    </row>
    <row r="150" spans="1:6" x14ac:dyDescent="0.3">
      <c r="A150" s="3" t="s">
        <v>107</v>
      </c>
      <c r="B150" s="6" t="s">
        <v>50</v>
      </c>
      <c r="C150" s="6" t="s">
        <v>57</v>
      </c>
      <c r="D150" t="s">
        <v>86</v>
      </c>
      <c r="E150" s="7">
        <f>+VLOOKUP(D150,[1]MES!$B$7:$AB$166,5,FALSE)</f>
        <v>0</v>
      </c>
      <c r="F150" s="7">
        <f>+VLOOKUP(D150,[1]MES!$B$7:$AB$166,18,FALSE)</f>
        <v>0</v>
      </c>
    </row>
    <row r="151" spans="1:6" x14ac:dyDescent="0.3">
      <c r="A151" s="3" t="s">
        <v>107</v>
      </c>
      <c r="B151" s="6" t="s">
        <v>50</v>
      </c>
      <c r="C151" s="6" t="s">
        <v>57</v>
      </c>
      <c r="D151" t="s">
        <v>87</v>
      </c>
      <c r="E151" s="7">
        <f>+VLOOKUP(D151,[1]MES!$B$7:$AB$166,5,FALSE)</f>
        <v>0</v>
      </c>
      <c r="F151" s="7">
        <f>+VLOOKUP(D151,[1]MES!$B$7:$AB$166,18,FALSE)</f>
        <v>0</v>
      </c>
    </row>
    <row r="152" spans="1:6" x14ac:dyDescent="0.3">
      <c r="A152" s="3" t="s">
        <v>107</v>
      </c>
      <c r="B152" s="6" t="s">
        <v>100</v>
      </c>
      <c r="C152" s="6" t="s">
        <v>57</v>
      </c>
      <c r="D152" t="s">
        <v>88</v>
      </c>
      <c r="E152" s="7">
        <f>+VLOOKUP(D152,[1]MES!$B$7:$AB$166,5,FALSE)</f>
        <v>88.712812501957288</v>
      </c>
      <c r="F152" s="7">
        <f>+VLOOKUP(D152,[1]MES!$B$7:$AB$166,18,FALSE)</f>
        <v>0</v>
      </c>
    </row>
    <row r="153" spans="1:6" x14ac:dyDescent="0.3">
      <c r="A153" s="3" t="s">
        <v>107</v>
      </c>
      <c r="B153" s="6" t="s">
        <v>100</v>
      </c>
      <c r="C153" s="6" t="s">
        <v>57</v>
      </c>
      <c r="D153" t="s">
        <v>89</v>
      </c>
      <c r="E153" s="7">
        <f>+VLOOKUP(D153,[1]MES!$B$7:$AB$166,5,FALSE)</f>
        <v>1938.5370635912725</v>
      </c>
      <c r="F153" s="7">
        <f>+VLOOKUP(D153,[1]MES!$B$7:$AB$166,18,FALSE)</f>
        <v>0</v>
      </c>
    </row>
    <row r="154" spans="1:6" x14ac:dyDescent="0.3">
      <c r="A154" s="3" t="s">
        <v>107</v>
      </c>
      <c r="B154" s="6" t="s">
        <v>100</v>
      </c>
      <c r="C154" s="6" t="s">
        <v>57</v>
      </c>
      <c r="D154" t="s">
        <v>90</v>
      </c>
      <c r="E154" s="7">
        <f>+VLOOKUP(D154,[1]MES!$B$7:$AB$166,5,FALSE)</f>
        <v>39.358800000000002</v>
      </c>
      <c r="F154" s="7">
        <f>+VLOOKUP(D154,[1]MES!$B$7:$AB$166,18,FALSE)</f>
        <v>0</v>
      </c>
    </row>
    <row r="155" spans="1:6" x14ac:dyDescent="0.3">
      <c r="A155" s="3" t="s">
        <v>107</v>
      </c>
      <c r="B155" s="6" t="s">
        <v>100</v>
      </c>
      <c r="C155" s="6" t="s">
        <v>57</v>
      </c>
      <c r="D155" t="s">
        <v>91</v>
      </c>
      <c r="E155" s="7">
        <f>+VLOOKUP(D155,[1]MES!$B$7:$AB$166,5,FALSE)</f>
        <v>1527.2744084782012</v>
      </c>
      <c r="F155" s="7">
        <f>+VLOOKUP(D155,[1]MES!$B$7:$AB$166,18,FALSE)</f>
        <v>0</v>
      </c>
    </row>
    <row r="156" spans="1:6" x14ac:dyDescent="0.3">
      <c r="A156" s="3" t="s">
        <v>107</v>
      </c>
      <c r="B156" s="6" t="s">
        <v>100</v>
      </c>
      <c r="C156" s="6" t="s">
        <v>57</v>
      </c>
      <c r="D156" t="s">
        <v>92</v>
      </c>
      <c r="E156" s="7">
        <f>+VLOOKUP(D156,[1]MES!$B$7:$AB$166,5,FALSE)</f>
        <v>3014.9037594000001</v>
      </c>
      <c r="F156" s="7">
        <f>+VLOOKUP(D156,[1]MES!$B$7:$AB$166,18,FALSE)</f>
        <v>0</v>
      </c>
    </row>
    <row r="157" spans="1:6" x14ac:dyDescent="0.3">
      <c r="A157" s="3" t="s">
        <v>107</v>
      </c>
      <c r="B157" s="6" t="s">
        <v>100</v>
      </c>
      <c r="C157" s="6" t="s">
        <v>57</v>
      </c>
      <c r="D157" t="s">
        <v>93</v>
      </c>
      <c r="E157" s="7">
        <f>+VLOOKUP(D157,[1]MES!$B$7:$AB$166,5,FALSE)</f>
        <v>157.43519999999998</v>
      </c>
      <c r="F157" s="7">
        <f>+VLOOKUP(D157,[1]MES!$B$7:$AB$166,18,FALSE)</f>
        <v>0</v>
      </c>
    </row>
    <row r="158" spans="1:6" x14ac:dyDescent="0.3">
      <c r="A158" s="3" t="s">
        <v>107</v>
      </c>
      <c r="B158" s="6" t="s">
        <v>100</v>
      </c>
      <c r="C158" s="6" t="s">
        <v>57</v>
      </c>
      <c r="D158" t="s">
        <v>94</v>
      </c>
      <c r="E158" s="7">
        <f>+VLOOKUP(D158,[1]MES!$B$7:$AB$166,5,FALSE)</f>
        <v>23.615279999999998</v>
      </c>
      <c r="F158" s="7">
        <f>+VLOOKUP(D158,[1]MES!$B$7:$AB$166,18,FALSE)</f>
        <v>0</v>
      </c>
    </row>
    <row r="159" spans="1:6" x14ac:dyDescent="0.3">
      <c r="A159" s="3" t="s">
        <v>107</v>
      </c>
      <c r="B159" s="6" t="s">
        <v>112</v>
      </c>
      <c r="C159" s="6" t="s">
        <v>57</v>
      </c>
      <c r="D159" t="s">
        <v>95</v>
      </c>
      <c r="E159" s="7">
        <f>+VLOOKUP(D159,[1]MES!$B$7:$AB$166,5,FALSE)</f>
        <v>104679.37822625448</v>
      </c>
      <c r="F159" s="7">
        <f>+VLOOKUP(D159,[1]MES!$B$7:$AB$166,18,FALSE)</f>
        <v>0</v>
      </c>
    </row>
    <row r="160" spans="1:6" x14ac:dyDescent="0.3">
      <c r="A160" s="3" t="s">
        <v>107</v>
      </c>
      <c r="B160" s="6" t="s">
        <v>101</v>
      </c>
      <c r="C160" s="6" t="s">
        <v>57</v>
      </c>
      <c r="D160" t="s">
        <v>96</v>
      </c>
      <c r="E160" s="7">
        <f>+VLOOKUP(D160,[1]MES!$B$7:$AB$166,5,FALSE)</f>
        <v>399354.58661355264</v>
      </c>
      <c r="F160" s="7">
        <f>+VLOOKUP(D160,[1]MES!$B$7:$AB$166,18,FALSE)</f>
        <v>0</v>
      </c>
    </row>
    <row r="161" spans="1:6" x14ac:dyDescent="0.3">
      <c r="A161" s="3" t="s">
        <v>107</v>
      </c>
      <c r="B161" s="6" t="s">
        <v>98</v>
      </c>
      <c r="C161" s="6" t="s">
        <v>57</v>
      </c>
      <c r="D161" t="s">
        <v>97</v>
      </c>
      <c r="E161" s="7">
        <f>+VLOOKUP(D161,[1]MES!$B$7:$AB$166,5,FALSE)</f>
        <v>0</v>
      </c>
      <c r="F161" s="7">
        <f>+VLOOKUP(D161,[1]MES!$B$7:$AB$166,18,FALSE)</f>
        <v>0</v>
      </c>
    </row>
    <row r="162" spans="1:6" x14ac:dyDescent="0.3">
      <c r="A162" s="3" t="s">
        <v>104</v>
      </c>
      <c r="B162" s="6" t="s">
        <v>69</v>
      </c>
      <c r="C162" s="6" t="s">
        <v>103</v>
      </c>
      <c r="D162" t="s">
        <v>58</v>
      </c>
      <c r="E162" s="5">
        <f>+VLOOKUP(D162,[1]MES!$B$178:$AB$328,2,FALSE)</f>
        <v>1131</v>
      </c>
      <c r="F162" s="5">
        <f>+VLOOKUP(D162,[1]MES!$B$178:$AB$328,15,FALSE)</f>
        <v>0</v>
      </c>
    </row>
    <row r="163" spans="1:6" x14ac:dyDescent="0.3">
      <c r="A163" s="3" t="s">
        <v>104</v>
      </c>
      <c r="B163" s="6" t="s">
        <v>69</v>
      </c>
      <c r="C163" s="6" t="s">
        <v>103</v>
      </c>
      <c r="D163" t="s">
        <v>59</v>
      </c>
      <c r="E163" s="5">
        <f>+VLOOKUP(D163,[1]MES!$B$178:$AB$328,2,FALSE)</f>
        <v>11900</v>
      </c>
      <c r="F163" s="5">
        <f>+VLOOKUP(D163,[1]MES!$B$178:$AB$328,15,FALSE)</f>
        <v>16617.97</v>
      </c>
    </row>
    <row r="164" spans="1:6" x14ac:dyDescent="0.3">
      <c r="A164" s="3" t="s">
        <v>104</v>
      </c>
      <c r="B164" s="6" t="s">
        <v>69</v>
      </c>
      <c r="C164" s="6" t="s">
        <v>103</v>
      </c>
      <c r="D164" t="s">
        <v>60</v>
      </c>
      <c r="E164" s="5">
        <f>+VLOOKUP(D164,[1]MES!$B$178:$AB$328,2,FALSE)</f>
        <v>2300</v>
      </c>
      <c r="F164" s="5">
        <f>+VLOOKUP(D164,[1]MES!$B$178:$AB$328,15,FALSE)</f>
        <v>0</v>
      </c>
    </row>
    <row r="165" spans="1:6" x14ac:dyDescent="0.3">
      <c r="A165" s="3" t="s">
        <v>104</v>
      </c>
      <c r="B165" s="6" t="s">
        <v>69</v>
      </c>
      <c r="C165" s="6" t="s">
        <v>103</v>
      </c>
      <c r="D165" t="s">
        <v>61</v>
      </c>
      <c r="E165" s="5">
        <f>+VLOOKUP(D165,[1]MES!$B$178:$AB$328,2,FALSE)</f>
        <v>100</v>
      </c>
      <c r="F165" s="5">
        <f>+VLOOKUP(D165,[1]MES!$B$178:$AB$328,15,FALSE)</f>
        <v>0</v>
      </c>
    </row>
    <row r="166" spans="1:6" x14ac:dyDescent="0.3">
      <c r="A166" s="3" t="s">
        <v>104</v>
      </c>
      <c r="B166" s="6" t="s">
        <v>69</v>
      </c>
      <c r="C166" s="6" t="s">
        <v>103</v>
      </c>
      <c r="D166" t="s">
        <v>62</v>
      </c>
      <c r="E166" s="5">
        <f>+VLOOKUP(D166,[1]MES!$B$178:$AB$328,2,FALSE)</f>
        <v>1400</v>
      </c>
      <c r="F166" s="5">
        <f>+VLOOKUP(D166,[1]MES!$B$178:$AB$328,15,FALSE)</f>
        <v>1230.19</v>
      </c>
    </row>
    <row r="167" spans="1:6" x14ac:dyDescent="0.3">
      <c r="A167" s="3" t="s">
        <v>104</v>
      </c>
      <c r="B167" s="6" t="s">
        <v>69</v>
      </c>
      <c r="C167" s="6" t="s">
        <v>103</v>
      </c>
      <c r="D167" t="s">
        <v>63</v>
      </c>
      <c r="E167" s="5">
        <f>+VLOOKUP(D167,[1]MES!$B$178:$AB$328,2,FALSE)</f>
        <v>3200</v>
      </c>
      <c r="F167" s="5">
        <f>+VLOOKUP(D167,[1]MES!$B$178:$AB$328,15,FALSE)</f>
        <v>0</v>
      </c>
    </row>
    <row r="168" spans="1:6" x14ac:dyDescent="0.3">
      <c r="A168" s="3" t="s">
        <v>104</v>
      </c>
      <c r="B168" s="6" t="s">
        <v>69</v>
      </c>
      <c r="C168" s="6" t="s">
        <v>103</v>
      </c>
      <c r="D168" t="s">
        <v>64</v>
      </c>
      <c r="E168" s="5">
        <f>+VLOOKUP(D168,[1]MES!$B$178:$AB$328,2,FALSE)</f>
        <v>2200</v>
      </c>
      <c r="F168" s="5">
        <f>+VLOOKUP(D168,[1]MES!$B$178:$AB$328,15,FALSE)</f>
        <v>2178.06</v>
      </c>
    </row>
    <row r="169" spans="1:6" x14ac:dyDescent="0.3">
      <c r="A169" s="3" t="s">
        <v>104</v>
      </c>
      <c r="B169" s="6" t="s">
        <v>69</v>
      </c>
      <c r="C169" s="6" t="s">
        <v>103</v>
      </c>
      <c r="D169" t="s">
        <v>102</v>
      </c>
      <c r="E169" s="5">
        <f>+VLOOKUP(D169,[1]MES!$B$178:$AB$328,2,FALSE)</f>
        <v>25000</v>
      </c>
      <c r="F169" s="5">
        <f>+VLOOKUP(D169,[1]MES!$B$178:$AB$328,15,FALSE)</f>
        <v>7629.9</v>
      </c>
    </row>
    <row r="170" spans="1:6" x14ac:dyDescent="0.3">
      <c r="A170" s="3" t="s">
        <v>104</v>
      </c>
      <c r="B170" s="6" t="s">
        <v>69</v>
      </c>
      <c r="C170" s="6" t="s">
        <v>103</v>
      </c>
      <c r="D170" t="s">
        <v>65</v>
      </c>
      <c r="E170" s="5">
        <f>+VLOOKUP(D170,[1]MES!$B$178:$AB$328,2,FALSE)</f>
        <v>500</v>
      </c>
      <c r="F170" s="5">
        <f>+VLOOKUP(D170,[1]MES!$B$178:$AB$328,15,FALSE)</f>
        <v>450</v>
      </c>
    </row>
    <row r="171" spans="1:6" x14ac:dyDescent="0.3">
      <c r="A171" s="3" t="s">
        <v>104</v>
      </c>
      <c r="B171" s="6" t="s">
        <v>69</v>
      </c>
      <c r="C171" s="6" t="s">
        <v>103</v>
      </c>
      <c r="D171" t="s">
        <v>66</v>
      </c>
      <c r="E171" s="5">
        <f>+VLOOKUP(D171,[1]MES!$B$178:$AB$328,2,FALSE)</f>
        <v>500</v>
      </c>
      <c r="F171" s="5">
        <f>+VLOOKUP(D171,[1]MES!$B$178:$AB$328,15,FALSE)</f>
        <v>0</v>
      </c>
    </row>
    <row r="172" spans="1:6" x14ac:dyDescent="0.3">
      <c r="A172" s="3" t="s">
        <v>104</v>
      </c>
      <c r="B172" s="6" t="s">
        <v>69</v>
      </c>
      <c r="C172" s="6" t="s">
        <v>103</v>
      </c>
      <c r="D172" t="s">
        <v>67</v>
      </c>
      <c r="E172" s="5">
        <f>+VLOOKUP(D172,[1]MES!$B$178:$AB$328,2,FALSE)</f>
        <v>800</v>
      </c>
      <c r="F172" s="5">
        <f>+VLOOKUP(D172,[1]MES!$B$178:$AB$328,15,FALSE)</f>
        <v>1444.17</v>
      </c>
    </row>
    <row r="173" spans="1:6" x14ac:dyDescent="0.3">
      <c r="A173" s="3" t="s">
        <v>104</v>
      </c>
      <c r="B173" s="6" t="s">
        <v>69</v>
      </c>
      <c r="C173" s="6" t="s">
        <v>103</v>
      </c>
      <c r="D173" t="s">
        <v>68</v>
      </c>
      <c r="E173" s="5">
        <f>+VLOOKUP(D173,[1]MES!$B$178:$AB$328,2,FALSE)</f>
        <v>44170.31</v>
      </c>
      <c r="F173" s="5">
        <f>+VLOOKUP(D173,[1]MES!$B$178:$AB$328,15,FALSE)</f>
        <v>24334.560000000001</v>
      </c>
    </row>
    <row r="174" spans="1:6" x14ac:dyDescent="0.3">
      <c r="A174" s="3" t="s">
        <v>104</v>
      </c>
      <c r="B174" s="6" t="s">
        <v>99</v>
      </c>
      <c r="C174" s="6" t="s">
        <v>103</v>
      </c>
      <c r="D174" t="s">
        <v>71</v>
      </c>
      <c r="E174" s="5">
        <f>+VLOOKUP(D174,[1]MES!$B$178:$AB$328,2,FALSE)</f>
        <v>400</v>
      </c>
      <c r="F174" s="5">
        <f>+VLOOKUP(D174,[1]MES!$B$178:$AB$328,15,FALSE)</f>
        <v>290.88</v>
      </c>
    </row>
    <row r="175" spans="1:6" x14ac:dyDescent="0.3">
      <c r="A175" s="3" t="s">
        <v>104</v>
      </c>
      <c r="B175" s="6" t="s">
        <v>99</v>
      </c>
      <c r="C175" s="6" t="s">
        <v>103</v>
      </c>
      <c r="D175" t="s">
        <v>72</v>
      </c>
      <c r="E175" s="5">
        <f>+VLOOKUP(D175,[1]MES!$B$178:$AB$328,2,FALSE)</f>
        <v>8700</v>
      </c>
      <c r="F175" s="5">
        <f>+VLOOKUP(D175,[1]MES!$B$178:$AB$328,15,FALSE)</f>
        <v>0</v>
      </c>
    </row>
    <row r="176" spans="1:6" x14ac:dyDescent="0.3">
      <c r="A176" s="3" t="s">
        <v>104</v>
      </c>
      <c r="B176" s="6" t="s">
        <v>99</v>
      </c>
      <c r="C176" s="6" t="s">
        <v>103</v>
      </c>
      <c r="D176" t="s">
        <v>73</v>
      </c>
      <c r="E176" s="5">
        <f>+VLOOKUP(D176,[1]MES!$B$178:$AB$328,2,FALSE)</f>
        <v>2594.71</v>
      </c>
      <c r="F176" s="5">
        <f>+VLOOKUP(D176,[1]MES!$B$178:$AB$328,15,FALSE)</f>
        <v>0</v>
      </c>
    </row>
    <row r="177" spans="1:6" x14ac:dyDescent="0.3">
      <c r="A177" s="3" t="s">
        <v>104</v>
      </c>
      <c r="B177" s="6" t="s">
        <v>111</v>
      </c>
      <c r="C177" s="6" t="s">
        <v>103</v>
      </c>
      <c r="D177" t="s">
        <v>108</v>
      </c>
      <c r="E177" s="5">
        <f>+VLOOKUP(D177,[1]MES!$B$178:$AB$328,2,FALSE)</f>
        <v>1740170.4918649532</v>
      </c>
      <c r="F177" s="5">
        <f>+VLOOKUP(D177,[1]MES!$B$178:$AB$328,15,FALSE)</f>
        <v>1527517.43</v>
      </c>
    </row>
    <row r="178" spans="1:6" x14ac:dyDescent="0.3">
      <c r="A178" s="3" t="s">
        <v>104</v>
      </c>
      <c r="B178" s="6" t="s">
        <v>111</v>
      </c>
      <c r="C178" s="6" t="s">
        <v>103</v>
      </c>
      <c r="D178" t="s">
        <v>109</v>
      </c>
      <c r="E178" s="5">
        <f>+VLOOKUP(D178,[1]MES!$B$178:$AB$328,2,FALSE)</f>
        <v>0</v>
      </c>
      <c r="F178" s="5">
        <f>+VLOOKUP(D178,[1]MES!$B$178:$AB$328,15,FALSE)</f>
        <v>0</v>
      </c>
    </row>
    <row r="179" spans="1:6" x14ac:dyDescent="0.3">
      <c r="A179" s="3" t="s">
        <v>104</v>
      </c>
      <c r="B179" s="6" t="s">
        <v>111</v>
      </c>
      <c r="C179" s="6" t="s">
        <v>103</v>
      </c>
      <c r="D179" t="s">
        <v>110</v>
      </c>
      <c r="E179" s="5">
        <f>+VLOOKUP(D179,[1]MES!$B$178:$AB$328,2,FALSE)</f>
        <v>0</v>
      </c>
      <c r="F179" s="5">
        <f>+VLOOKUP(D179,[1]MES!$B$178:$AB$328,15,FALSE)</f>
        <v>0</v>
      </c>
    </row>
    <row r="180" spans="1:6" x14ac:dyDescent="0.3">
      <c r="A180" s="3" t="s">
        <v>104</v>
      </c>
      <c r="B180" s="6" t="s">
        <v>98</v>
      </c>
      <c r="C180" s="6" t="s">
        <v>103</v>
      </c>
      <c r="D180" t="s">
        <v>76</v>
      </c>
      <c r="E180" s="5">
        <f>+VLOOKUP(D180,[1]MES!$B$178:$AB$328,2,FALSE)</f>
        <v>313781.87</v>
      </c>
      <c r="F180" s="5">
        <f>+VLOOKUP(D180,[1]MES!$B$178:$AB$328,15,FALSE)</f>
        <v>313781.87</v>
      </c>
    </row>
    <row r="181" spans="1:6" x14ac:dyDescent="0.3">
      <c r="A181" s="3" t="s">
        <v>104</v>
      </c>
      <c r="B181" s="6" t="s">
        <v>50</v>
      </c>
      <c r="C181" s="6" t="s">
        <v>103</v>
      </c>
      <c r="D181" t="s">
        <v>51</v>
      </c>
      <c r="E181" s="5">
        <f>+VLOOKUP(D181,[1]MES!$B$178:$AB$328,2,FALSE)</f>
        <v>269570.60089999996</v>
      </c>
      <c r="F181" s="5">
        <f>+VLOOKUP(D181,[1]MES!$B$178:$AB$328,15,FALSE)</f>
        <v>248956.43</v>
      </c>
    </row>
    <row r="182" spans="1:6" x14ac:dyDescent="0.3">
      <c r="A182" s="3" t="s">
        <v>104</v>
      </c>
      <c r="B182" s="6" t="s">
        <v>50</v>
      </c>
      <c r="C182" s="6" t="s">
        <v>103</v>
      </c>
      <c r="D182" t="s">
        <v>78</v>
      </c>
      <c r="E182" s="5">
        <f>+VLOOKUP(D182,[1]MES!$B$178:$AB$328,2,FALSE)</f>
        <v>11973.75</v>
      </c>
      <c r="F182" s="5">
        <f>+VLOOKUP(D182,[1]MES!$B$178:$AB$328,15,FALSE)</f>
        <v>15105</v>
      </c>
    </row>
    <row r="183" spans="1:6" x14ac:dyDescent="0.3">
      <c r="A183" s="3" t="s">
        <v>104</v>
      </c>
      <c r="B183" s="6" t="s">
        <v>50</v>
      </c>
      <c r="C183" s="6" t="s">
        <v>103</v>
      </c>
      <c r="D183" t="s">
        <v>79</v>
      </c>
      <c r="E183" s="5">
        <f>+VLOOKUP(D183,[1]MES!$B$178:$AB$328,2,FALSE)</f>
        <v>24679.310000000005</v>
      </c>
      <c r="F183" s="5">
        <f>+VLOOKUP(D183,[1]MES!$B$178:$AB$328,15,FALSE)</f>
        <v>2732.82</v>
      </c>
    </row>
    <row r="184" spans="1:6" x14ac:dyDescent="0.3">
      <c r="A184" s="3" t="s">
        <v>104</v>
      </c>
      <c r="B184" s="6" t="s">
        <v>50</v>
      </c>
      <c r="C184" s="6" t="s">
        <v>103</v>
      </c>
      <c r="D184" t="s">
        <v>80</v>
      </c>
      <c r="E184" s="5">
        <f>+VLOOKUP(D184,[1]MES!$B$178:$AB$328,2,FALSE)</f>
        <v>17971.373393333339</v>
      </c>
      <c r="F184" s="5">
        <f>+VLOOKUP(D184,[1]MES!$B$178:$AB$328,15,FALSE)</f>
        <v>0</v>
      </c>
    </row>
    <row r="185" spans="1:6" x14ac:dyDescent="0.3">
      <c r="A185" s="3" t="s">
        <v>104</v>
      </c>
      <c r="B185" s="6" t="s">
        <v>50</v>
      </c>
      <c r="C185" s="6" t="s">
        <v>103</v>
      </c>
      <c r="D185" t="s">
        <v>81</v>
      </c>
      <c r="E185" s="5">
        <f>+VLOOKUP(D185,[1]MES!$B$178:$AB$328,2,FALSE)</f>
        <v>0</v>
      </c>
      <c r="F185" s="5">
        <f>+VLOOKUP(D185,[1]MES!$B$178:$AB$328,15,FALSE)</f>
        <v>0</v>
      </c>
    </row>
    <row r="186" spans="1:6" x14ac:dyDescent="0.3">
      <c r="A186" s="3" t="s">
        <v>104</v>
      </c>
      <c r="B186" s="6" t="s">
        <v>50</v>
      </c>
      <c r="C186" s="6" t="s">
        <v>103</v>
      </c>
      <c r="D186" t="s">
        <v>82</v>
      </c>
      <c r="E186" s="5">
        <f>+VLOOKUP(D186,[1]MES!$B$178:$AB$328,2,FALSE)</f>
        <v>2000</v>
      </c>
      <c r="F186" s="5">
        <f>+VLOOKUP(D186,[1]MES!$B$178:$AB$328,15,FALSE)</f>
        <v>0</v>
      </c>
    </row>
    <row r="187" spans="1:6" x14ac:dyDescent="0.3">
      <c r="A187" s="3" t="s">
        <v>104</v>
      </c>
      <c r="B187" s="6" t="s">
        <v>50</v>
      </c>
      <c r="C187" s="6" t="s">
        <v>103</v>
      </c>
      <c r="D187" t="s">
        <v>83</v>
      </c>
      <c r="E187" s="5">
        <f>+VLOOKUP(D187,[1]MES!$B$178:$AB$328,2,FALSE)</f>
        <v>54172.990230416006</v>
      </c>
      <c r="F187" s="5">
        <f>+VLOOKUP(D187,[1]MES!$B$178:$AB$328,15,FALSE)</f>
        <v>45221.95</v>
      </c>
    </row>
    <row r="188" spans="1:6" x14ac:dyDescent="0.3">
      <c r="A188" s="3" t="s">
        <v>104</v>
      </c>
      <c r="B188" s="6" t="s">
        <v>50</v>
      </c>
      <c r="C188" s="6" t="s">
        <v>103</v>
      </c>
      <c r="D188" t="s">
        <v>84</v>
      </c>
      <c r="E188" s="5">
        <f>+VLOOKUP(D188,[1]MES!$B$178:$AB$328,2,FALSE)</f>
        <v>27005.446356634664</v>
      </c>
      <c r="F188" s="5">
        <f>+VLOOKUP(D188,[1]MES!$B$178:$AB$328,15,FALSE)</f>
        <v>22223.96</v>
      </c>
    </row>
    <row r="189" spans="1:6" x14ac:dyDescent="0.3">
      <c r="A189" s="3" t="s">
        <v>104</v>
      </c>
      <c r="B189" s="6" t="s">
        <v>50</v>
      </c>
      <c r="C189" s="6" t="s">
        <v>103</v>
      </c>
      <c r="D189" t="s">
        <v>85</v>
      </c>
      <c r="E189" s="5">
        <f>+VLOOKUP(D189,[1]MES!$B$178:$AB$328,2,FALSE)</f>
        <v>27005.446356634664</v>
      </c>
      <c r="F189" s="5">
        <f>+VLOOKUP(D189,[1]MES!$B$178:$AB$328,15,FALSE)</f>
        <v>22223.96</v>
      </c>
    </row>
    <row r="190" spans="1:6" x14ac:dyDescent="0.3">
      <c r="A190" s="3" t="s">
        <v>104</v>
      </c>
      <c r="B190" s="6" t="s">
        <v>50</v>
      </c>
      <c r="C190" s="6" t="s">
        <v>103</v>
      </c>
      <c r="D190" t="s">
        <v>86</v>
      </c>
      <c r="E190" s="5">
        <f>+VLOOKUP(D190,[1]MES!$B$178:$AB$328,2,FALSE)</f>
        <v>0</v>
      </c>
      <c r="F190" s="5">
        <f>+VLOOKUP(D190,[1]MES!$B$178:$AB$328,15,FALSE)</f>
        <v>0</v>
      </c>
    </row>
    <row r="191" spans="1:6" x14ac:dyDescent="0.3">
      <c r="A191" s="3" t="s">
        <v>104</v>
      </c>
      <c r="B191" s="6" t="s">
        <v>50</v>
      </c>
      <c r="C191" s="6" t="s">
        <v>103</v>
      </c>
      <c r="D191" t="s">
        <v>87</v>
      </c>
      <c r="E191" s="5">
        <f>+VLOOKUP(D191,[1]MES!$B$178:$AB$328,2,FALSE)</f>
        <v>0</v>
      </c>
      <c r="F191" s="5">
        <f>+VLOOKUP(D191,[1]MES!$B$178:$AB$328,15,FALSE)</f>
        <v>0</v>
      </c>
    </row>
    <row r="192" spans="1:6" x14ac:dyDescent="0.3">
      <c r="A192" s="3" t="s">
        <v>104</v>
      </c>
      <c r="B192" s="6" t="s">
        <v>100</v>
      </c>
      <c r="C192" s="6" t="s">
        <v>103</v>
      </c>
      <c r="D192" t="s">
        <v>88</v>
      </c>
      <c r="E192" s="5">
        <f>+VLOOKUP(D192,[1]MES!$B$178:$AB$328,2,FALSE)</f>
        <v>386.15491507443562</v>
      </c>
      <c r="F192" s="5">
        <f>+VLOOKUP(D192,[1]MES!$B$178:$AB$328,15,FALSE)</f>
        <v>2537.4299999999998</v>
      </c>
    </row>
    <row r="193" spans="1:6" x14ac:dyDescent="0.3">
      <c r="A193" s="3" t="s">
        <v>104</v>
      </c>
      <c r="B193" s="6" t="s">
        <v>100</v>
      </c>
      <c r="C193" s="6" t="s">
        <v>103</v>
      </c>
      <c r="D193" t="s">
        <v>89</v>
      </c>
      <c r="E193" s="5">
        <f>+VLOOKUP(D193,[1]MES!$B$178:$AB$328,2,FALSE)</f>
        <v>2229.3176231299635</v>
      </c>
      <c r="F193" s="5">
        <f>+VLOOKUP(D193,[1]MES!$B$178:$AB$328,15,FALSE)</f>
        <v>977.39</v>
      </c>
    </row>
    <row r="194" spans="1:6" x14ac:dyDescent="0.3">
      <c r="A194" s="3" t="s">
        <v>104</v>
      </c>
      <c r="B194" s="6" t="s">
        <v>100</v>
      </c>
      <c r="C194" s="6" t="s">
        <v>103</v>
      </c>
      <c r="D194" t="s">
        <v>90</v>
      </c>
      <c r="E194" s="5">
        <f>+VLOOKUP(D194,[1]MES!$B$178:$AB$328,2,FALSE)</f>
        <v>39.358800000000002</v>
      </c>
      <c r="F194" s="5">
        <f>+VLOOKUP(D194,[1]MES!$B$178:$AB$328,15,FALSE)</f>
        <v>30.28</v>
      </c>
    </row>
    <row r="195" spans="1:6" x14ac:dyDescent="0.3">
      <c r="A195" s="3" t="s">
        <v>104</v>
      </c>
      <c r="B195" s="6" t="s">
        <v>100</v>
      </c>
      <c r="C195" s="6" t="s">
        <v>103</v>
      </c>
      <c r="D195" t="s">
        <v>91</v>
      </c>
      <c r="E195" s="5">
        <f>+VLOOKUP(D195,[1]MES!$B$178:$AB$328,2,FALSE)</f>
        <v>1756.3655697499312</v>
      </c>
      <c r="F195" s="5">
        <f>+VLOOKUP(D195,[1]MES!$B$178:$AB$328,15,FALSE)</f>
        <v>1801.48</v>
      </c>
    </row>
    <row r="196" spans="1:6" x14ac:dyDescent="0.3">
      <c r="A196" s="3" t="s">
        <v>104</v>
      </c>
      <c r="B196" s="6" t="s">
        <v>100</v>
      </c>
      <c r="C196" s="6" t="s">
        <v>103</v>
      </c>
      <c r="D196" t="s">
        <v>92</v>
      </c>
      <c r="E196" s="5">
        <f>+VLOOKUP(D196,[1]MES!$B$178:$AB$328,2,FALSE)</f>
        <v>3014.9037594000001</v>
      </c>
      <c r="F196" s="5">
        <f>+VLOOKUP(D196,[1]MES!$B$178:$AB$328,15,FALSE)</f>
        <v>2319.16</v>
      </c>
    </row>
    <row r="197" spans="1:6" x14ac:dyDescent="0.3">
      <c r="A197" s="3" t="s">
        <v>104</v>
      </c>
      <c r="B197" s="6" t="s">
        <v>100</v>
      </c>
      <c r="C197" s="6" t="s">
        <v>103</v>
      </c>
      <c r="D197" t="s">
        <v>94</v>
      </c>
      <c r="E197" s="5">
        <f>+VLOOKUP(D197,[1]MES!$B$178:$AB$328,2,FALSE)</f>
        <v>23.615279999999998</v>
      </c>
      <c r="F197" s="5">
        <f>+VLOOKUP(D197,[1]MES!$B$178:$AB$328,15,FALSE)</f>
        <v>18.170000000000002</v>
      </c>
    </row>
    <row r="198" spans="1:6" x14ac:dyDescent="0.3">
      <c r="A198" s="3" t="s">
        <v>104</v>
      </c>
      <c r="B198" s="6" t="s">
        <v>112</v>
      </c>
      <c r="C198" s="6" t="s">
        <v>103</v>
      </c>
      <c r="D198" t="s">
        <v>95</v>
      </c>
      <c r="E198" s="5">
        <f>+VLOOKUP(D198,[1]MES!$B$178:$AB$328,2,FALSE)</f>
        <v>2300.130962693233</v>
      </c>
      <c r="F198" s="5">
        <f>+VLOOKUP(D198,[1]MES!$B$178:$AB$328,15,FALSE)</f>
        <v>1720.44</v>
      </c>
    </row>
    <row r="199" spans="1:6" x14ac:dyDescent="0.3">
      <c r="A199" s="3" t="s">
        <v>104</v>
      </c>
      <c r="B199" s="6" t="s">
        <v>98</v>
      </c>
      <c r="C199" s="6" t="s">
        <v>103</v>
      </c>
      <c r="D199" t="s">
        <v>97</v>
      </c>
      <c r="E199" s="5">
        <f>+VLOOKUP(D199,[1]MES!$B$178:$AB$328,2,FALSE)</f>
        <v>0</v>
      </c>
      <c r="F199" s="5">
        <f>+VLOOKUP(D199,[1]MES!$B$178:$AB$328,15,FALSE)</f>
        <v>0</v>
      </c>
    </row>
    <row r="200" spans="1:6" x14ac:dyDescent="0.3">
      <c r="A200" s="3" t="s">
        <v>104</v>
      </c>
      <c r="B200" s="6" t="s">
        <v>111</v>
      </c>
      <c r="C200" s="6" t="s">
        <v>103</v>
      </c>
      <c r="D200" t="s">
        <v>113</v>
      </c>
      <c r="E200" s="5">
        <f>+VLOOKUP(D200,[1]MES!$B$178:$AB$328,2,FALSE)</f>
        <v>3561.4251043758259</v>
      </c>
      <c r="F200" s="5">
        <f>+VLOOKUP(D200,[1]MES!$B$178:$AB$328,15,FALSE)</f>
        <v>0</v>
      </c>
    </row>
    <row r="201" spans="1:6" x14ac:dyDescent="0.3">
      <c r="A201" s="3" t="s">
        <v>105</v>
      </c>
      <c r="B201" s="6" t="s">
        <v>69</v>
      </c>
      <c r="C201" s="6" t="s">
        <v>103</v>
      </c>
      <c r="D201" t="s">
        <v>58</v>
      </c>
      <c r="E201" s="5">
        <f>+VLOOKUP(D201,[1]MES!$B$178:$AB$328,3,FALSE)</f>
        <v>3915</v>
      </c>
      <c r="F201" s="5">
        <f>+VLOOKUP(D201,[1]MES!$B$178:$AB$328,16,FALSE)</f>
        <v>2442.96</v>
      </c>
    </row>
    <row r="202" spans="1:6" x14ac:dyDescent="0.3">
      <c r="A202" s="3" t="s">
        <v>105</v>
      </c>
      <c r="B202" s="6" t="s">
        <v>69</v>
      </c>
      <c r="C202" s="6" t="s">
        <v>103</v>
      </c>
      <c r="D202" t="s">
        <v>59</v>
      </c>
      <c r="E202" s="5">
        <f>+VLOOKUP(D202,[1]MES!$B$178:$AB$328,3,FALSE)</f>
        <v>11900</v>
      </c>
      <c r="F202" s="5">
        <f>+VLOOKUP(D202,[1]MES!$B$178:$AB$328,16,FALSE)</f>
        <v>12211.150000000001</v>
      </c>
    </row>
    <row r="203" spans="1:6" x14ac:dyDescent="0.3">
      <c r="A203" s="3" t="s">
        <v>105</v>
      </c>
      <c r="B203" s="6" t="s">
        <v>69</v>
      </c>
      <c r="C203" s="6" t="s">
        <v>103</v>
      </c>
      <c r="D203" t="s">
        <v>60</v>
      </c>
      <c r="E203" s="5">
        <f>+VLOOKUP(D203,[1]MES!$B$178:$AB$328,3,FALSE)</f>
        <v>2300</v>
      </c>
      <c r="F203" s="5">
        <f>+VLOOKUP(D203,[1]MES!$B$178:$AB$328,16,FALSE)</f>
        <v>0</v>
      </c>
    </row>
    <row r="204" spans="1:6" x14ac:dyDescent="0.3">
      <c r="A204" s="3" t="s">
        <v>105</v>
      </c>
      <c r="B204" s="6" t="s">
        <v>69</v>
      </c>
      <c r="C204" s="6" t="s">
        <v>103</v>
      </c>
      <c r="D204" t="s">
        <v>61</v>
      </c>
      <c r="E204" s="5">
        <f>+VLOOKUP(D204,[1]MES!$B$178:$AB$328,3,FALSE)</f>
        <v>0</v>
      </c>
      <c r="F204" s="5">
        <f>+VLOOKUP(D204,[1]MES!$B$178:$AB$328,16,FALSE)</f>
        <v>0</v>
      </c>
    </row>
    <row r="205" spans="1:6" x14ac:dyDescent="0.3">
      <c r="A205" s="3" t="s">
        <v>105</v>
      </c>
      <c r="B205" s="6" t="s">
        <v>69</v>
      </c>
      <c r="C205" s="6" t="s">
        <v>103</v>
      </c>
      <c r="D205" t="s">
        <v>62</v>
      </c>
      <c r="E205" s="5">
        <f>+VLOOKUP(D205,[1]MES!$B$178:$AB$328,3,FALSE)</f>
        <v>1400</v>
      </c>
      <c r="F205" s="5">
        <f>+VLOOKUP(D205,[1]MES!$B$178:$AB$328,16,FALSE)</f>
        <v>1773.9499999999998</v>
      </c>
    </row>
    <row r="206" spans="1:6" x14ac:dyDescent="0.3">
      <c r="A206" s="3" t="s">
        <v>105</v>
      </c>
      <c r="B206" s="6" t="s">
        <v>69</v>
      </c>
      <c r="C206" s="6" t="s">
        <v>103</v>
      </c>
      <c r="D206" t="s">
        <v>63</v>
      </c>
      <c r="E206" s="5">
        <f>+VLOOKUP(D206,[1]MES!$B$178:$AB$328,3,FALSE)</f>
        <v>3200</v>
      </c>
      <c r="F206" s="5">
        <f>+VLOOKUP(D206,[1]MES!$B$178:$AB$328,16,FALSE)</f>
        <v>2763.48</v>
      </c>
    </row>
    <row r="207" spans="1:6" x14ac:dyDescent="0.3">
      <c r="A207" s="3" t="s">
        <v>105</v>
      </c>
      <c r="B207" s="6" t="s">
        <v>69</v>
      </c>
      <c r="C207" s="6" t="s">
        <v>103</v>
      </c>
      <c r="D207" t="s">
        <v>64</v>
      </c>
      <c r="E207" s="5">
        <f>+VLOOKUP(D207,[1]MES!$B$178:$AB$328,3,FALSE)</f>
        <v>2200</v>
      </c>
      <c r="F207" s="5">
        <f>+VLOOKUP(D207,[1]MES!$B$178:$AB$328,16,FALSE)</f>
        <v>1722.32</v>
      </c>
    </row>
    <row r="208" spans="1:6" x14ac:dyDescent="0.3">
      <c r="A208" s="3" t="s">
        <v>105</v>
      </c>
      <c r="B208" s="6" t="s">
        <v>69</v>
      </c>
      <c r="C208" s="6" t="s">
        <v>103</v>
      </c>
      <c r="D208" t="s">
        <v>102</v>
      </c>
      <c r="E208" s="5">
        <f>+VLOOKUP(D208,[1]MES!$B$178:$AB$328,3,FALSE)</f>
        <v>20000</v>
      </c>
      <c r="F208" s="5">
        <f>+VLOOKUP(D208,[1]MES!$B$178:$AB$328,16,FALSE)</f>
        <v>95.7</v>
      </c>
    </row>
    <row r="209" spans="1:6" x14ac:dyDescent="0.3">
      <c r="A209" s="3" t="s">
        <v>105</v>
      </c>
      <c r="B209" s="6" t="s">
        <v>69</v>
      </c>
      <c r="C209" s="6" t="s">
        <v>103</v>
      </c>
      <c r="D209" t="s">
        <v>65</v>
      </c>
      <c r="E209" s="5">
        <f>+VLOOKUP(D209,[1]MES!$B$178:$AB$328,3,FALSE)</f>
        <v>500</v>
      </c>
      <c r="F209" s="5">
        <f>+VLOOKUP(D209,[1]MES!$B$178:$AB$328,16,FALSE)</f>
        <v>0</v>
      </c>
    </row>
    <row r="210" spans="1:6" x14ac:dyDescent="0.3">
      <c r="A210" s="3" t="s">
        <v>105</v>
      </c>
      <c r="B210" s="6" t="s">
        <v>69</v>
      </c>
      <c r="C210" s="6" t="s">
        <v>103</v>
      </c>
      <c r="D210" t="s">
        <v>66</v>
      </c>
      <c r="E210" s="5">
        <f>+VLOOKUP(D210,[1]MES!$B$178:$AB$328,3,FALSE)</f>
        <v>500</v>
      </c>
      <c r="F210" s="5">
        <f>+VLOOKUP(D210,[1]MES!$B$178:$AB$328,16,FALSE)</f>
        <v>0</v>
      </c>
    </row>
    <row r="211" spans="1:6" x14ac:dyDescent="0.3">
      <c r="A211" s="3" t="s">
        <v>105</v>
      </c>
      <c r="B211" s="6" t="s">
        <v>69</v>
      </c>
      <c r="C211" s="6" t="s">
        <v>103</v>
      </c>
      <c r="D211" t="s">
        <v>67</v>
      </c>
      <c r="E211" s="5">
        <f>+VLOOKUP(D211,[1]MES!$B$178:$AB$328,3,FALSE)</f>
        <v>800</v>
      </c>
      <c r="F211" s="5">
        <f>+VLOOKUP(D211,[1]MES!$B$178:$AB$328,16,FALSE)</f>
        <v>0</v>
      </c>
    </row>
    <row r="212" spans="1:6" x14ac:dyDescent="0.3">
      <c r="A212" s="3" t="s">
        <v>105</v>
      </c>
      <c r="B212" s="6" t="s">
        <v>69</v>
      </c>
      <c r="C212" s="6" t="s">
        <v>103</v>
      </c>
      <c r="D212" t="s">
        <v>68</v>
      </c>
      <c r="E212" s="5">
        <f>+VLOOKUP(D212,[1]MES!$B$178:$AB$328,3,FALSE)</f>
        <v>44170.31</v>
      </c>
      <c r="F212" s="5">
        <f>+VLOOKUP(D212,[1]MES!$B$178:$AB$328,16,FALSE)</f>
        <v>28090.21</v>
      </c>
    </row>
    <row r="213" spans="1:6" x14ac:dyDescent="0.3">
      <c r="A213" s="3" t="s">
        <v>105</v>
      </c>
      <c r="B213" s="6" t="s">
        <v>99</v>
      </c>
      <c r="C213" s="6" t="s">
        <v>103</v>
      </c>
      <c r="D213" t="s">
        <v>71</v>
      </c>
      <c r="E213" s="5">
        <f>+VLOOKUP(D213,[1]MES!$B$178:$AB$328,3,FALSE)</f>
        <v>400</v>
      </c>
      <c r="F213" s="5">
        <f>+VLOOKUP(D213,[1]MES!$B$178:$AB$328,16,FALSE)</f>
        <v>619.03</v>
      </c>
    </row>
    <row r="214" spans="1:6" x14ac:dyDescent="0.3">
      <c r="A214" s="3" t="s">
        <v>105</v>
      </c>
      <c r="B214" s="6" t="s">
        <v>99</v>
      </c>
      <c r="C214" s="6" t="s">
        <v>103</v>
      </c>
      <c r="D214" t="s">
        <v>72</v>
      </c>
      <c r="E214" s="5">
        <f>+VLOOKUP(D214,[1]MES!$B$178:$AB$328,3,FALSE)</f>
        <v>22620</v>
      </c>
      <c r="F214" s="5">
        <f>+VLOOKUP(D214,[1]MES!$B$178:$AB$328,16,FALSE)</f>
        <v>0</v>
      </c>
    </row>
    <row r="215" spans="1:6" x14ac:dyDescent="0.3">
      <c r="A215" s="3" t="s">
        <v>105</v>
      </c>
      <c r="B215" s="6" t="s">
        <v>99</v>
      </c>
      <c r="C215" s="6" t="s">
        <v>103</v>
      </c>
      <c r="D215" t="s">
        <v>73</v>
      </c>
      <c r="E215" s="5">
        <f>+VLOOKUP(D215,[1]MES!$B$178:$AB$328,3,FALSE)</f>
        <v>4769.71</v>
      </c>
      <c r="F215" s="5">
        <f>+VLOOKUP(D215,[1]MES!$B$178:$AB$328,16,FALSE)</f>
        <v>4478.76</v>
      </c>
    </row>
    <row r="216" spans="1:6" x14ac:dyDescent="0.3">
      <c r="A216" s="3" t="s">
        <v>105</v>
      </c>
      <c r="B216" s="6" t="s">
        <v>111</v>
      </c>
      <c r="C216" s="6" t="s">
        <v>103</v>
      </c>
      <c r="D216" t="s">
        <v>108</v>
      </c>
      <c r="E216" s="5">
        <f>+VLOOKUP(D216,[1]MES!$B$178:$AB$328,3,FALSE)</f>
        <v>2343613.6516548982</v>
      </c>
      <c r="F216" s="5">
        <f>+VLOOKUP(D216,[1]MES!$B$178:$AB$328,16,FALSE)</f>
        <v>1719531.2</v>
      </c>
    </row>
    <row r="217" spans="1:6" x14ac:dyDescent="0.3">
      <c r="A217" s="3" t="s">
        <v>105</v>
      </c>
      <c r="B217" s="6" t="s">
        <v>111</v>
      </c>
      <c r="C217" s="6" t="s">
        <v>103</v>
      </c>
      <c r="D217" t="s">
        <v>109</v>
      </c>
      <c r="E217" s="5">
        <f>+VLOOKUP(D217,[1]MES!$B$178:$AB$328,3,FALSE)</f>
        <v>0</v>
      </c>
      <c r="F217" s="5">
        <f>+VLOOKUP(D217,[1]MES!$B$178:$AB$328,16,FALSE)</f>
        <v>0</v>
      </c>
    </row>
    <row r="218" spans="1:6" x14ac:dyDescent="0.3">
      <c r="A218" s="3" t="s">
        <v>105</v>
      </c>
      <c r="B218" s="6" t="s">
        <v>111</v>
      </c>
      <c r="C218" s="6" t="s">
        <v>103</v>
      </c>
      <c r="D218" t="s">
        <v>110</v>
      </c>
      <c r="E218" s="5">
        <f>+VLOOKUP(D218,[1]MES!$B$178:$AB$328,3,FALSE)</f>
        <v>0</v>
      </c>
      <c r="F218" s="5">
        <f>+VLOOKUP(D218,[1]MES!$B$178:$AB$328,16,FALSE)</f>
        <v>0</v>
      </c>
    </row>
    <row r="219" spans="1:6" x14ac:dyDescent="0.3">
      <c r="A219" s="3" t="s">
        <v>105</v>
      </c>
      <c r="B219" s="6" t="s">
        <v>98</v>
      </c>
      <c r="C219" s="6" t="s">
        <v>103</v>
      </c>
      <c r="D219" t="s">
        <v>76</v>
      </c>
      <c r="E219" s="5">
        <f>+VLOOKUP(D219,[1]MES!$B$178:$AB$328,3,FALSE)</f>
        <v>0</v>
      </c>
      <c r="F219" s="5">
        <f>+VLOOKUP(D219,[1]MES!$B$178:$AB$328,16,FALSE)</f>
        <v>0</v>
      </c>
    </row>
    <row r="220" spans="1:6" x14ac:dyDescent="0.3">
      <c r="A220" s="3" t="s">
        <v>105</v>
      </c>
      <c r="B220" s="6" t="s">
        <v>50</v>
      </c>
      <c r="C220" s="6" t="s">
        <v>103</v>
      </c>
      <c r="D220" t="s">
        <v>51</v>
      </c>
      <c r="E220" s="5">
        <f>+VLOOKUP(D220,[1]MES!$B$178:$AB$328,3,FALSE)</f>
        <v>269570.60089999996</v>
      </c>
      <c r="F220" s="5">
        <f>+VLOOKUP(D220,[1]MES!$B$178:$AB$328,16,FALSE)</f>
        <v>252657.83</v>
      </c>
    </row>
    <row r="221" spans="1:6" x14ac:dyDescent="0.3">
      <c r="A221" s="3" t="s">
        <v>105</v>
      </c>
      <c r="B221" s="6" t="s">
        <v>50</v>
      </c>
      <c r="C221" s="6" t="s">
        <v>103</v>
      </c>
      <c r="D221" t="s">
        <v>78</v>
      </c>
      <c r="E221" s="5">
        <f>+VLOOKUP(D221,[1]MES!$B$178:$AB$328,3,FALSE)</f>
        <v>11973.75</v>
      </c>
      <c r="F221" s="5">
        <f>+VLOOKUP(D221,[1]MES!$B$178:$AB$328,16,FALSE)</f>
        <v>15900</v>
      </c>
    </row>
    <row r="222" spans="1:6" x14ac:dyDescent="0.3">
      <c r="A222" s="3" t="s">
        <v>105</v>
      </c>
      <c r="B222" s="6" t="s">
        <v>50</v>
      </c>
      <c r="C222" s="6" t="s">
        <v>103</v>
      </c>
      <c r="D222" t="s">
        <v>79</v>
      </c>
      <c r="E222" s="5">
        <f>+VLOOKUP(D222,[1]MES!$B$178:$AB$328,3,FALSE)</f>
        <v>24679.310000000005</v>
      </c>
      <c r="F222" s="5">
        <f>+VLOOKUP(D222,[1]MES!$B$178:$AB$328,16,FALSE)</f>
        <v>4214.3100000000004</v>
      </c>
    </row>
    <row r="223" spans="1:6" x14ac:dyDescent="0.3">
      <c r="A223" s="3" t="s">
        <v>105</v>
      </c>
      <c r="B223" s="6" t="s">
        <v>50</v>
      </c>
      <c r="C223" s="6" t="s">
        <v>103</v>
      </c>
      <c r="D223" t="s">
        <v>80</v>
      </c>
      <c r="E223" s="5">
        <f>+VLOOKUP(D223,[1]MES!$B$178:$AB$328,3,FALSE)</f>
        <v>17971.373393333339</v>
      </c>
      <c r="F223" s="5">
        <f>+VLOOKUP(D223,[1]MES!$B$178:$AB$328,16,FALSE)</f>
        <v>0</v>
      </c>
    </row>
    <row r="224" spans="1:6" x14ac:dyDescent="0.3">
      <c r="A224" s="3" t="s">
        <v>105</v>
      </c>
      <c r="B224" s="6" t="s">
        <v>50</v>
      </c>
      <c r="C224" s="6" t="s">
        <v>103</v>
      </c>
      <c r="D224" t="s">
        <v>81</v>
      </c>
      <c r="E224" s="5">
        <f>+VLOOKUP(D224,[1]MES!$B$178:$AB$328,3,FALSE)</f>
        <v>0</v>
      </c>
      <c r="F224" s="5">
        <f>+VLOOKUP(D224,[1]MES!$B$178:$AB$328,16,FALSE)</f>
        <v>0</v>
      </c>
    </row>
    <row r="225" spans="1:6" x14ac:dyDescent="0.3">
      <c r="A225" s="3" t="s">
        <v>105</v>
      </c>
      <c r="B225" s="6" t="s">
        <v>50</v>
      </c>
      <c r="C225" s="6" t="s">
        <v>103</v>
      </c>
      <c r="D225" t="s">
        <v>82</v>
      </c>
      <c r="E225" s="5">
        <f>+VLOOKUP(D225,[1]MES!$B$178:$AB$328,3,FALSE)</f>
        <v>2000</v>
      </c>
      <c r="F225" s="5">
        <f>+VLOOKUP(D225,[1]MES!$B$178:$AB$328,16,FALSE)</f>
        <v>0</v>
      </c>
    </row>
    <row r="226" spans="1:6" x14ac:dyDescent="0.3">
      <c r="A226" s="3" t="s">
        <v>105</v>
      </c>
      <c r="B226" s="6" t="s">
        <v>50</v>
      </c>
      <c r="C226" s="6" t="s">
        <v>103</v>
      </c>
      <c r="D226" t="s">
        <v>83</v>
      </c>
      <c r="E226" s="5">
        <f>+VLOOKUP(D226,[1]MES!$B$178:$AB$328,3,FALSE)</f>
        <v>54172.990230416006</v>
      </c>
      <c r="F226" s="5">
        <f>+VLOOKUP(D226,[1]MES!$B$178:$AB$328,16,FALSE)</f>
        <v>46944.070000000007</v>
      </c>
    </row>
    <row r="227" spans="1:6" x14ac:dyDescent="0.3">
      <c r="A227" s="3" t="s">
        <v>105</v>
      </c>
      <c r="B227" s="6" t="s">
        <v>50</v>
      </c>
      <c r="C227" s="6" t="s">
        <v>103</v>
      </c>
      <c r="D227" t="s">
        <v>84</v>
      </c>
      <c r="E227" s="5">
        <f>+VLOOKUP(D227,[1]MES!$B$178:$AB$328,3,FALSE)</f>
        <v>27005.446356634664</v>
      </c>
      <c r="F227" s="5">
        <f>+VLOOKUP(D227,[1]MES!$B$178:$AB$328,16,FALSE)</f>
        <v>22721.93</v>
      </c>
    </row>
    <row r="228" spans="1:6" x14ac:dyDescent="0.3">
      <c r="A228" s="3" t="s">
        <v>105</v>
      </c>
      <c r="B228" s="6" t="s">
        <v>50</v>
      </c>
      <c r="C228" s="6" t="s">
        <v>103</v>
      </c>
      <c r="D228" t="s">
        <v>85</v>
      </c>
      <c r="E228" s="5">
        <f>+VLOOKUP(D228,[1]MES!$B$178:$AB$328,3,FALSE)</f>
        <v>27005.446356634664</v>
      </c>
      <c r="F228" s="5">
        <f>+VLOOKUP(D228,[1]MES!$B$178:$AB$328,16,FALSE)</f>
        <v>22721.93</v>
      </c>
    </row>
    <row r="229" spans="1:6" x14ac:dyDescent="0.3">
      <c r="A229" s="3" t="s">
        <v>105</v>
      </c>
      <c r="B229" s="6" t="s">
        <v>50</v>
      </c>
      <c r="C229" s="6" t="s">
        <v>103</v>
      </c>
      <c r="D229" t="s">
        <v>86</v>
      </c>
      <c r="E229" s="5">
        <f>+VLOOKUP(D229,[1]MES!$B$178:$AB$328,3,FALSE)</f>
        <v>0</v>
      </c>
      <c r="F229" s="5">
        <f>+VLOOKUP(D229,[1]MES!$B$178:$AB$328,16,FALSE)</f>
        <v>0</v>
      </c>
    </row>
    <row r="230" spans="1:6" x14ac:dyDescent="0.3">
      <c r="A230" s="3" t="s">
        <v>105</v>
      </c>
      <c r="B230" s="6" t="s">
        <v>50</v>
      </c>
      <c r="C230" s="6" t="s">
        <v>103</v>
      </c>
      <c r="D230" t="s">
        <v>87</v>
      </c>
      <c r="E230" s="5">
        <f>+VLOOKUP(D230,[1]MES!$B$178:$AB$328,3,FALSE)</f>
        <v>0</v>
      </c>
      <c r="F230" s="5">
        <f>+VLOOKUP(D230,[1]MES!$B$178:$AB$328,16,FALSE)</f>
        <v>0</v>
      </c>
    </row>
    <row r="231" spans="1:6" x14ac:dyDescent="0.3">
      <c r="A231" s="3" t="s">
        <v>105</v>
      </c>
      <c r="B231" s="6" t="s">
        <v>100</v>
      </c>
      <c r="C231" s="6" t="s">
        <v>103</v>
      </c>
      <c r="D231" t="s">
        <v>88</v>
      </c>
      <c r="E231" s="5">
        <f>+VLOOKUP(D231,[1]MES!$B$178:$AB$328,3,FALSE)</f>
        <v>386.15491507443562</v>
      </c>
      <c r="F231" s="5">
        <f>+VLOOKUP(D231,[1]MES!$B$178:$AB$328,16,FALSE)</f>
        <v>2537.4299999999998</v>
      </c>
    </row>
    <row r="232" spans="1:6" x14ac:dyDescent="0.3">
      <c r="A232" s="3" t="s">
        <v>105</v>
      </c>
      <c r="B232" s="6" t="s">
        <v>100</v>
      </c>
      <c r="C232" s="6" t="s">
        <v>103</v>
      </c>
      <c r="D232" t="s">
        <v>89</v>
      </c>
      <c r="E232" s="5">
        <f>+VLOOKUP(D232,[1]MES!$B$178:$AB$328,3,FALSE)</f>
        <v>2229.3176231299635</v>
      </c>
      <c r="F232" s="5">
        <f>+VLOOKUP(D232,[1]MES!$B$178:$AB$328,16,FALSE)</f>
        <v>977.39</v>
      </c>
    </row>
    <row r="233" spans="1:6" x14ac:dyDescent="0.3">
      <c r="A233" s="3" t="s">
        <v>105</v>
      </c>
      <c r="B233" s="6" t="s">
        <v>100</v>
      </c>
      <c r="C233" s="6" t="s">
        <v>103</v>
      </c>
      <c r="D233" t="s">
        <v>90</v>
      </c>
      <c r="E233" s="5">
        <f>+VLOOKUP(D233,[1]MES!$B$178:$AB$328,3,FALSE)</f>
        <v>39.358800000000002</v>
      </c>
      <c r="F233" s="5">
        <f>+VLOOKUP(D233,[1]MES!$B$178:$AB$328,16,FALSE)</f>
        <v>30.28</v>
      </c>
    </row>
    <row r="234" spans="1:6" x14ac:dyDescent="0.3">
      <c r="A234" s="3" t="s">
        <v>105</v>
      </c>
      <c r="B234" s="6" t="s">
        <v>100</v>
      </c>
      <c r="C234" s="6" t="s">
        <v>103</v>
      </c>
      <c r="D234" t="s">
        <v>91</v>
      </c>
      <c r="E234" s="5">
        <f>+VLOOKUP(D234,[1]MES!$B$178:$AB$328,3,FALSE)</f>
        <v>1756.3655697499312</v>
      </c>
      <c r="F234" s="5">
        <f>+VLOOKUP(D234,[1]MES!$B$178:$AB$328,16,FALSE)</f>
        <v>1801.48</v>
      </c>
    </row>
    <row r="235" spans="1:6" x14ac:dyDescent="0.3">
      <c r="A235" s="3" t="s">
        <v>105</v>
      </c>
      <c r="B235" s="6" t="s">
        <v>100</v>
      </c>
      <c r="C235" s="6" t="s">
        <v>103</v>
      </c>
      <c r="D235" t="s">
        <v>92</v>
      </c>
      <c r="E235" s="5">
        <f>+VLOOKUP(D235,[1]MES!$B$178:$AB$328,3,FALSE)</f>
        <v>3014.9037594000001</v>
      </c>
      <c r="F235" s="5">
        <f>+VLOOKUP(D235,[1]MES!$B$178:$AB$328,16,FALSE)</f>
        <v>2319.16</v>
      </c>
    </row>
    <row r="236" spans="1:6" x14ac:dyDescent="0.3">
      <c r="A236" s="3" t="s">
        <v>105</v>
      </c>
      <c r="B236" s="6" t="s">
        <v>100</v>
      </c>
      <c r="C236" s="6" t="s">
        <v>103</v>
      </c>
      <c r="D236" t="s">
        <v>94</v>
      </c>
      <c r="E236" s="5">
        <f>+VLOOKUP(D236,[1]MES!$B$178:$AB$328,3,FALSE)</f>
        <v>23.615279999999998</v>
      </c>
      <c r="F236" s="5">
        <f>+VLOOKUP(D236,[1]MES!$B$178:$AB$328,16,FALSE)</f>
        <v>18.170000000000002</v>
      </c>
    </row>
    <row r="237" spans="1:6" x14ac:dyDescent="0.3">
      <c r="A237" s="3" t="s">
        <v>105</v>
      </c>
      <c r="B237" s="6" t="s">
        <v>112</v>
      </c>
      <c r="C237" s="6" t="s">
        <v>103</v>
      </c>
      <c r="D237" t="s">
        <v>95</v>
      </c>
      <c r="E237" s="5">
        <f>+VLOOKUP(D237,[1]MES!$B$178:$AB$328,3,FALSE)</f>
        <v>2305.0845173100583</v>
      </c>
      <c r="F237" s="5">
        <f>+VLOOKUP(D237,[1]MES!$B$178:$AB$328,16,FALSE)</f>
        <v>1735.87</v>
      </c>
    </row>
    <row r="238" spans="1:6" x14ac:dyDescent="0.3">
      <c r="A238" s="3" t="s">
        <v>105</v>
      </c>
      <c r="B238" s="6" t="s">
        <v>98</v>
      </c>
      <c r="C238" s="6" t="s">
        <v>103</v>
      </c>
      <c r="D238" t="s">
        <v>97</v>
      </c>
      <c r="E238" s="5">
        <f>+VLOOKUP(D238,[1]MES!$B$178:$AB$328,3,FALSE)</f>
        <v>0</v>
      </c>
      <c r="F238" s="5">
        <f>+VLOOKUP(D238,[1]MES!$B$178:$AB$328,16,FALSE)</f>
        <v>0</v>
      </c>
    </row>
    <row r="239" spans="1:6" x14ac:dyDescent="0.3">
      <c r="A239" s="3" t="s">
        <v>105</v>
      </c>
      <c r="B239" s="6" t="s">
        <v>111</v>
      </c>
      <c r="C239" s="6" t="s">
        <v>103</v>
      </c>
      <c r="D239" t="s">
        <v>113</v>
      </c>
      <c r="E239" s="5">
        <f>+VLOOKUP(D239,[1]MES!$B$178:$AB$328,3,FALSE)</f>
        <v>3250.5059827307127</v>
      </c>
      <c r="F239" s="5">
        <f>+VLOOKUP(D239,[1]MES!$B$178:$AB$328,16,FALSE)</f>
        <v>0</v>
      </c>
    </row>
    <row r="240" spans="1:6" x14ac:dyDescent="0.3">
      <c r="A240" s="3" t="s">
        <v>106</v>
      </c>
      <c r="B240" s="6" t="s">
        <v>69</v>
      </c>
      <c r="C240" s="6" t="s">
        <v>103</v>
      </c>
      <c r="D240" t="s">
        <v>58</v>
      </c>
      <c r="E240" s="5">
        <f>+VLOOKUP(D240,[1]MES!$B$178:$AB$328,4,FALSE)</f>
        <v>1479</v>
      </c>
      <c r="F240" s="5">
        <f>+VLOOKUP(D240,[1]MES!$B$178:$AB$328,17,FALSE)</f>
        <v>1333.71</v>
      </c>
    </row>
    <row r="241" spans="1:6" x14ac:dyDescent="0.3">
      <c r="A241" s="3" t="s">
        <v>106</v>
      </c>
      <c r="B241" s="6" t="s">
        <v>69</v>
      </c>
      <c r="C241" s="6" t="s">
        <v>103</v>
      </c>
      <c r="D241" t="s">
        <v>59</v>
      </c>
      <c r="E241" s="5">
        <f>+VLOOKUP(D241,[1]MES!$B$178:$AB$328,4,FALSE)</f>
        <v>17750</v>
      </c>
      <c r="F241" s="5">
        <f>+VLOOKUP(D241,[1]MES!$B$178:$AB$328,17,FALSE)</f>
        <v>8917.5400000000009</v>
      </c>
    </row>
    <row r="242" spans="1:6" x14ac:dyDescent="0.3">
      <c r="A242" s="3" t="s">
        <v>106</v>
      </c>
      <c r="B242" s="6" t="s">
        <v>69</v>
      </c>
      <c r="C242" s="6" t="s">
        <v>103</v>
      </c>
      <c r="D242" t="s">
        <v>60</v>
      </c>
      <c r="E242" s="5">
        <f>+VLOOKUP(D242,[1]MES!$B$178:$AB$328,4,FALSE)</f>
        <v>2300</v>
      </c>
      <c r="F242" s="5">
        <f>+VLOOKUP(D242,[1]MES!$B$178:$AB$328,17,FALSE)</f>
        <v>6525</v>
      </c>
    </row>
    <row r="243" spans="1:6" x14ac:dyDescent="0.3">
      <c r="A243" s="3" t="s">
        <v>106</v>
      </c>
      <c r="B243" s="6" t="s">
        <v>69</v>
      </c>
      <c r="C243" s="6" t="s">
        <v>103</v>
      </c>
      <c r="D243" t="s">
        <v>61</v>
      </c>
      <c r="E243" s="5">
        <f>+VLOOKUP(D243,[1]MES!$B$178:$AB$328,4,FALSE)</f>
        <v>100</v>
      </c>
      <c r="F243" s="5">
        <f>+VLOOKUP(D243,[1]MES!$B$178:$AB$328,17,FALSE)</f>
        <v>0</v>
      </c>
    </row>
    <row r="244" spans="1:6" x14ac:dyDescent="0.3">
      <c r="A244" s="3" t="s">
        <v>106</v>
      </c>
      <c r="B244" s="6" t="s">
        <v>69</v>
      </c>
      <c r="C244" s="6" t="s">
        <v>103</v>
      </c>
      <c r="D244" t="s">
        <v>62</v>
      </c>
      <c r="E244" s="5">
        <f>+VLOOKUP(D244,[1]MES!$B$178:$AB$328,4,FALSE)</f>
        <v>1400</v>
      </c>
      <c r="F244" s="5">
        <f>+VLOOKUP(D244,[1]MES!$B$178:$AB$328,17,FALSE)</f>
        <v>1723.4699999999998</v>
      </c>
    </row>
    <row r="245" spans="1:6" x14ac:dyDescent="0.3">
      <c r="A245" s="3" t="s">
        <v>106</v>
      </c>
      <c r="B245" s="6" t="s">
        <v>69</v>
      </c>
      <c r="C245" s="6" t="s">
        <v>103</v>
      </c>
      <c r="D245" t="s">
        <v>63</v>
      </c>
      <c r="E245" s="5">
        <f>+VLOOKUP(D245,[1]MES!$B$178:$AB$328,4,FALSE)</f>
        <v>3200</v>
      </c>
      <c r="F245" s="5">
        <f>+VLOOKUP(D245,[1]MES!$B$178:$AB$328,17,FALSE)</f>
        <v>2696.8199999999997</v>
      </c>
    </row>
    <row r="246" spans="1:6" x14ac:dyDescent="0.3">
      <c r="A246" s="3" t="s">
        <v>106</v>
      </c>
      <c r="B246" s="6" t="s">
        <v>69</v>
      </c>
      <c r="C246" s="6" t="s">
        <v>103</v>
      </c>
      <c r="D246" t="s">
        <v>64</v>
      </c>
      <c r="E246" s="5">
        <f>+VLOOKUP(D246,[1]MES!$B$178:$AB$328,4,FALSE)</f>
        <v>2200</v>
      </c>
      <c r="F246" s="5">
        <f>+VLOOKUP(D246,[1]MES!$B$178:$AB$328,17,FALSE)</f>
        <v>1443.0300000000002</v>
      </c>
    </row>
    <row r="247" spans="1:6" x14ac:dyDescent="0.3">
      <c r="A247" s="3" t="s">
        <v>106</v>
      </c>
      <c r="B247" s="6" t="s">
        <v>69</v>
      </c>
      <c r="C247" s="6" t="s">
        <v>103</v>
      </c>
      <c r="D247" t="s">
        <v>102</v>
      </c>
      <c r="E247" s="5">
        <f>+VLOOKUP(D247,[1]MES!$B$178:$AB$328,4,FALSE)</f>
        <v>25050</v>
      </c>
      <c r="F247" s="5">
        <f>+VLOOKUP(D247,[1]MES!$B$178:$AB$328,17,FALSE)</f>
        <v>139.19999999999999</v>
      </c>
    </row>
    <row r="248" spans="1:6" x14ac:dyDescent="0.3">
      <c r="A248" s="3" t="s">
        <v>106</v>
      </c>
      <c r="B248" s="6" t="s">
        <v>69</v>
      </c>
      <c r="C248" s="6" t="s">
        <v>103</v>
      </c>
      <c r="D248" t="s">
        <v>65</v>
      </c>
      <c r="E248" s="5">
        <f>+VLOOKUP(D248,[1]MES!$B$178:$AB$328,4,FALSE)</f>
        <v>500</v>
      </c>
      <c r="F248" s="5">
        <f>+VLOOKUP(D248,[1]MES!$B$178:$AB$328,17,FALSE)</f>
        <v>900</v>
      </c>
    </row>
    <row r="249" spans="1:6" x14ac:dyDescent="0.3">
      <c r="A249" s="3" t="s">
        <v>106</v>
      </c>
      <c r="B249" s="6" t="s">
        <v>69</v>
      </c>
      <c r="C249" s="6" t="s">
        <v>103</v>
      </c>
      <c r="D249" t="s">
        <v>66</v>
      </c>
      <c r="E249" s="5">
        <f>+VLOOKUP(D249,[1]MES!$B$178:$AB$328,4,FALSE)</f>
        <v>500</v>
      </c>
      <c r="F249" s="5">
        <f>+VLOOKUP(D249,[1]MES!$B$178:$AB$328,17,FALSE)</f>
        <v>391.5</v>
      </c>
    </row>
    <row r="250" spans="1:6" x14ac:dyDescent="0.3">
      <c r="A250" s="3" t="s">
        <v>106</v>
      </c>
      <c r="B250" s="6" t="s">
        <v>69</v>
      </c>
      <c r="C250" s="6" t="s">
        <v>103</v>
      </c>
      <c r="D250" t="s">
        <v>67</v>
      </c>
      <c r="E250" s="5">
        <f>+VLOOKUP(D250,[1]MES!$B$178:$AB$328,4,FALSE)</f>
        <v>800</v>
      </c>
      <c r="F250" s="5">
        <f>+VLOOKUP(D250,[1]MES!$B$178:$AB$328,17,FALSE)</f>
        <v>453.48</v>
      </c>
    </row>
    <row r="251" spans="1:6" x14ac:dyDescent="0.3">
      <c r="A251" s="3" t="s">
        <v>106</v>
      </c>
      <c r="B251" s="6" t="s">
        <v>69</v>
      </c>
      <c r="C251" s="6" t="s">
        <v>103</v>
      </c>
      <c r="D251" t="s">
        <v>68</v>
      </c>
      <c r="E251" s="5">
        <f>+VLOOKUP(D251,[1]MES!$B$178:$AB$328,4,FALSE)</f>
        <v>44170.31</v>
      </c>
      <c r="F251" s="5">
        <f>+VLOOKUP(D251,[1]MES!$B$178:$AB$328,17,FALSE)</f>
        <v>9603.4599999999991</v>
      </c>
    </row>
    <row r="252" spans="1:6" x14ac:dyDescent="0.3">
      <c r="A252" s="3" t="s">
        <v>106</v>
      </c>
      <c r="B252" s="6" t="s">
        <v>99</v>
      </c>
      <c r="C252" s="6" t="s">
        <v>103</v>
      </c>
      <c r="D252" t="s">
        <v>71</v>
      </c>
      <c r="E252" s="5">
        <f>+VLOOKUP(D252,[1]MES!$B$178:$AB$328,4,FALSE)</f>
        <v>400</v>
      </c>
      <c r="F252" s="5">
        <f>+VLOOKUP(D252,[1]MES!$B$178:$AB$328,17,FALSE)</f>
        <v>372.76</v>
      </c>
    </row>
    <row r="253" spans="1:6" x14ac:dyDescent="0.3">
      <c r="A253" s="3" t="s">
        <v>106</v>
      </c>
      <c r="B253" s="6" t="s">
        <v>99</v>
      </c>
      <c r="C253" s="6" t="s">
        <v>103</v>
      </c>
      <c r="D253" t="s">
        <v>72</v>
      </c>
      <c r="E253" s="5">
        <f>+VLOOKUP(D253,[1]MES!$B$178:$AB$328,4,FALSE)</f>
        <v>40759.5</v>
      </c>
      <c r="F253" s="5">
        <f>+VLOOKUP(D253,[1]MES!$B$178:$AB$328,17,FALSE)</f>
        <v>104.4</v>
      </c>
    </row>
    <row r="254" spans="1:6" x14ac:dyDescent="0.3">
      <c r="A254" s="3" t="s">
        <v>106</v>
      </c>
      <c r="B254" s="6" t="s">
        <v>99</v>
      </c>
      <c r="C254" s="6" t="s">
        <v>103</v>
      </c>
      <c r="D254" t="s">
        <v>73</v>
      </c>
      <c r="E254" s="5">
        <f>+VLOOKUP(D254,[1]MES!$B$178:$AB$328,4,FALSE)</f>
        <v>4769.71</v>
      </c>
      <c r="F254" s="5">
        <f>+VLOOKUP(D254,[1]MES!$B$178:$AB$328,17,FALSE)</f>
        <v>201.84</v>
      </c>
    </row>
    <row r="255" spans="1:6" x14ac:dyDescent="0.3">
      <c r="A255" s="3" t="s">
        <v>106</v>
      </c>
      <c r="B255" s="6" t="s">
        <v>111</v>
      </c>
      <c r="C255" s="6" t="s">
        <v>103</v>
      </c>
      <c r="D255" t="s">
        <v>108</v>
      </c>
      <c r="E255" s="5">
        <f>+VLOOKUP(D255,[1]MES!$B$178:$AB$328,4,FALSE)</f>
        <v>1928565.1818386307</v>
      </c>
      <c r="F255" s="5">
        <f>+VLOOKUP(D255,[1]MES!$B$178:$AB$328,17,FALSE)</f>
        <v>1387043.3899999997</v>
      </c>
    </row>
    <row r="256" spans="1:6" x14ac:dyDescent="0.3">
      <c r="A256" s="3" t="s">
        <v>106</v>
      </c>
      <c r="B256" s="6" t="s">
        <v>111</v>
      </c>
      <c r="C256" s="6" t="s">
        <v>103</v>
      </c>
      <c r="D256" t="s">
        <v>109</v>
      </c>
      <c r="E256" s="5">
        <f>+VLOOKUP(D256,[1]MES!$B$178:$AB$328,4,FALSE)</f>
        <v>0</v>
      </c>
      <c r="F256" s="5">
        <f>+VLOOKUP(D256,[1]MES!$B$178:$AB$328,17,FALSE)</f>
        <v>0</v>
      </c>
    </row>
    <row r="257" spans="1:6" x14ac:dyDescent="0.3">
      <c r="A257" s="3" t="s">
        <v>106</v>
      </c>
      <c r="B257" s="6" t="s">
        <v>111</v>
      </c>
      <c r="C257" s="6" t="s">
        <v>103</v>
      </c>
      <c r="D257" t="s">
        <v>110</v>
      </c>
      <c r="E257" s="5">
        <f>+VLOOKUP(D257,[1]MES!$B$178:$AB$328,4,FALSE)</f>
        <v>0</v>
      </c>
      <c r="F257" s="5">
        <f>+VLOOKUP(D257,[1]MES!$B$178:$AB$328,17,FALSE)</f>
        <v>0</v>
      </c>
    </row>
    <row r="258" spans="1:6" x14ac:dyDescent="0.3">
      <c r="A258" s="3" t="s">
        <v>106</v>
      </c>
      <c r="B258" s="6" t="s">
        <v>98</v>
      </c>
      <c r="C258" s="6" t="s">
        <v>103</v>
      </c>
      <c r="D258" t="s">
        <v>76</v>
      </c>
      <c r="E258" s="5">
        <f>+VLOOKUP(D258,[1]MES!$B$178:$AB$328,4,FALSE)</f>
        <v>0</v>
      </c>
      <c r="F258" s="5">
        <f>+VLOOKUP(D258,[1]MES!$B$178:$AB$328,17,FALSE)</f>
        <v>0</v>
      </c>
    </row>
    <row r="259" spans="1:6" x14ac:dyDescent="0.3">
      <c r="A259" s="3" t="s">
        <v>106</v>
      </c>
      <c r="B259" s="6" t="s">
        <v>50</v>
      </c>
      <c r="C259" s="6" t="s">
        <v>103</v>
      </c>
      <c r="D259" t="s">
        <v>51</v>
      </c>
      <c r="E259" s="5">
        <f>+VLOOKUP(D259,[1]MES!$B$178:$AB$328,4,FALSE)</f>
        <v>269570.60089999996</v>
      </c>
      <c r="F259" s="5">
        <f>+VLOOKUP(D259,[1]MES!$B$178:$AB$328,17,FALSE)</f>
        <v>244978.66</v>
      </c>
    </row>
    <row r="260" spans="1:6" x14ac:dyDescent="0.3">
      <c r="A260" s="3" t="s">
        <v>106</v>
      </c>
      <c r="B260" s="6" t="s">
        <v>50</v>
      </c>
      <c r="C260" s="6" t="s">
        <v>103</v>
      </c>
      <c r="D260" t="s">
        <v>78</v>
      </c>
      <c r="E260" s="5">
        <f>+VLOOKUP(D260,[1]MES!$B$178:$AB$328,4,FALSE)</f>
        <v>11973.75</v>
      </c>
      <c r="F260" s="5">
        <f>+VLOOKUP(D260,[1]MES!$B$178:$AB$328,17,FALSE)</f>
        <v>16053.75</v>
      </c>
    </row>
    <row r="261" spans="1:6" x14ac:dyDescent="0.3">
      <c r="A261" s="3" t="s">
        <v>106</v>
      </c>
      <c r="B261" s="6" t="s">
        <v>50</v>
      </c>
      <c r="C261" s="6" t="s">
        <v>103</v>
      </c>
      <c r="D261" t="s">
        <v>79</v>
      </c>
      <c r="E261" s="5">
        <f>+VLOOKUP(D261,[1]MES!$B$178:$AB$328,4,FALSE)</f>
        <v>24679.310000000005</v>
      </c>
      <c r="F261" s="5">
        <f>+VLOOKUP(D261,[1]MES!$B$178:$AB$328,17,FALSE)</f>
        <v>5191.42</v>
      </c>
    </row>
    <row r="262" spans="1:6" x14ac:dyDescent="0.3">
      <c r="A262" s="3" t="s">
        <v>106</v>
      </c>
      <c r="B262" s="6" t="s">
        <v>50</v>
      </c>
      <c r="C262" s="6" t="s">
        <v>103</v>
      </c>
      <c r="D262" t="s">
        <v>80</v>
      </c>
      <c r="E262" s="5">
        <f>+VLOOKUP(D262,[1]MES!$B$178:$AB$328,4,FALSE)</f>
        <v>17971.373393333339</v>
      </c>
      <c r="F262" s="5">
        <f>+VLOOKUP(D262,[1]MES!$B$178:$AB$328,17,FALSE)</f>
        <v>0</v>
      </c>
    </row>
    <row r="263" spans="1:6" x14ac:dyDescent="0.3">
      <c r="A263" s="3" t="s">
        <v>106</v>
      </c>
      <c r="B263" s="6" t="s">
        <v>50</v>
      </c>
      <c r="C263" s="6" t="s">
        <v>103</v>
      </c>
      <c r="D263" t="s">
        <v>81</v>
      </c>
      <c r="E263" s="5">
        <f>+VLOOKUP(D263,[1]MES!$B$178:$AB$328,4,FALSE)</f>
        <v>0</v>
      </c>
      <c r="F263" s="5">
        <f>+VLOOKUP(D263,[1]MES!$B$178:$AB$328,17,FALSE)</f>
        <v>0</v>
      </c>
    </row>
    <row r="264" spans="1:6" x14ac:dyDescent="0.3">
      <c r="A264" s="3" t="s">
        <v>106</v>
      </c>
      <c r="B264" s="6" t="s">
        <v>50</v>
      </c>
      <c r="C264" s="6" t="s">
        <v>103</v>
      </c>
      <c r="D264" t="s">
        <v>82</v>
      </c>
      <c r="E264" s="5">
        <f>+VLOOKUP(D264,[1]MES!$B$178:$AB$328,4,FALSE)</f>
        <v>2000</v>
      </c>
      <c r="F264" s="5">
        <f>+VLOOKUP(D264,[1]MES!$B$178:$AB$328,17,FALSE)</f>
        <v>0</v>
      </c>
    </row>
    <row r="265" spans="1:6" x14ac:dyDescent="0.3">
      <c r="A265" s="3" t="s">
        <v>106</v>
      </c>
      <c r="B265" s="6" t="s">
        <v>50</v>
      </c>
      <c r="C265" s="6" t="s">
        <v>103</v>
      </c>
      <c r="D265" t="s">
        <v>83</v>
      </c>
      <c r="E265" s="5">
        <f>+VLOOKUP(D265,[1]MES!$B$178:$AB$328,4,FALSE)</f>
        <v>54172.990230416006</v>
      </c>
      <c r="F265" s="5">
        <f>+VLOOKUP(D265,[1]MES!$B$178:$AB$328,17,FALSE)</f>
        <v>45817.1</v>
      </c>
    </row>
    <row r="266" spans="1:6" x14ac:dyDescent="0.3">
      <c r="A266" s="3" t="s">
        <v>106</v>
      </c>
      <c r="B266" s="6" t="s">
        <v>50</v>
      </c>
      <c r="C266" s="6" t="s">
        <v>103</v>
      </c>
      <c r="D266" t="s">
        <v>84</v>
      </c>
      <c r="E266" s="5">
        <f>+VLOOKUP(D266,[1]MES!$B$178:$AB$328,4,FALSE)</f>
        <v>27005.446356634664</v>
      </c>
      <c r="F266" s="5">
        <f>+VLOOKUP(D266,[1]MES!$B$178:$AB$328,17,FALSE)</f>
        <v>22176.45</v>
      </c>
    </row>
    <row r="267" spans="1:6" x14ac:dyDescent="0.3">
      <c r="A267" s="3" t="s">
        <v>106</v>
      </c>
      <c r="B267" s="6" t="s">
        <v>50</v>
      </c>
      <c r="C267" s="6" t="s">
        <v>103</v>
      </c>
      <c r="D267" t="s">
        <v>85</v>
      </c>
      <c r="E267" s="5">
        <f>+VLOOKUP(D267,[1]MES!$B$178:$AB$328,4,FALSE)</f>
        <v>27005.446356634664</v>
      </c>
      <c r="F267" s="5">
        <f>+VLOOKUP(D267,[1]MES!$B$178:$AB$328,17,FALSE)</f>
        <v>22176.45</v>
      </c>
    </row>
    <row r="268" spans="1:6" x14ac:dyDescent="0.3">
      <c r="A268" s="3" t="s">
        <v>106</v>
      </c>
      <c r="B268" s="6" t="s">
        <v>50</v>
      </c>
      <c r="C268" s="6" t="s">
        <v>103</v>
      </c>
      <c r="D268" t="s">
        <v>86</v>
      </c>
      <c r="E268" s="5">
        <f>+VLOOKUP(D268,[1]MES!$B$178:$AB$328,4,FALSE)</f>
        <v>0</v>
      </c>
      <c r="F268" s="5">
        <f>+VLOOKUP(D268,[1]MES!$B$178:$AB$328,17,FALSE)</f>
        <v>0</v>
      </c>
    </row>
    <row r="269" spans="1:6" x14ac:dyDescent="0.3">
      <c r="A269" s="3" t="s">
        <v>106</v>
      </c>
      <c r="B269" s="6" t="s">
        <v>50</v>
      </c>
      <c r="C269" s="6" t="s">
        <v>103</v>
      </c>
      <c r="D269" t="s">
        <v>87</v>
      </c>
      <c r="E269" s="5">
        <f>+VLOOKUP(D269,[1]MES!$B$178:$AB$328,4,FALSE)</f>
        <v>0</v>
      </c>
      <c r="F269" s="5">
        <f>+VLOOKUP(D269,[1]MES!$B$178:$AB$328,17,FALSE)</f>
        <v>0</v>
      </c>
    </row>
    <row r="270" spans="1:6" x14ac:dyDescent="0.3">
      <c r="A270" s="3" t="s">
        <v>106</v>
      </c>
      <c r="B270" s="6" t="s">
        <v>100</v>
      </c>
      <c r="C270" s="6" t="s">
        <v>103</v>
      </c>
      <c r="D270" t="s">
        <v>88</v>
      </c>
      <c r="E270" s="5">
        <f>+VLOOKUP(D270,[1]MES!$B$178:$AB$328,4,FALSE)</f>
        <v>386.15491507443562</v>
      </c>
      <c r="F270" s="5">
        <f>+VLOOKUP(D270,[1]MES!$B$178:$AB$328,17,FALSE)</f>
        <v>2537.4299999999998</v>
      </c>
    </row>
    <row r="271" spans="1:6" x14ac:dyDescent="0.3">
      <c r="A271" s="3" t="s">
        <v>106</v>
      </c>
      <c r="B271" s="6" t="s">
        <v>100</v>
      </c>
      <c r="C271" s="6" t="s">
        <v>103</v>
      </c>
      <c r="D271" t="s">
        <v>89</v>
      </c>
      <c r="E271" s="5">
        <f>+VLOOKUP(D271,[1]MES!$B$178:$AB$328,4,FALSE)</f>
        <v>2229.3176231299635</v>
      </c>
      <c r="F271" s="5">
        <f>+VLOOKUP(D271,[1]MES!$B$178:$AB$328,17,FALSE)</f>
        <v>977.39</v>
      </c>
    </row>
    <row r="272" spans="1:6" x14ac:dyDescent="0.3">
      <c r="A272" s="3" t="s">
        <v>106</v>
      </c>
      <c r="B272" s="6" t="s">
        <v>100</v>
      </c>
      <c r="C272" s="6" t="s">
        <v>103</v>
      </c>
      <c r="D272" t="s">
        <v>90</v>
      </c>
      <c r="E272" s="5">
        <f>+VLOOKUP(D272,[1]MES!$B$178:$AB$328,4,FALSE)</f>
        <v>39.358800000000002</v>
      </c>
      <c r="F272" s="5">
        <f>+VLOOKUP(D272,[1]MES!$B$178:$AB$328,17,FALSE)</f>
        <v>30.28</v>
      </c>
    </row>
    <row r="273" spans="1:6" x14ac:dyDescent="0.3">
      <c r="A273" s="3" t="s">
        <v>106</v>
      </c>
      <c r="B273" s="6" t="s">
        <v>100</v>
      </c>
      <c r="C273" s="6" t="s">
        <v>103</v>
      </c>
      <c r="D273" t="s">
        <v>91</v>
      </c>
      <c r="E273" s="5">
        <f>+VLOOKUP(D273,[1]MES!$B$178:$AB$328,4,FALSE)</f>
        <v>1756.3655697499312</v>
      </c>
      <c r="F273" s="5">
        <f>+VLOOKUP(D273,[1]MES!$B$178:$AB$328,17,FALSE)</f>
        <v>1801.49</v>
      </c>
    </row>
    <row r="274" spans="1:6" x14ac:dyDescent="0.3">
      <c r="A274" s="3" t="s">
        <v>106</v>
      </c>
      <c r="B274" s="6" t="s">
        <v>100</v>
      </c>
      <c r="C274" s="6" t="s">
        <v>103</v>
      </c>
      <c r="D274" t="s">
        <v>92</v>
      </c>
      <c r="E274" s="5">
        <f>+VLOOKUP(D274,[1]MES!$B$178:$AB$328,4,FALSE)</f>
        <v>3014.9037594000001</v>
      </c>
      <c r="F274" s="5">
        <f>+VLOOKUP(D274,[1]MES!$B$178:$AB$328,17,FALSE)</f>
        <v>2333.71</v>
      </c>
    </row>
    <row r="275" spans="1:6" x14ac:dyDescent="0.3">
      <c r="A275" s="3" t="s">
        <v>106</v>
      </c>
      <c r="B275" s="6" t="s">
        <v>100</v>
      </c>
      <c r="C275" s="6" t="s">
        <v>103</v>
      </c>
      <c r="D275" t="s">
        <v>94</v>
      </c>
      <c r="E275" s="5">
        <f>+VLOOKUP(D275,[1]MES!$B$178:$AB$328,4,FALSE)</f>
        <v>23.615279999999998</v>
      </c>
      <c r="F275" s="5">
        <f>+VLOOKUP(D275,[1]MES!$B$178:$AB$328,17,FALSE)</f>
        <v>18.170000000000002</v>
      </c>
    </row>
    <row r="276" spans="1:6" x14ac:dyDescent="0.3">
      <c r="A276" s="3" t="s">
        <v>106</v>
      </c>
      <c r="B276" s="6" t="s">
        <v>112</v>
      </c>
      <c r="C276" s="6" t="s">
        <v>103</v>
      </c>
      <c r="D276" t="s">
        <v>95</v>
      </c>
      <c r="E276" s="5">
        <f>+VLOOKUP(D276,[1]MES!$B$178:$AB$328,4,FALSE)</f>
        <v>2310.0487398861173</v>
      </c>
      <c r="F276" s="5">
        <f>+VLOOKUP(D276,[1]MES!$B$178:$AB$328,17,FALSE)</f>
        <v>1753.41</v>
      </c>
    </row>
    <row r="277" spans="1:6" x14ac:dyDescent="0.3">
      <c r="A277" s="3" t="s">
        <v>106</v>
      </c>
      <c r="B277" s="6" t="s">
        <v>98</v>
      </c>
      <c r="C277" s="6" t="s">
        <v>103</v>
      </c>
      <c r="D277" t="s">
        <v>97</v>
      </c>
      <c r="E277" s="5">
        <f>+VLOOKUP(D277,[1]MES!$B$178:$AB$328,4,FALSE)</f>
        <v>0</v>
      </c>
      <c r="F277" s="5">
        <f>+VLOOKUP(D277,[1]MES!$B$178:$AB$328,17,FALSE)</f>
        <v>0</v>
      </c>
    </row>
    <row r="278" spans="1:6" x14ac:dyDescent="0.3">
      <c r="A278" s="3" t="s">
        <v>106</v>
      </c>
      <c r="B278" s="6" t="s">
        <v>111</v>
      </c>
      <c r="C278" s="6" t="s">
        <v>103</v>
      </c>
      <c r="D278" t="s">
        <v>113</v>
      </c>
      <c r="E278" s="5">
        <f>+VLOOKUP(D278,[1]MES!$B$178:$AB$328,4,FALSE)</f>
        <v>4445.7678743885781</v>
      </c>
      <c r="F278" s="5">
        <f>+VLOOKUP(D278,[1]MES!$B$178:$AB$328,17,FALSE)</f>
        <v>0</v>
      </c>
    </row>
    <row r="279" spans="1:6" x14ac:dyDescent="0.3">
      <c r="A279" s="3" t="s">
        <v>107</v>
      </c>
      <c r="B279" s="6" t="s">
        <v>69</v>
      </c>
      <c r="C279" s="6" t="s">
        <v>103</v>
      </c>
      <c r="D279" t="s">
        <v>58</v>
      </c>
      <c r="E279" s="5">
        <f>+VLOOKUP(D279,[1]MES!$B$178:$AB$328,5,FALSE)</f>
        <v>696</v>
      </c>
      <c r="F279" s="5">
        <f>+VLOOKUP(D279,[1]MES!$B$178:$AB$328,18,FALSE)</f>
        <v>0</v>
      </c>
    </row>
    <row r="280" spans="1:6" x14ac:dyDescent="0.3">
      <c r="A280" s="3" t="s">
        <v>107</v>
      </c>
      <c r="B280" s="6" t="s">
        <v>69</v>
      </c>
      <c r="C280" s="6" t="s">
        <v>103</v>
      </c>
      <c r="D280" t="s">
        <v>59</v>
      </c>
      <c r="E280" s="5">
        <f>+VLOOKUP(D280,[1]MES!$B$178:$AB$328,5,FALSE)</f>
        <v>11900</v>
      </c>
      <c r="F280" s="5">
        <f>+VLOOKUP(D280,[1]MES!$B$178:$AB$328,18,FALSE)</f>
        <v>0</v>
      </c>
    </row>
    <row r="281" spans="1:6" x14ac:dyDescent="0.3">
      <c r="A281" s="3" t="s">
        <v>107</v>
      </c>
      <c r="B281" s="6" t="s">
        <v>69</v>
      </c>
      <c r="C281" s="6" t="s">
        <v>103</v>
      </c>
      <c r="D281" t="s">
        <v>60</v>
      </c>
      <c r="E281" s="5">
        <f>+VLOOKUP(D281,[1]MES!$B$178:$AB$328,5,FALSE)</f>
        <v>2300</v>
      </c>
      <c r="F281" s="5">
        <f>+VLOOKUP(D281,[1]MES!$B$178:$AB$328,18,FALSE)</f>
        <v>0</v>
      </c>
    </row>
    <row r="282" spans="1:6" x14ac:dyDescent="0.3">
      <c r="A282" s="3" t="s">
        <v>107</v>
      </c>
      <c r="B282" s="6" t="s">
        <v>69</v>
      </c>
      <c r="C282" s="6" t="s">
        <v>103</v>
      </c>
      <c r="D282" t="s">
        <v>61</v>
      </c>
      <c r="E282" s="5">
        <f>+VLOOKUP(D282,[1]MES!$B$178:$AB$328,5,FALSE)</f>
        <v>0</v>
      </c>
      <c r="F282" s="5">
        <f>+VLOOKUP(D282,[1]MES!$B$178:$AB$328,18,FALSE)</f>
        <v>0</v>
      </c>
    </row>
    <row r="283" spans="1:6" x14ac:dyDescent="0.3">
      <c r="A283" s="3" t="s">
        <v>107</v>
      </c>
      <c r="B283" s="6" t="s">
        <v>69</v>
      </c>
      <c r="C283" s="6" t="s">
        <v>103</v>
      </c>
      <c r="D283" t="s">
        <v>62</v>
      </c>
      <c r="E283" s="5">
        <f>+VLOOKUP(D283,[1]MES!$B$178:$AB$328,5,FALSE)</f>
        <v>1400</v>
      </c>
      <c r="F283" s="5">
        <f>+VLOOKUP(D283,[1]MES!$B$178:$AB$328,18,FALSE)</f>
        <v>0</v>
      </c>
    </row>
    <row r="284" spans="1:6" x14ac:dyDescent="0.3">
      <c r="A284" s="3" t="s">
        <v>107</v>
      </c>
      <c r="B284" s="6" t="s">
        <v>69</v>
      </c>
      <c r="C284" s="6" t="s">
        <v>103</v>
      </c>
      <c r="D284" t="s">
        <v>63</v>
      </c>
      <c r="E284" s="5">
        <f>+VLOOKUP(D284,[1]MES!$B$178:$AB$328,5,FALSE)</f>
        <v>3200</v>
      </c>
      <c r="F284" s="5">
        <f>+VLOOKUP(D284,[1]MES!$B$178:$AB$328,18,FALSE)</f>
        <v>0</v>
      </c>
    </row>
    <row r="285" spans="1:6" x14ac:dyDescent="0.3">
      <c r="A285" s="3" t="s">
        <v>107</v>
      </c>
      <c r="B285" s="6" t="s">
        <v>69</v>
      </c>
      <c r="C285" s="6" t="s">
        <v>103</v>
      </c>
      <c r="D285" t="s">
        <v>64</v>
      </c>
      <c r="E285" s="5">
        <f>+VLOOKUP(D285,[1]MES!$B$178:$AB$328,5,FALSE)</f>
        <v>2200</v>
      </c>
      <c r="F285" s="5">
        <f>+VLOOKUP(D285,[1]MES!$B$178:$AB$328,18,FALSE)</f>
        <v>0</v>
      </c>
    </row>
    <row r="286" spans="1:6" x14ac:dyDescent="0.3">
      <c r="A286" s="3" t="s">
        <v>107</v>
      </c>
      <c r="B286" s="6" t="s">
        <v>69</v>
      </c>
      <c r="C286" s="6" t="s">
        <v>103</v>
      </c>
      <c r="D286" t="s">
        <v>102</v>
      </c>
      <c r="E286" s="5">
        <f>+VLOOKUP(D286,[1]MES!$B$178:$AB$328,5,FALSE)</f>
        <v>20000</v>
      </c>
      <c r="F286" s="5">
        <f>+VLOOKUP(D286,[1]MES!$B$178:$AB$328,18,FALSE)</f>
        <v>0</v>
      </c>
    </row>
    <row r="287" spans="1:6" x14ac:dyDescent="0.3">
      <c r="A287" s="3" t="s">
        <v>107</v>
      </c>
      <c r="B287" s="6" t="s">
        <v>69</v>
      </c>
      <c r="C287" s="6" t="s">
        <v>103</v>
      </c>
      <c r="D287" t="s">
        <v>65</v>
      </c>
      <c r="E287" s="5">
        <f>+VLOOKUP(D287,[1]MES!$B$178:$AB$328,5,FALSE)</f>
        <v>500</v>
      </c>
      <c r="F287" s="5">
        <f>+VLOOKUP(D287,[1]MES!$B$178:$AB$328,18,FALSE)</f>
        <v>0</v>
      </c>
    </row>
    <row r="288" spans="1:6" x14ac:dyDescent="0.3">
      <c r="A288" s="3" t="s">
        <v>107</v>
      </c>
      <c r="B288" s="6" t="s">
        <v>69</v>
      </c>
      <c r="C288" s="6" t="s">
        <v>103</v>
      </c>
      <c r="D288" t="s">
        <v>66</v>
      </c>
      <c r="E288" s="5">
        <f>+VLOOKUP(D288,[1]MES!$B$178:$AB$328,5,FALSE)</f>
        <v>500</v>
      </c>
      <c r="F288" s="5">
        <f>+VLOOKUP(D288,[1]MES!$B$178:$AB$328,18,FALSE)</f>
        <v>0</v>
      </c>
    </row>
    <row r="289" spans="1:6" x14ac:dyDescent="0.3">
      <c r="A289" s="3" t="s">
        <v>107</v>
      </c>
      <c r="B289" s="6" t="s">
        <v>69</v>
      </c>
      <c r="C289" s="6" t="s">
        <v>103</v>
      </c>
      <c r="D289" t="s">
        <v>67</v>
      </c>
      <c r="E289" s="5">
        <f>+VLOOKUP(D289,[1]MES!$B$178:$AB$328,5,FALSE)</f>
        <v>800</v>
      </c>
      <c r="F289" s="5">
        <f>+VLOOKUP(D289,[1]MES!$B$178:$AB$328,18,FALSE)</f>
        <v>0</v>
      </c>
    </row>
    <row r="290" spans="1:6" x14ac:dyDescent="0.3">
      <c r="A290" s="3" t="s">
        <v>107</v>
      </c>
      <c r="B290" s="6" t="s">
        <v>69</v>
      </c>
      <c r="C290" s="6" t="s">
        <v>103</v>
      </c>
      <c r="D290" t="s">
        <v>68</v>
      </c>
      <c r="E290" s="5">
        <f>+VLOOKUP(D290,[1]MES!$B$178:$AB$328,5,FALSE)</f>
        <v>18644.16</v>
      </c>
      <c r="F290" s="5">
        <f>+VLOOKUP(D290,[1]MES!$B$178:$AB$328,18,FALSE)</f>
        <v>0</v>
      </c>
    </row>
    <row r="291" spans="1:6" x14ac:dyDescent="0.3">
      <c r="A291" s="3" t="s">
        <v>107</v>
      </c>
      <c r="B291" s="6" t="s">
        <v>99</v>
      </c>
      <c r="C291" s="6" t="s">
        <v>103</v>
      </c>
      <c r="D291" t="s">
        <v>71</v>
      </c>
      <c r="E291" s="5">
        <f>+VLOOKUP(D291,[1]MES!$B$178:$AB$328,5,FALSE)</f>
        <v>400</v>
      </c>
      <c r="F291" s="5">
        <f>+VLOOKUP(D291,[1]MES!$B$178:$AB$328,18,FALSE)</f>
        <v>0</v>
      </c>
    </row>
    <row r="292" spans="1:6" x14ac:dyDescent="0.3">
      <c r="A292" s="3" t="s">
        <v>107</v>
      </c>
      <c r="B292" s="6" t="s">
        <v>99</v>
      </c>
      <c r="C292" s="6" t="s">
        <v>103</v>
      </c>
      <c r="D292" t="s">
        <v>72</v>
      </c>
      <c r="E292" s="5">
        <f>+VLOOKUP(D292,[1]MES!$B$178:$AB$328,5,FALSE)</f>
        <v>8700</v>
      </c>
      <c r="F292" s="5">
        <f>+VLOOKUP(D292,[1]MES!$B$178:$AB$328,18,FALSE)</f>
        <v>0</v>
      </c>
    </row>
    <row r="293" spans="1:6" x14ac:dyDescent="0.3">
      <c r="A293" s="3" t="s">
        <v>107</v>
      </c>
      <c r="B293" s="6" t="s">
        <v>99</v>
      </c>
      <c r="C293" s="6" t="s">
        <v>103</v>
      </c>
      <c r="D293" t="s">
        <v>73</v>
      </c>
      <c r="E293" s="5">
        <f>+VLOOKUP(D293,[1]MES!$B$178:$AB$328,5,FALSE)</f>
        <v>2594.71</v>
      </c>
      <c r="F293" s="5">
        <f>+VLOOKUP(D293,[1]MES!$B$178:$AB$328,18,FALSE)</f>
        <v>0</v>
      </c>
    </row>
    <row r="294" spans="1:6" x14ac:dyDescent="0.3">
      <c r="A294" s="3" t="s">
        <v>107</v>
      </c>
      <c r="B294" s="6" t="s">
        <v>111</v>
      </c>
      <c r="C294" s="6" t="s">
        <v>103</v>
      </c>
      <c r="D294" t="s">
        <v>108</v>
      </c>
      <c r="E294" s="5">
        <f>+VLOOKUP(D294,[1]MES!$B$178:$AB$328,5,FALSE)</f>
        <v>1818046.5066939737</v>
      </c>
      <c r="F294" s="5">
        <f>+VLOOKUP(D294,[1]MES!$B$178:$AB$328,18,FALSE)</f>
        <v>0</v>
      </c>
    </row>
    <row r="295" spans="1:6" x14ac:dyDescent="0.3">
      <c r="A295" s="3" t="s">
        <v>107</v>
      </c>
      <c r="B295" s="6" t="s">
        <v>111</v>
      </c>
      <c r="C295" s="6" t="s">
        <v>103</v>
      </c>
      <c r="D295" t="s">
        <v>109</v>
      </c>
      <c r="E295" s="5">
        <f>+VLOOKUP(D295,[1]MES!$B$178:$AB$328,5,FALSE)</f>
        <v>0</v>
      </c>
      <c r="F295" s="5">
        <f>+VLOOKUP(D295,[1]MES!$B$178:$AB$328,18,FALSE)</f>
        <v>0</v>
      </c>
    </row>
    <row r="296" spans="1:6" x14ac:dyDescent="0.3">
      <c r="A296" s="3" t="s">
        <v>107</v>
      </c>
      <c r="B296" s="6" t="s">
        <v>111</v>
      </c>
      <c r="C296" s="6" t="s">
        <v>103</v>
      </c>
      <c r="D296" t="s">
        <v>110</v>
      </c>
      <c r="E296" s="5">
        <f>+VLOOKUP(D296,[1]MES!$B$178:$AB$328,5,FALSE)</f>
        <v>0</v>
      </c>
      <c r="F296" s="5">
        <f>+VLOOKUP(D296,[1]MES!$B$178:$AB$328,18,FALSE)</f>
        <v>0</v>
      </c>
    </row>
    <row r="297" spans="1:6" x14ac:dyDescent="0.3">
      <c r="A297" s="3" t="s">
        <v>107</v>
      </c>
      <c r="B297" s="6" t="s">
        <v>98</v>
      </c>
      <c r="C297" s="6" t="s">
        <v>103</v>
      </c>
      <c r="D297" t="s">
        <v>76</v>
      </c>
      <c r="E297" s="5">
        <f>+VLOOKUP(D297,[1]MES!$B$178:$AB$328,5,FALSE)</f>
        <v>0</v>
      </c>
      <c r="F297" s="5">
        <f>+VLOOKUP(D297,[1]MES!$B$178:$AB$328,18,FALSE)</f>
        <v>0</v>
      </c>
    </row>
    <row r="298" spans="1:6" x14ac:dyDescent="0.3">
      <c r="A298" s="3" t="s">
        <v>107</v>
      </c>
      <c r="B298" s="6" t="s">
        <v>50</v>
      </c>
      <c r="C298" s="6" t="s">
        <v>103</v>
      </c>
      <c r="D298" t="s">
        <v>51</v>
      </c>
      <c r="E298" s="5">
        <f>+VLOOKUP(D298,[1]MES!$B$178:$AB$328,5,FALSE)</f>
        <v>269570.60089999996</v>
      </c>
      <c r="F298" s="5">
        <f>+VLOOKUP(D298,[1]MES!$B$178:$AB$328,18,FALSE)</f>
        <v>0</v>
      </c>
    </row>
    <row r="299" spans="1:6" x14ac:dyDescent="0.3">
      <c r="A299" s="3" t="s">
        <v>107</v>
      </c>
      <c r="B299" s="6" t="s">
        <v>50</v>
      </c>
      <c r="C299" s="6" t="s">
        <v>103</v>
      </c>
      <c r="D299" t="s">
        <v>78</v>
      </c>
      <c r="E299" s="5">
        <f>+VLOOKUP(D299,[1]MES!$B$178:$AB$328,5,FALSE)</f>
        <v>11973.75</v>
      </c>
      <c r="F299" s="5">
        <f>+VLOOKUP(D299,[1]MES!$B$178:$AB$328,18,FALSE)</f>
        <v>0</v>
      </c>
    </row>
    <row r="300" spans="1:6" x14ac:dyDescent="0.3">
      <c r="A300" s="3" t="s">
        <v>107</v>
      </c>
      <c r="B300" s="6" t="s">
        <v>50</v>
      </c>
      <c r="C300" s="6" t="s">
        <v>103</v>
      </c>
      <c r="D300" t="s">
        <v>79</v>
      </c>
      <c r="E300" s="5">
        <f>+VLOOKUP(D300,[1]MES!$B$178:$AB$328,5,FALSE)</f>
        <v>24679.310000000005</v>
      </c>
      <c r="F300" s="5">
        <f>+VLOOKUP(D300,[1]MES!$B$178:$AB$328,18,FALSE)</f>
        <v>0</v>
      </c>
    </row>
    <row r="301" spans="1:6" x14ac:dyDescent="0.3">
      <c r="A301" s="3" t="s">
        <v>107</v>
      </c>
      <c r="B301" s="6" t="s">
        <v>50</v>
      </c>
      <c r="C301" s="6" t="s">
        <v>103</v>
      </c>
      <c r="D301" t="s">
        <v>80</v>
      </c>
      <c r="E301" s="5">
        <f>+VLOOKUP(D301,[1]MES!$B$178:$AB$328,5,FALSE)</f>
        <v>17971.373393333339</v>
      </c>
      <c r="F301" s="5">
        <f>+VLOOKUP(D301,[1]MES!$B$178:$AB$328,18,FALSE)</f>
        <v>0</v>
      </c>
    </row>
    <row r="302" spans="1:6" x14ac:dyDescent="0.3">
      <c r="A302" s="3" t="s">
        <v>107</v>
      </c>
      <c r="B302" s="6" t="s">
        <v>50</v>
      </c>
      <c r="C302" s="6" t="s">
        <v>103</v>
      </c>
      <c r="D302" t="s">
        <v>81</v>
      </c>
      <c r="E302" s="5">
        <f>+VLOOKUP(D302,[1]MES!$B$178:$AB$328,5,FALSE)</f>
        <v>0</v>
      </c>
      <c r="F302" s="5">
        <f>+VLOOKUP(D302,[1]MES!$B$178:$AB$328,18,FALSE)</f>
        <v>0</v>
      </c>
    </row>
    <row r="303" spans="1:6" x14ac:dyDescent="0.3">
      <c r="A303" s="3" t="s">
        <v>107</v>
      </c>
      <c r="B303" s="6" t="s">
        <v>50</v>
      </c>
      <c r="C303" s="6" t="s">
        <v>103</v>
      </c>
      <c r="D303" t="s">
        <v>82</v>
      </c>
      <c r="E303" s="5">
        <f>+VLOOKUP(D303,[1]MES!$B$178:$AB$328,5,FALSE)</f>
        <v>2000</v>
      </c>
      <c r="F303" s="5">
        <f>+VLOOKUP(D303,[1]MES!$B$178:$AB$328,18,FALSE)</f>
        <v>0</v>
      </c>
    </row>
    <row r="304" spans="1:6" x14ac:dyDescent="0.3">
      <c r="A304" s="3" t="s">
        <v>107</v>
      </c>
      <c r="B304" s="6" t="s">
        <v>50</v>
      </c>
      <c r="C304" s="6" t="s">
        <v>103</v>
      </c>
      <c r="D304" t="s">
        <v>83</v>
      </c>
      <c r="E304" s="5">
        <f>+VLOOKUP(D304,[1]MES!$B$178:$AB$328,5,FALSE)</f>
        <v>54172.990230416006</v>
      </c>
      <c r="F304" s="5">
        <f>+VLOOKUP(D304,[1]MES!$B$178:$AB$328,18,FALSE)</f>
        <v>0</v>
      </c>
    </row>
    <row r="305" spans="1:6" x14ac:dyDescent="0.3">
      <c r="A305" s="3" t="s">
        <v>107</v>
      </c>
      <c r="B305" s="6" t="s">
        <v>50</v>
      </c>
      <c r="C305" s="6" t="s">
        <v>103</v>
      </c>
      <c r="D305" t="s">
        <v>84</v>
      </c>
      <c r="E305" s="5">
        <f>+VLOOKUP(D305,[1]MES!$B$178:$AB$328,5,FALSE)</f>
        <v>27005.446356634664</v>
      </c>
      <c r="F305" s="5">
        <f>+VLOOKUP(D305,[1]MES!$B$178:$AB$328,18,FALSE)</f>
        <v>0</v>
      </c>
    </row>
    <row r="306" spans="1:6" x14ac:dyDescent="0.3">
      <c r="A306" s="3" t="s">
        <v>107</v>
      </c>
      <c r="B306" s="6" t="s">
        <v>50</v>
      </c>
      <c r="C306" s="6" t="s">
        <v>103</v>
      </c>
      <c r="D306" t="s">
        <v>85</v>
      </c>
      <c r="E306" s="5">
        <f>+VLOOKUP(D306,[1]MES!$B$178:$AB$328,5,FALSE)</f>
        <v>27005.446356634664</v>
      </c>
      <c r="F306" s="5">
        <f>+VLOOKUP(D306,[1]MES!$B$178:$AB$328,18,FALSE)</f>
        <v>0</v>
      </c>
    </row>
    <row r="307" spans="1:6" x14ac:dyDescent="0.3">
      <c r="A307" s="3" t="s">
        <v>107</v>
      </c>
      <c r="B307" s="6" t="s">
        <v>50</v>
      </c>
      <c r="C307" s="6" t="s">
        <v>103</v>
      </c>
      <c r="D307" t="s">
        <v>86</v>
      </c>
      <c r="E307" s="5">
        <f>+VLOOKUP(D307,[1]MES!$B$178:$AB$328,5,FALSE)</f>
        <v>0</v>
      </c>
      <c r="F307" s="5">
        <f>+VLOOKUP(D307,[1]MES!$B$178:$AB$328,18,FALSE)</f>
        <v>0</v>
      </c>
    </row>
    <row r="308" spans="1:6" x14ac:dyDescent="0.3">
      <c r="A308" s="3" t="s">
        <v>107</v>
      </c>
      <c r="B308" s="6" t="s">
        <v>50</v>
      </c>
      <c r="C308" s="6" t="s">
        <v>103</v>
      </c>
      <c r="D308" t="s">
        <v>87</v>
      </c>
      <c r="E308" s="5">
        <f>+VLOOKUP(D308,[1]MES!$B$178:$AB$328,5,FALSE)</f>
        <v>0</v>
      </c>
      <c r="F308" s="5">
        <f>+VLOOKUP(D308,[1]MES!$B$178:$AB$328,18,FALSE)</f>
        <v>0</v>
      </c>
    </row>
    <row r="309" spans="1:6" x14ac:dyDescent="0.3">
      <c r="A309" s="3" t="s">
        <v>107</v>
      </c>
      <c r="B309" s="6" t="s">
        <v>100</v>
      </c>
      <c r="C309" s="6" t="s">
        <v>103</v>
      </c>
      <c r="D309" t="s">
        <v>88</v>
      </c>
      <c r="E309" s="5">
        <f>+VLOOKUP(D309,[1]MES!$B$178:$AB$328,5,FALSE)</f>
        <v>386.15491507443562</v>
      </c>
      <c r="F309" s="5">
        <f>+VLOOKUP(D309,[1]MES!$B$178:$AB$328,18,FALSE)</f>
        <v>0</v>
      </c>
    </row>
    <row r="310" spans="1:6" x14ac:dyDescent="0.3">
      <c r="A310" s="3" t="s">
        <v>107</v>
      </c>
      <c r="B310" s="6" t="s">
        <v>100</v>
      </c>
      <c r="C310" s="6" t="s">
        <v>103</v>
      </c>
      <c r="D310" t="s">
        <v>89</v>
      </c>
      <c r="E310" s="5">
        <f>+VLOOKUP(D310,[1]MES!$B$178:$AB$328,5,FALSE)</f>
        <v>2229.3176231299635</v>
      </c>
      <c r="F310" s="5">
        <f>+VLOOKUP(D310,[1]MES!$B$178:$AB$328,18,FALSE)</f>
        <v>0</v>
      </c>
    </row>
    <row r="311" spans="1:6" x14ac:dyDescent="0.3">
      <c r="A311" s="3" t="s">
        <v>107</v>
      </c>
      <c r="B311" s="6" t="s">
        <v>100</v>
      </c>
      <c r="C311" s="6" t="s">
        <v>103</v>
      </c>
      <c r="D311" t="s">
        <v>90</v>
      </c>
      <c r="E311" s="5">
        <f>+VLOOKUP(D311,[1]MES!$B$178:$AB$328,5,FALSE)</f>
        <v>39.358800000000002</v>
      </c>
      <c r="F311" s="5">
        <f>+VLOOKUP(D311,[1]MES!$B$178:$AB$328,18,FALSE)</f>
        <v>0</v>
      </c>
    </row>
    <row r="312" spans="1:6" x14ac:dyDescent="0.3">
      <c r="A312" s="3" t="s">
        <v>107</v>
      </c>
      <c r="B312" s="6" t="s">
        <v>100</v>
      </c>
      <c r="C312" s="6" t="s">
        <v>103</v>
      </c>
      <c r="D312" t="s">
        <v>91</v>
      </c>
      <c r="E312" s="5">
        <f>+VLOOKUP(D312,[1]MES!$B$178:$AB$328,5,FALSE)</f>
        <v>1756.3655697499312</v>
      </c>
      <c r="F312" s="5">
        <f>+VLOOKUP(D312,[1]MES!$B$178:$AB$328,18,FALSE)</f>
        <v>0</v>
      </c>
    </row>
    <row r="313" spans="1:6" x14ac:dyDescent="0.3">
      <c r="A313" s="3" t="s">
        <v>107</v>
      </c>
      <c r="B313" s="6" t="s">
        <v>100</v>
      </c>
      <c r="C313" s="6" t="s">
        <v>103</v>
      </c>
      <c r="D313" t="s">
        <v>92</v>
      </c>
      <c r="E313" s="5">
        <f>+VLOOKUP(D313,[1]MES!$B$178:$AB$328,5,FALSE)</f>
        <v>3014.9037594000001</v>
      </c>
      <c r="F313" s="5">
        <f>+VLOOKUP(D313,[1]MES!$B$178:$AB$328,18,FALSE)</f>
        <v>0</v>
      </c>
    </row>
    <row r="314" spans="1:6" x14ac:dyDescent="0.3">
      <c r="A314" s="3" t="s">
        <v>107</v>
      </c>
      <c r="B314" s="6" t="s">
        <v>100</v>
      </c>
      <c r="C314" s="6" t="s">
        <v>103</v>
      </c>
      <c r="D314" t="s">
        <v>94</v>
      </c>
      <c r="E314" s="5">
        <f>+VLOOKUP(D314,[1]MES!$B$178:$AB$328,5,FALSE)</f>
        <v>23.615279999999998</v>
      </c>
      <c r="F314" s="5">
        <f>+VLOOKUP(D314,[1]MES!$B$178:$AB$328,18,FALSE)</f>
        <v>0</v>
      </c>
    </row>
    <row r="315" spans="1:6" x14ac:dyDescent="0.3">
      <c r="A315" s="3" t="s">
        <v>107</v>
      </c>
      <c r="B315" s="6" t="s">
        <v>112</v>
      </c>
      <c r="C315" s="6" t="s">
        <v>103</v>
      </c>
      <c r="D315" t="s">
        <v>95</v>
      </c>
      <c r="E315" s="5">
        <f>+VLOOKUP(D315,[1]MES!$B$178:$AB$328,5,FALSE)</f>
        <v>2315.0236533958923</v>
      </c>
      <c r="F315" s="5">
        <f>+VLOOKUP(D315,[1]MES!$B$178:$AB$328,18,FALSE)</f>
        <v>0</v>
      </c>
    </row>
    <row r="316" spans="1:6" x14ac:dyDescent="0.3">
      <c r="A316" s="3" t="s">
        <v>107</v>
      </c>
      <c r="B316" s="6" t="s">
        <v>98</v>
      </c>
      <c r="C316" s="6" t="s">
        <v>103</v>
      </c>
      <c r="D316" t="s">
        <v>97</v>
      </c>
      <c r="E316" s="5">
        <f>+VLOOKUP(D316,[1]MES!$B$178:$AB$328,5,FALSE)</f>
        <v>0</v>
      </c>
      <c r="F316" s="5">
        <f>+VLOOKUP(D316,[1]MES!$B$178:$AB$328,18,FALSE)</f>
        <v>0</v>
      </c>
    </row>
    <row r="317" spans="1:6" x14ac:dyDescent="0.3">
      <c r="A317" s="3" t="s">
        <v>107</v>
      </c>
      <c r="B317" s="6" t="s">
        <v>111</v>
      </c>
      <c r="C317" s="6" t="s">
        <v>103</v>
      </c>
      <c r="D317" t="s">
        <v>113</v>
      </c>
      <c r="E317" s="5">
        <f>+VLOOKUP(D317,[1]MES!$B$178:$AB$328,5,FALSE)</f>
        <v>10088.009941792818</v>
      </c>
      <c r="F317" s="5">
        <f>+VLOOKUP(D317,[1]MES!$B$178:$AB$328,18,FALSE)</f>
        <v>0</v>
      </c>
    </row>
    <row r="318" spans="1:6" x14ac:dyDescent="0.3">
      <c r="A318" s="3" t="s">
        <v>104</v>
      </c>
      <c r="B318" s="6" t="s">
        <v>69</v>
      </c>
      <c r="C318" s="6" t="s">
        <v>115</v>
      </c>
      <c r="D318" t="s">
        <v>58</v>
      </c>
      <c r="E318" s="5">
        <f>+VLOOKUP(D318,[1]MES!$B$336:$AB$475,2,FALSE)</f>
        <v>0</v>
      </c>
      <c r="F318" s="5">
        <f>+VLOOKUP(D318,[1]MES!$B$336:$AB$475,15,FALSE)</f>
        <v>0</v>
      </c>
    </row>
    <row r="319" spans="1:6" x14ac:dyDescent="0.3">
      <c r="A319" s="3" t="s">
        <v>104</v>
      </c>
      <c r="B319" s="6" t="s">
        <v>69</v>
      </c>
      <c r="C319" s="6" t="s">
        <v>115</v>
      </c>
      <c r="D319" t="s">
        <v>114</v>
      </c>
      <c r="E319" s="5">
        <f>+VLOOKUP(D319,[1]MES!$B$336:$AB$475,2,FALSE)</f>
        <v>3915</v>
      </c>
      <c r="F319" s="5">
        <f>+VLOOKUP(D319,[1]MES!$B$336:$AB$475,15,FALSE)</f>
        <v>30076</v>
      </c>
    </row>
    <row r="320" spans="1:6" x14ac:dyDescent="0.3">
      <c r="A320" s="3" t="s">
        <v>104</v>
      </c>
      <c r="B320" s="6" t="s">
        <v>69</v>
      </c>
      <c r="C320" s="6" t="s">
        <v>115</v>
      </c>
      <c r="D320" t="s">
        <v>59</v>
      </c>
      <c r="E320" s="5">
        <f>+VLOOKUP(D320,[1]MES!$B$336:$AB$475,2,FALSE)</f>
        <v>82172.196209094371</v>
      </c>
      <c r="F320" s="5">
        <f>+VLOOKUP(D320,[1]MES!$B$336:$AB$475,15,FALSE)</f>
        <v>1369.05</v>
      </c>
    </row>
    <row r="321" spans="1:6" x14ac:dyDescent="0.3">
      <c r="A321" s="3" t="s">
        <v>104</v>
      </c>
      <c r="B321" s="6" t="s">
        <v>69</v>
      </c>
      <c r="C321" s="6" t="s">
        <v>115</v>
      </c>
      <c r="D321" t="s">
        <v>60</v>
      </c>
      <c r="E321" s="5">
        <f>+VLOOKUP(D321,[1]MES!$B$336:$AB$475,2,FALSE)</f>
        <v>3480</v>
      </c>
      <c r="F321" s="5">
        <f>+VLOOKUP(D321,[1]MES!$B$336:$AB$475,15,FALSE)</f>
        <v>0</v>
      </c>
    </row>
    <row r="322" spans="1:6" x14ac:dyDescent="0.3">
      <c r="A322" s="3" t="s">
        <v>104</v>
      </c>
      <c r="B322" s="6" t="s">
        <v>69</v>
      </c>
      <c r="C322" s="6" t="s">
        <v>115</v>
      </c>
      <c r="D322" t="s">
        <v>61</v>
      </c>
      <c r="E322" s="5">
        <f>+VLOOKUP(D322,[1]MES!$B$336:$AB$475,2,FALSE)</f>
        <v>87</v>
      </c>
      <c r="F322" s="5">
        <f>+VLOOKUP(D322,[1]MES!$B$336:$AB$475,15,FALSE)</f>
        <v>0</v>
      </c>
    </row>
    <row r="323" spans="1:6" x14ac:dyDescent="0.3">
      <c r="A323" s="3" t="s">
        <v>104</v>
      </c>
      <c r="B323" s="6" t="s">
        <v>69</v>
      </c>
      <c r="C323" s="6" t="s">
        <v>115</v>
      </c>
      <c r="D323" t="s">
        <v>62</v>
      </c>
      <c r="E323" s="5">
        <f>+VLOOKUP(D323,[1]MES!$B$336:$AB$475,2,FALSE)</f>
        <v>474</v>
      </c>
      <c r="F323" s="5">
        <f>+VLOOKUP(D323,[1]MES!$B$336:$AB$475,15,FALSE)</f>
        <v>261.87</v>
      </c>
    </row>
    <row r="324" spans="1:6" x14ac:dyDescent="0.3">
      <c r="A324" s="3" t="s">
        <v>104</v>
      </c>
      <c r="B324" s="6" t="s">
        <v>69</v>
      </c>
      <c r="C324" s="6" t="s">
        <v>115</v>
      </c>
      <c r="D324" t="s">
        <v>63</v>
      </c>
      <c r="E324" s="5">
        <f>+VLOOKUP(D324,[1]MES!$B$336:$AB$475,2,FALSE)</f>
        <v>2350</v>
      </c>
      <c r="F324" s="5">
        <f>+VLOOKUP(D324,[1]MES!$B$336:$AB$475,15,FALSE)</f>
        <v>0</v>
      </c>
    </row>
    <row r="325" spans="1:6" x14ac:dyDescent="0.3">
      <c r="A325" s="3" t="s">
        <v>104</v>
      </c>
      <c r="B325" s="6" t="s">
        <v>69</v>
      </c>
      <c r="C325" s="6" t="s">
        <v>115</v>
      </c>
      <c r="D325" t="s">
        <v>64</v>
      </c>
      <c r="E325" s="5">
        <f>+VLOOKUP(D325,[1]MES!$B$336:$AB$475,2,FALSE)</f>
        <v>1300</v>
      </c>
      <c r="F325" s="5">
        <f>+VLOOKUP(D325,[1]MES!$B$336:$AB$475,15,FALSE)</f>
        <v>1520.66</v>
      </c>
    </row>
    <row r="326" spans="1:6" x14ac:dyDescent="0.3">
      <c r="A326" s="3" t="s">
        <v>104</v>
      </c>
      <c r="B326" s="6" t="s">
        <v>69</v>
      </c>
      <c r="C326" s="6" t="s">
        <v>115</v>
      </c>
      <c r="D326" t="s">
        <v>65</v>
      </c>
      <c r="E326" s="5">
        <f>+VLOOKUP(D326,[1]MES!$B$336:$AB$475,2,FALSE)</f>
        <v>1340</v>
      </c>
      <c r="F326" s="5">
        <f>+VLOOKUP(D326,[1]MES!$B$336:$AB$475,15,FALSE)</f>
        <v>1575</v>
      </c>
    </row>
    <row r="327" spans="1:6" x14ac:dyDescent="0.3">
      <c r="A327" s="3" t="s">
        <v>104</v>
      </c>
      <c r="B327" s="6" t="s">
        <v>69</v>
      </c>
      <c r="C327" s="6" t="s">
        <v>115</v>
      </c>
      <c r="D327" t="s">
        <v>66</v>
      </c>
      <c r="E327" s="5">
        <f>+VLOOKUP(D327,[1]MES!$B$336:$AB$475,2,FALSE)</f>
        <v>1000</v>
      </c>
      <c r="F327" s="5">
        <f>+VLOOKUP(D327,[1]MES!$B$336:$AB$475,15,FALSE)</f>
        <v>457.09</v>
      </c>
    </row>
    <row r="328" spans="1:6" x14ac:dyDescent="0.3">
      <c r="A328" s="3" t="s">
        <v>104</v>
      </c>
      <c r="B328" s="6" t="s">
        <v>69</v>
      </c>
      <c r="C328" s="6" t="s">
        <v>115</v>
      </c>
      <c r="D328" t="s">
        <v>67</v>
      </c>
      <c r="E328" s="5">
        <f>+VLOOKUP(D328,[1]MES!$B$336:$AB$475,2,FALSE)</f>
        <v>2175</v>
      </c>
      <c r="F328" s="5">
        <f>+VLOOKUP(D328,[1]MES!$B$336:$AB$475,15,FALSE)</f>
        <v>1658.19</v>
      </c>
    </row>
    <row r="329" spans="1:6" x14ac:dyDescent="0.3">
      <c r="A329" s="3" t="s">
        <v>104</v>
      </c>
      <c r="B329" s="6" t="s">
        <v>69</v>
      </c>
      <c r="C329" s="6" t="s">
        <v>115</v>
      </c>
      <c r="D329" t="s">
        <v>68</v>
      </c>
      <c r="E329" s="5">
        <f>+VLOOKUP(D329,[1]MES!$B$336:$AB$475,2,FALSE)</f>
        <v>24874.25</v>
      </c>
      <c r="F329" s="5">
        <f>+VLOOKUP(D329,[1]MES!$B$336:$AB$475,15,FALSE)</f>
        <v>6405.21</v>
      </c>
    </row>
    <row r="330" spans="1:6" x14ac:dyDescent="0.3">
      <c r="A330" s="3" t="s">
        <v>104</v>
      </c>
      <c r="B330" s="6" t="s">
        <v>99</v>
      </c>
      <c r="C330" s="6" t="s">
        <v>115</v>
      </c>
      <c r="D330" t="s">
        <v>71</v>
      </c>
      <c r="E330" s="5">
        <f>+VLOOKUP(D330,[1]MES!$B$336:$AB$475,2,FALSE)</f>
        <v>1675</v>
      </c>
      <c r="F330" s="5">
        <f>+VLOOKUP(D330,[1]MES!$B$336:$AB$475,15,FALSE)</f>
        <v>799.9</v>
      </c>
    </row>
    <row r="331" spans="1:6" x14ac:dyDescent="0.3">
      <c r="A331" s="3" t="s">
        <v>104</v>
      </c>
      <c r="B331" s="6" t="s">
        <v>99</v>
      </c>
      <c r="C331" s="6" t="s">
        <v>115</v>
      </c>
      <c r="D331" t="s">
        <v>72</v>
      </c>
      <c r="E331" s="5">
        <f>+VLOOKUP(D331,[1]MES!$B$336:$AB$475,2,FALSE)</f>
        <v>1740</v>
      </c>
      <c r="F331" s="5">
        <f>+VLOOKUP(D331,[1]MES!$B$336:$AB$475,15,FALSE)</f>
        <v>0</v>
      </c>
    </row>
    <row r="332" spans="1:6" x14ac:dyDescent="0.3">
      <c r="A332" s="3" t="s">
        <v>104</v>
      </c>
      <c r="B332" s="6" t="s">
        <v>99</v>
      </c>
      <c r="C332" s="6" t="s">
        <v>115</v>
      </c>
      <c r="D332" t="s">
        <v>73</v>
      </c>
      <c r="E332" s="5">
        <f>+VLOOKUP(D332,[1]MES!$B$336:$AB$475,2,FALSE)</f>
        <v>3306</v>
      </c>
      <c r="F332" s="5">
        <f>+VLOOKUP(D332,[1]MES!$B$336:$AB$475,15,FALSE)</f>
        <v>1262.1099999999999</v>
      </c>
    </row>
    <row r="333" spans="1:6" x14ac:dyDescent="0.3">
      <c r="A333" s="3" t="s">
        <v>104</v>
      </c>
      <c r="B333" s="6" t="s">
        <v>111</v>
      </c>
      <c r="C333" s="6" t="s">
        <v>115</v>
      </c>
      <c r="D333" t="s">
        <v>109</v>
      </c>
      <c r="E333" s="5">
        <f>+VLOOKUP(D333,[1]MES!$B$336:$AB$475,2,FALSE)</f>
        <v>0</v>
      </c>
      <c r="F333" s="5">
        <f>+VLOOKUP(D333,[1]MES!$B$336:$AB$475,15,FALSE)</f>
        <v>0</v>
      </c>
    </row>
    <row r="334" spans="1:6" x14ac:dyDescent="0.3">
      <c r="A334" s="3" t="s">
        <v>104</v>
      </c>
      <c r="B334" s="6" t="s">
        <v>111</v>
      </c>
      <c r="C334" s="6" t="s">
        <v>115</v>
      </c>
      <c r="D334" t="s">
        <v>110</v>
      </c>
      <c r="E334" s="5">
        <f>+VLOOKUP(D334,[1]MES!$B$336:$AB$475,2,FALSE)</f>
        <v>0</v>
      </c>
      <c r="F334" s="5">
        <f>+VLOOKUP(D334,[1]MES!$B$336:$AB$475,15,FALSE)</f>
        <v>0</v>
      </c>
    </row>
    <row r="335" spans="1:6" x14ac:dyDescent="0.3">
      <c r="A335" s="3" t="s">
        <v>104</v>
      </c>
      <c r="B335" s="6" t="s">
        <v>50</v>
      </c>
      <c r="C335" s="6" t="s">
        <v>115</v>
      </c>
      <c r="D335" t="s">
        <v>51</v>
      </c>
      <c r="E335" s="5">
        <f>+VLOOKUP(D335,[1]MES!$B$336:$AB$475,2,FALSE)</f>
        <v>277480.83610000001</v>
      </c>
      <c r="F335" s="5">
        <f>+VLOOKUP(D335,[1]MES!$B$336:$AB$475,15,FALSE)</f>
        <v>262031.24</v>
      </c>
    </row>
    <row r="336" spans="1:6" x14ac:dyDescent="0.3">
      <c r="A336" s="3" t="s">
        <v>104</v>
      </c>
      <c r="B336" s="6" t="s">
        <v>50</v>
      </c>
      <c r="C336" s="6" t="s">
        <v>115</v>
      </c>
      <c r="D336" t="s">
        <v>78</v>
      </c>
      <c r="E336" s="5">
        <f>+VLOOKUP(D336,[1]MES!$B$336:$AB$475,2,FALSE)</f>
        <v>16686</v>
      </c>
      <c r="F336" s="5">
        <f>+VLOOKUP(D336,[1]MES!$B$336:$AB$475,15,FALSE)</f>
        <v>17625</v>
      </c>
    </row>
    <row r="337" spans="1:6" x14ac:dyDescent="0.3">
      <c r="A337" s="3" t="s">
        <v>104</v>
      </c>
      <c r="B337" s="6" t="s">
        <v>50</v>
      </c>
      <c r="C337" s="6" t="s">
        <v>115</v>
      </c>
      <c r="D337" t="s">
        <v>79</v>
      </c>
      <c r="E337" s="5">
        <f>+VLOOKUP(D337,[1]MES!$B$336:$AB$475,2,FALSE)</f>
        <v>36072.096153846163</v>
      </c>
      <c r="F337" s="5">
        <f>+VLOOKUP(D337,[1]MES!$B$336:$AB$475,15,FALSE)</f>
        <v>8158.5</v>
      </c>
    </row>
    <row r="338" spans="1:6" x14ac:dyDescent="0.3">
      <c r="A338" s="3" t="s">
        <v>104</v>
      </c>
      <c r="B338" s="6" t="s">
        <v>50</v>
      </c>
      <c r="C338" s="6" t="s">
        <v>115</v>
      </c>
      <c r="D338" t="s">
        <v>80</v>
      </c>
      <c r="E338" s="5">
        <f>+VLOOKUP(D338,[1]MES!$B$336:$AB$475,2,FALSE)</f>
        <v>18498.722406666668</v>
      </c>
      <c r="F338" s="5">
        <f>+VLOOKUP(D338,[1]MES!$B$336:$AB$475,15,FALSE)</f>
        <v>0</v>
      </c>
    </row>
    <row r="339" spans="1:6" x14ac:dyDescent="0.3">
      <c r="A339" s="3" t="s">
        <v>104</v>
      </c>
      <c r="B339" s="6" t="s">
        <v>50</v>
      </c>
      <c r="C339" s="6" t="s">
        <v>115</v>
      </c>
      <c r="D339" t="s">
        <v>81</v>
      </c>
      <c r="E339" s="5">
        <f>+VLOOKUP(D339,[1]MES!$B$336:$AB$475,2,FALSE)</f>
        <v>0</v>
      </c>
      <c r="F339" s="5">
        <f>+VLOOKUP(D339,[1]MES!$B$336:$AB$475,15,FALSE)</f>
        <v>0</v>
      </c>
    </row>
    <row r="340" spans="1:6" x14ac:dyDescent="0.3">
      <c r="A340" s="3" t="s">
        <v>104</v>
      </c>
      <c r="B340" s="6" t="s">
        <v>50</v>
      </c>
      <c r="C340" s="6" t="s">
        <v>115</v>
      </c>
      <c r="D340" t="s">
        <v>82</v>
      </c>
      <c r="E340" s="5">
        <f>+VLOOKUP(D340,[1]MES!$B$336:$AB$475,2,FALSE)</f>
        <v>2000</v>
      </c>
      <c r="F340" s="5">
        <f>+VLOOKUP(D340,[1]MES!$B$336:$AB$475,15,FALSE)</f>
        <v>0</v>
      </c>
    </row>
    <row r="341" spans="1:6" x14ac:dyDescent="0.3">
      <c r="A341" s="3" t="s">
        <v>104</v>
      </c>
      <c r="B341" s="6" t="s">
        <v>50</v>
      </c>
      <c r="C341" s="6" t="s">
        <v>115</v>
      </c>
      <c r="D341" t="s">
        <v>83</v>
      </c>
      <c r="E341" s="5">
        <f>+VLOOKUP(D341,[1]MES!$B$336:$AB$475,2,FALSE)</f>
        <v>57582.082150771697</v>
      </c>
      <c r="F341" s="5">
        <f>+VLOOKUP(D341,[1]MES!$B$336:$AB$475,15,FALSE)</f>
        <v>47839.58</v>
      </c>
    </row>
    <row r="342" spans="1:6" x14ac:dyDescent="0.3">
      <c r="A342" s="3" t="s">
        <v>104</v>
      </c>
      <c r="B342" s="6" t="s">
        <v>50</v>
      </c>
      <c r="C342" s="6" t="s">
        <v>115</v>
      </c>
      <c r="D342" t="s">
        <v>84</v>
      </c>
      <c r="E342" s="5">
        <f>+VLOOKUP(D342,[1]MES!$B$336:$AB$475,2,FALSE)</f>
        <v>29049.846633220724</v>
      </c>
      <c r="F342" s="5">
        <f>+VLOOKUP(D342,[1]MES!$B$336:$AB$475,15,FALSE)</f>
        <v>23974.98</v>
      </c>
    </row>
    <row r="343" spans="1:6" x14ac:dyDescent="0.3">
      <c r="A343" s="3" t="s">
        <v>104</v>
      </c>
      <c r="B343" s="6" t="s">
        <v>50</v>
      </c>
      <c r="C343" s="6" t="s">
        <v>115</v>
      </c>
      <c r="D343" t="s">
        <v>85</v>
      </c>
      <c r="E343" s="5">
        <f>+VLOOKUP(D343,[1]MES!$B$336:$AB$475,2,FALSE)</f>
        <v>29049.846633220724</v>
      </c>
      <c r="F343" s="5">
        <f>+VLOOKUP(D343,[1]MES!$B$336:$AB$475,15,FALSE)</f>
        <v>23974.98</v>
      </c>
    </row>
    <row r="344" spans="1:6" x14ac:dyDescent="0.3">
      <c r="A344" s="3" t="s">
        <v>104</v>
      </c>
      <c r="B344" s="6" t="s">
        <v>50</v>
      </c>
      <c r="C344" s="6" t="s">
        <v>115</v>
      </c>
      <c r="D344" t="s">
        <v>86</v>
      </c>
      <c r="E344" s="5">
        <f>+VLOOKUP(D344,[1]MES!$B$336:$AB$475,2,FALSE)</f>
        <v>0</v>
      </c>
      <c r="F344" s="5">
        <f>+VLOOKUP(D344,[1]MES!$B$336:$AB$475,15,FALSE)</f>
        <v>0</v>
      </c>
    </row>
    <row r="345" spans="1:6" x14ac:dyDescent="0.3">
      <c r="A345" s="3" t="s">
        <v>104</v>
      </c>
      <c r="B345" s="6" t="s">
        <v>50</v>
      </c>
      <c r="C345" s="6" t="s">
        <v>115</v>
      </c>
      <c r="D345" t="s">
        <v>87</v>
      </c>
      <c r="E345" s="5">
        <f>+VLOOKUP(D345,[1]MES!$B$336:$AB$475,2,FALSE)</f>
        <v>0</v>
      </c>
      <c r="F345" s="5">
        <f>+VLOOKUP(D345,[1]MES!$B$336:$AB$475,15,FALSE)</f>
        <v>0</v>
      </c>
    </row>
    <row r="346" spans="1:6" x14ac:dyDescent="0.3">
      <c r="A346" s="3" t="s">
        <v>104</v>
      </c>
      <c r="B346" s="6" t="s">
        <v>100</v>
      </c>
      <c r="C346" s="6" t="s">
        <v>115</v>
      </c>
      <c r="D346" t="s">
        <v>88</v>
      </c>
      <c r="E346" s="5">
        <f>+VLOOKUP(D346,[1]MES!$B$336:$AB$475,2,FALSE)</f>
        <v>2890.9844649801257</v>
      </c>
      <c r="F346" s="5">
        <f>+VLOOKUP(D346,[1]MES!$B$336:$AB$475,15,FALSE)</f>
        <v>2376.16</v>
      </c>
    </row>
    <row r="347" spans="1:6" x14ac:dyDescent="0.3">
      <c r="A347" s="3" t="s">
        <v>104</v>
      </c>
      <c r="B347" s="6" t="s">
        <v>100</v>
      </c>
      <c r="C347" s="6" t="s">
        <v>115</v>
      </c>
      <c r="D347" t="s">
        <v>89</v>
      </c>
      <c r="E347" s="5">
        <f>+VLOOKUP(D347,[1]MES!$B$336:$AB$475,2,FALSE)</f>
        <v>1976.0642444117088</v>
      </c>
      <c r="F347" s="5">
        <f>+VLOOKUP(D347,[1]MES!$B$336:$AB$475,15,FALSE)</f>
        <v>820.92000000000007</v>
      </c>
    </row>
    <row r="348" spans="1:6" x14ac:dyDescent="0.3">
      <c r="A348" s="3" t="s">
        <v>104</v>
      </c>
      <c r="B348" s="6" t="s">
        <v>100</v>
      </c>
      <c r="C348" s="6" t="s">
        <v>115</v>
      </c>
      <c r="D348" t="s">
        <v>90</v>
      </c>
      <c r="E348" s="5">
        <f>+VLOOKUP(D348,[1]MES!$B$336:$AB$475,2,FALSE)</f>
        <v>39.358800000000002</v>
      </c>
      <c r="F348" s="5">
        <f>+VLOOKUP(D348,[1]MES!$B$336:$AB$475,15,FALSE)</f>
        <v>30.28</v>
      </c>
    </row>
    <row r="349" spans="1:6" x14ac:dyDescent="0.3">
      <c r="A349" s="3" t="s">
        <v>104</v>
      </c>
      <c r="B349" s="6" t="s">
        <v>100</v>
      </c>
      <c r="C349" s="6" t="s">
        <v>115</v>
      </c>
      <c r="D349" t="s">
        <v>91</v>
      </c>
      <c r="E349" s="5">
        <f>+VLOOKUP(D349,[1]MES!$B$336:$AB$475,2,FALSE)</f>
        <v>1450.9106880542911</v>
      </c>
      <c r="F349" s="5">
        <f>+VLOOKUP(D349,[1]MES!$B$336:$AB$475,15,FALSE)</f>
        <v>1310.17</v>
      </c>
    </row>
    <row r="350" spans="1:6" x14ac:dyDescent="0.3">
      <c r="A350" s="3" t="s">
        <v>104</v>
      </c>
      <c r="B350" s="6" t="s">
        <v>100</v>
      </c>
      <c r="C350" s="6" t="s">
        <v>115</v>
      </c>
      <c r="D350" t="s">
        <v>92</v>
      </c>
      <c r="E350" s="5">
        <f>+VLOOKUP(D350,[1]MES!$B$336:$AB$475,2,FALSE)</f>
        <v>3014.9037594000001</v>
      </c>
      <c r="F350" s="5">
        <f>+VLOOKUP(D350,[1]MES!$B$336:$AB$475,15,FALSE)</f>
        <v>2319.16</v>
      </c>
    </row>
    <row r="351" spans="1:6" x14ac:dyDescent="0.3">
      <c r="A351" s="3" t="s">
        <v>104</v>
      </c>
      <c r="B351" s="6" t="s">
        <v>100</v>
      </c>
      <c r="C351" s="6" t="s">
        <v>115</v>
      </c>
      <c r="D351" t="s">
        <v>94</v>
      </c>
      <c r="E351" s="5">
        <f>+VLOOKUP(D351,[1]MES!$B$336:$AB$475,2,FALSE)</f>
        <v>23.615279999999998</v>
      </c>
      <c r="F351" s="5">
        <f>+VLOOKUP(D351,[1]MES!$B$336:$AB$475,15,FALSE)</f>
        <v>18.170000000000002</v>
      </c>
    </row>
    <row r="352" spans="1:6" x14ac:dyDescent="0.3">
      <c r="A352" s="3" t="s">
        <v>104</v>
      </c>
      <c r="B352" s="6" t="s">
        <v>112</v>
      </c>
      <c r="C352" s="6" t="s">
        <v>115</v>
      </c>
      <c r="D352" t="s">
        <v>95</v>
      </c>
      <c r="E352" s="5">
        <f>+VLOOKUP(D352,[1]MES!$B$336:$AB$475,2,FALSE)</f>
        <v>21699.226350489353</v>
      </c>
      <c r="F352" s="5">
        <f>+VLOOKUP(D352,[1]MES!$B$336:$AB$475,15,FALSE)</f>
        <v>1512.09</v>
      </c>
    </row>
    <row r="353" spans="1:6" x14ac:dyDescent="0.3">
      <c r="A353" s="3" t="s">
        <v>105</v>
      </c>
      <c r="B353" s="6" t="s">
        <v>69</v>
      </c>
      <c r="C353" s="6" t="s">
        <v>115</v>
      </c>
      <c r="D353" t="s">
        <v>58</v>
      </c>
      <c r="E353" s="5">
        <f>+VLOOKUP(D353,[1]MES!$B$336:$AB$475,3,FALSE)</f>
        <v>0</v>
      </c>
      <c r="F353" s="5">
        <f>+VLOOKUP(D353,[1]MES!$B$336:$AB$475,16,FALSE)</f>
        <v>0</v>
      </c>
    </row>
    <row r="354" spans="1:6" x14ac:dyDescent="0.3">
      <c r="A354" s="3" t="s">
        <v>105</v>
      </c>
      <c r="B354" s="6" t="s">
        <v>69</v>
      </c>
      <c r="C354" s="6" t="s">
        <v>115</v>
      </c>
      <c r="D354" t="s">
        <v>114</v>
      </c>
      <c r="E354" s="5">
        <f>+VLOOKUP(D354,[1]MES!$B$336:$AB$475,3,FALSE)</f>
        <v>12615</v>
      </c>
      <c r="F354" s="5">
        <f>+VLOOKUP(D354,[1]MES!$B$336:$AB$475,16,FALSE)</f>
        <v>1609.5</v>
      </c>
    </row>
    <row r="355" spans="1:6" x14ac:dyDescent="0.3">
      <c r="A355" s="3" t="s">
        <v>105</v>
      </c>
      <c r="B355" s="6" t="s">
        <v>69</v>
      </c>
      <c r="C355" s="6" t="s">
        <v>115</v>
      </c>
      <c r="D355" t="s">
        <v>59</v>
      </c>
      <c r="E355" s="5">
        <f>+VLOOKUP(D355,[1]MES!$B$336:$AB$475,3,FALSE)</f>
        <v>82172.196209094371</v>
      </c>
      <c r="F355" s="5">
        <f>+VLOOKUP(D355,[1]MES!$B$336:$AB$475,16,FALSE)</f>
        <v>75473.300000000017</v>
      </c>
    </row>
    <row r="356" spans="1:6" x14ac:dyDescent="0.3">
      <c r="A356" s="3" t="s">
        <v>105</v>
      </c>
      <c r="B356" s="6" t="s">
        <v>69</v>
      </c>
      <c r="C356" s="6" t="s">
        <v>115</v>
      </c>
      <c r="D356" t="s">
        <v>60</v>
      </c>
      <c r="E356" s="5">
        <f>+VLOOKUP(D356,[1]MES!$B$336:$AB$475,3,FALSE)</f>
        <v>3480</v>
      </c>
      <c r="F356" s="5">
        <f>+VLOOKUP(D356,[1]MES!$B$336:$AB$475,16,FALSE)</f>
        <v>0</v>
      </c>
    </row>
    <row r="357" spans="1:6" x14ac:dyDescent="0.3">
      <c r="A357" s="3" t="s">
        <v>105</v>
      </c>
      <c r="B357" s="6" t="s">
        <v>69</v>
      </c>
      <c r="C357" s="6" t="s">
        <v>115</v>
      </c>
      <c r="D357" t="s">
        <v>61</v>
      </c>
      <c r="E357" s="5">
        <f>+VLOOKUP(D357,[1]MES!$B$336:$AB$475,3,FALSE)</f>
        <v>87</v>
      </c>
      <c r="F357" s="5">
        <f>+VLOOKUP(D357,[1]MES!$B$336:$AB$475,16,FALSE)</f>
        <v>0</v>
      </c>
    </row>
    <row r="358" spans="1:6" x14ac:dyDescent="0.3">
      <c r="A358" s="3" t="s">
        <v>105</v>
      </c>
      <c r="B358" s="6" t="s">
        <v>69</v>
      </c>
      <c r="C358" s="6" t="s">
        <v>115</v>
      </c>
      <c r="D358" t="s">
        <v>62</v>
      </c>
      <c r="E358" s="5">
        <f>+VLOOKUP(D358,[1]MES!$B$336:$AB$475,3,FALSE)</f>
        <v>474</v>
      </c>
      <c r="F358" s="5">
        <f>+VLOOKUP(D358,[1]MES!$B$336:$AB$475,16,FALSE)</f>
        <v>568.98</v>
      </c>
    </row>
    <row r="359" spans="1:6" x14ac:dyDescent="0.3">
      <c r="A359" s="3" t="s">
        <v>105</v>
      </c>
      <c r="B359" s="6" t="s">
        <v>69</v>
      </c>
      <c r="C359" s="6" t="s">
        <v>115</v>
      </c>
      <c r="D359" t="s">
        <v>63</v>
      </c>
      <c r="E359" s="5">
        <f>+VLOOKUP(D359,[1]MES!$B$336:$AB$475,3,FALSE)</f>
        <v>2350</v>
      </c>
      <c r="F359" s="5">
        <f>+VLOOKUP(D359,[1]MES!$B$336:$AB$475,16,FALSE)</f>
        <v>2229.25</v>
      </c>
    </row>
    <row r="360" spans="1:6" x14ac:dyDescent="0.3">
      <c r="A360" s="3" t="s">
        <v>105</v>
      </c>
      <c r="B360" s="6" t="s">
        <v>69</v>
      </c>
      <c r="C360" s="6" t="s">
        <v>115</v>
      </c>
      <c r="D360" t="s">
        <v>64</v>
      </c>
      <c r="E360" s="5">
        <f>+VLOOKUP(D360,[1]MES!$B$336:$AB$475,3,FALSE)</f>
        <v>1300</v>
      </c>
      <c r="F360" s="5">
        <f>+VLOOKUP(D360,[1]MES!$B$336:$AB$475,16,FALSE)</f>
        <v>1329.07</v>
      </c>
    </row>
    <row r="361" spans="1:6" x14ac:dyDescent="0.3">
      <c r="A361" s="3" t="s">
        <v>105</v>
      </c>
      <c r="B361" s="6" t="s">
        <v>69</v>
      </c>
      <c r="C361" s="6" t="s">
        <v>115</v>
      </c>
      <c r="D361" t="s">
        <v>65</v>
      </c>
      <c r="E361" s="5">
        <f>+VLOOKUP(D361,[1]MES!$B$336:$AB$475,3,FALSE)</f>
        <v>1340</v>
      </c>
      <c r="F361" s="5">
        <f>+VLOOKUP(D361,[1]MES!$B$336:$AB$475,16,FALSE)</f>
        <v>1800</v>
      </c>
    </row>
    <row r="362" spans="1:6" x14ac:dyDescent="0.3">
      <c r="A362" s="3" t="s">
        <v>105</v>
      </c>
      <c r="B362" s="6" t="s">
        <v>69</v>
      </c>
      <c r="C362" s="6" t="s">
        <v>115</v>
      </c>
      <c r="D362" t="s">
        <v>66</v>
      </c>
      <c r="E362" s="5">
        <f>+VLOOKUP(D362,[1]MES!$B$336:$AB$475,3,FALSE)</f>
        <v>1000</v>
      </c>
      <c r="F362" s="5">
        <f>+VLOOKUP(D362,[1]MES!$B$336:$AB$475,16,FALSE)</f>
        <v>2267.2399999999998</v>
      </c>
    </row>
    <row r="363" spans="1:6" x14ac:dyDescent="0.3">
      <c r="A363" s="3" t="s">
        <v>105</v>
      </c>
      <c r="B363" s="6" t="s">
        <v>69</v>
      </c>
      <c r="C363" s="6" t="s">
        <v>115</v>
      </c>
      <c r="D363" t="s">
        <v>67</v>
      </c>
      <c r="E363" s="5">
        <f>+VLOOKUP(D363,[1]MES!$B$336:$AB$475,3,FALSE)</f>
        <v>2175</v>
      </c>
      <c r="F363" s="5">
        <f>+VLOOKUP(D363,[1]MES!$B$336:$AB$475,16,FALSE)</f>
        <v>1909.17</v>
      </c>
    </row>
    <row r="364" spans="1:6" x14ac:dyDescent="0.3">
      <c r="A364" s="3" t="s">
        <v>105</v>
      </c>
      <c r="B364" s="6" t="s">
        <v>69</v>
      </c>
      <c r="C364" s="6" t="s">
        <v>115</v>
      </c>
      <c r="D364" t="s">
        <v>68</v>
      </c>
      <c r="E364" s="5">
        <f>+VLOOKUP(D364,[1]MES!$B$336:$AB$475,3,FALSE)</f>
        <v>24874.25</v>
      </c>
      <c r="F364" s="5">
        <f>+VLOOKUP(D364,[1]MES!$B$336:$AB$475,16,FALSE)</f>
        <v>8251.6200000000008</v>
      </c>
    </row>
    <row r="365" spans="1:6" x14ac:dyDescent="0.3">
      <c r="A365" s="3" t="s">
        <v>105</v>
      </c>
      <c r="B365" s="6" t="s">
        <v>99</v>
      </c>
      <c r="C365" s="6" t="s">
        <v>115</v>
      </c>
      <c r="D365" t="s">
        <v>71</v>
      </c>
      <c r="E365" s="5">
        <f>+VLOOKUP(D365,[1]MES!$B$336:$AB$475,3,FALSE)</f>
        <v>1675</v>
      </c>
      <c r="F365" s="5">
        <f>+VLOOKUP(D365,[1]MES!$B$336:$AB$475,16,FALSE)</f>
        <v>1356.87</v>
      </c>
    </row>
    <row r="366" spans="1:6" x14ac:dyDescent="0.3">
      <c r="A366" s="3" t="s">
        <v>105</v>
      </c>
      <c r="B366" s="6" t="s">
        <v>99</v>
      </c>
      <c r="C366" s="6" t="s">
        <v>115</v>
      </c>
      <c r="D366" t="s">
        <v>72</v>
      </c>
      <c r="E366" s="5">
        <f>+VLOOKUP(D366,[1]MES!$B$336:$AB$475,3,FALSE)</f>
        <v>8004</v>
      </c>
      <c r="F366" s="5">
        <f>+VLOOKUP(D366,[1]MES!$B$336:$AB$475,16,FALSE)</f>
        <v>0</v>
      </c>
    </row>
    <row r="367" spans="1:6" x14ac:dyDescent="0.3">
      <c r="A367" s="3" t="s">
        <v>105</v>
      </c>
      <c r="B367" s="6" t="s">
        <v>99</v>
      </c>
      <c r="C367" s="6" t="s">
        <v>115</v>
      </c>
      <c r="D367" t="s">
        <v>73</v>
      </c>
      <c r="E367" s="5">
        <f>+VLOOKUP(D367,[1]MES!$B$336:$AB$475,3,FALSE)</f>
        <v>1131</v>
      </c>
      <c r="F367" s="5">
        <f>+VLOOKUP(D367,[1]MES!$B$336:$AB$475,16,FALSE)</f>
        <v>1338.23</v>
      </c>
    </row>
    <row r="368" spans="1:6" x14ac:dyDescent="0.3">
      <c r="A368" s="3" t="s">
        <v>105</v>
      </c>
      <c r="B368" s="6" t="s">
        <v>111</v>
      </c>
      <c r="C368" s="6" t="s">
        <v>115</v>
      </c>
      <c r="D368" t="s">
        <v>109</v>
      </c>
      <c r="E368" s="5">
        <f>+VLOOKUP(D368,[1]MES!$B$336:$AB$475,3,FALSE)</f>
        <v>0</v>
      </c>
      <c r="F368" s="5">
        <f>+VLOOKUP(D368,[1]MES!$B$336:$AB$475,16,FALSE)</f>
        <v>0</v>
      </c>
    </row>
    <row r="369" spans="1:6" x14ac:dyDescent="0.3">
      <c r="A369" s="3" t="s">
        <v>105</v>
      </c>
      <c r="B369" s="6" t="s">
        <v>111</v>
      </c>
      <c r="C369" s="6" t="s">
        <v>115</v>
      </c>
      <c r="D369" t="s">
        <v>110</v>
      </c>
      <c r="E369" s="5">
        <f>+VLOOKUP(D369,[1]MES!$B$336:$AB$475,3,FALSE)</f>
        <v>0</v>
      </c>
      <c r="F369" s="5">
        <f>+VLOOKUP(D369,[1]MES!$B$336:$AB$475,16,FALSE)</f>
        <v>0</v>
      </c>
    </row>
    <row r="370" spans="1:6" x14ac:dyDescent="0.3">
      <c r="A370" s="3" t="s">
        <v>105</v>
      </c>
      <c r="B370" s="6" t="s">
        <v>50</v>
      </c>
      <c r="C370" s="6" t="s">
        <v>115</v>
      </c>
      <c r="D370" t="s">
        <v>51</v>
      </c>
      <c r="E370" s="5">
        <f>+VLOOKUP(D370,[1]MES!$B$336:$AB$475,3,FALSE)</f>
        <v>277480.83610000001</v>
      </c>
      <c r="F370" s="5">
        <f>+VLOOKUP(D370,[1]MES!$B$336:$AB$475,16,FALSE)</f>
        <v>229165.97</v>
      </c>
    </row>
    <row r="371" spans="1:6" x14ac:dyDescent="0.3">
      <c r="A371" s="3" t="s">
        <v>105</v>
      </c>
      <c r="B371" s="6" t="s">
        <v>50</v>
      </c>
      <c r="C371" s="6" t="s">
        <v>115</v>
      </c>
      <c r="D371" t="s">
        <v>78</v>
      </c>
      <c r="E371" s="5">
        <f>+VLOOKUP(D371,[1]MES!$B$336:$AB$475,3,FALSE)</f>
        <v>16686</v>
      </c>
      <c r="F371" s="5">
        <f>+VLOOKUP(D371,[1]MES!$B$336:$AB$475,16,FALSE)</f>
        <v>13965.75</v>
      </c>
    </row>
    <row r="372" spans="1:6" x14ac:dyDescent="0.3">
      <c r="A372" s="3" t="s">
        <v>105</v>
      </c>
      <c r="B372" s="6" t="s">
        <v>50</v>
      </c>
      <c r="C372" s="6" t="s">
        <v>115</v>
      </c>
      <c r="D372" t="s">
        <v>79</v>
      </c>
      <c r="E372" s="5">
        <f>+VLOOKUP(D372,[1]MES!$B$336:$AB$475,3,FALSE)</f>
        <v>36072.096153846163</v>
      </c>
      <c r="F372" s="5">
        <f>+VLOOKUP(D372,[1]MES!$B$336:$AB$475,16,FALSE)</f>
        <v>4620.58</v>
      </c>
    </row>
    <row r="373" spans="1:6" x14ac:dyDescent="0.3">
      <c r="A373" s="3" t="s">
        <v>105</v>
      </c>
      <c r="B373" s="6" t="s">
        <v>50</v>
      </c>
      <c r="C373" s="6" t="s">
        <v>115</v>
      </c>
      <c r="D373" t="s">
        <v>80</v>
      </c>
      <c r="E373" s="5">
        <f>+VLOOKUP(D373,[1]MES!$B$336:$AB$475,3,FALSE)</f>
        <v>18498.722406666668</v>
      </c>
      <c r="F373" s="5">
        <f>+VLOOKUP(D373,[1]MES!$B$336:$AB$475,16,FALSE)</f>
        <v>0</v>
      </c>
    </row>
    <row r="374" spans="1:6" x14ac:dyDescent="0.3">
      <c r="A374" s="3" t="s">
        <v>105</v>
      </c>
      <c r="B374" s="6" t="s">
        <v>50</v>
      </c>
      <c r="C374" s="6" t="s">
        <v>115</v>
      </c>
      <c r="D374" t="s">
        <v>81</v>
      </c>
      <c r="E374" s="5">
        <f>+VLOOKUP(D374,[1]MES!$B$336:$AB$475,3,FALSE)</f>
        <v>0</v>
      </c>
      <c r="F374" s="5">
        <f>+VLOOKUP(D374,[1]MES!$B$336:$AB$475,16,FALSE)</f>
        <v>0</v>
      </c>
    </row>
    <row r="375" spans="1:6" x14ac:dyDescent="0.3">
      <c r="A375" s="3" t="s">
        <v>105</v>
      </c>
      <c r="B375" s="6" t="s">
        <v>50</v>
      </c>
      <c r="C375" s="6" t="s">
        <v>115</v>
      </c>
      <c r="D375" t="s">
        <v>82</v>
      </c>
      <c r="E375" s="5">
        <f>+VLOOKUP(D375,[1]MES!$B$336:$AB$475,3,FALSE)</f>
        <v>2000</v>
      </c>
      <c r="F375" s="5">
        <f>+VLOOKUP(D375,[1]MES!$B$336:$AB$475,16,FALSE)</f>
        <v>0</v>
      </c>
    </row>
    <row r="376" spans="1:6" x14ac:dyDescent="0.3">
      <c r="A376" s="3" t="s">
        <v>105</v>
      </c>
      <c r="B376" s="6" t="s">
        <v>50</v>
      </c>
      <c r="C376" s="6" t="s">
        <v>115</v>
      </c>
      <c r="D376" t="s">
        <v>83</v>
      </c>
      <c r="E376" s="5">
        <f>+VLOOKUP(D376,[1]MES!$B$336:$AB$475,3,FALSE)</f>
        <v>57582.082150771697</v>
      </c>
      <c r="F376" s="5">
        <f>+VLOOKUP(D376,[1]MES!$B$336:$AB$475,16,FALSE)</f>
        <v>41467.339999999997</v>
      </c>
    </row>
    <row r="377" spans="1:6" x14ac:dyDescent="0.3">
      <c r="A377" s="3" t="s">
        <v>105</v>
      </c>
      <c r="B377" s="6" t="s">
        <v>50</v>
      </c>
      <c r="C377" s="6" t="s">
        <v>115</v>
      </c>
      <c r="D377" t="s">
        <v>84</v>
      </c>
      <c r="E377" s="5">
        <f>+VLOOKUP(D377,[1]MES!$B$336:$AB$475,3,FALSE)</f>
        <v>29049.846633220724</v>
      </c>
      <c r="F377" s="5">
        <f>+VLOOKUP(D377,[1]MES!$B$336:$AB$475,16,FALSE)</f>
        <v>20637.79</v>
      </c>
    </row>
    <row r="378" spans="1:6" x14ac:dyDescent="0.3">
      <c r="A378" s="3" t="s">
        <v>105</v>
      </c>
      <c r="B378" s="6" t="s">
        <v>50</v>
      </c>
      <c r="C378" s="6" t="s">
        <v>115</v>
      </c>
      <c r="D378" t="s">
        <v>85</v>
      </c>
      <c r="E378" s="5">
        <f>+VLOOKUP(D378,[1]MES!$B$336:$AB$475,3,FALSE)</f>
        <v>29049.846633220724</v>
      </c>
      <c r="F378" s="5">
        <f>+VLOOKUP(D378,[1]MES!$B$336:$AB$475,16,FALSE)</f>
        <v>20637.79</v>
      </c>
    </row>
    <row r="379" spans="1:6" x14ac:dyDescent="0.3">
      <c r="A379" s="3" t="s">
        <v>105</v>
      </c>
      <c r="B379" s="6" t="s">
        <v>50</v>
      </c>
      <c r="C379" s="6" t="s">
        <v>115</v>
      </c>
      <c r="D379" t="s">
        <v>86</v>
      </c>
      <c r="E379" s="5">
        <f>+VLOOKUP(D379,[1]MES!$B$336:$AB$475,3,FALSE)</f>
        <v>0</v>
      </c>
      <c r="F379" s="5">
        <f>+VLOOKUP(D379,[1]MES!$B$336:$AB$475,16,FALSE)</f>
        <v>0</v>
      </c>
    </row>
    <row r="380" spans="1:6" x14ac:dyDescent="0.3">
      <c r="A380" s="3" t="s">
        <v>105</v>
      </c>
      <c r="B380" s="6" t="s">
        <v>50</v>
      </c>
      <c r="C380" s="6" t="s">
        <v>115</v>
      </c>
      <c r="D380" t="s">
        <v>87</v>
      </c>
      <c r="E380" s="5">
        <f>+VLOOKUP(D380,[1]MES!$B$336:$AB$475,3,FALSE)</f>
        <v>0</v>
      </c>
      <c r="F380" s="5">
        <f>+VLOOKUP(D380,[1]MES!$B$336:$AB$475,16,FALSE)</f>
        <v>0</v>
      </c>
    </row>
    <row r="381" spans="1:6" x14ac:dyDescent="0.3">
      <c r="A381" s="3" t="s">
        <v>105</v>
      </c>
      <c r="B381" s="6" t="s">
        <v>100</v>
      </c>
      <c r="C381" s="6" t="s">
        <v>115</v>
      </c>
      <c r="D381" t="s">
        <v>88</v>
      </c>
      <c r="E381" s="5">
        <f>+VLOOKUP(D381,[1]MES!$B$336:$AB$475,3,FALSE)</f>
        <v>2890.9844649801257</v>
      </c>
      <c r="F381" s="5">
        <f>+VLOOKUP(D381,[1]MES!$B$336:$AB$475,16,FALSE)</f>
        <v>2376.16</v>
      </c>
    </row>
    <row r="382" spans="1:6" x14ac:dyDescent="0.3">
      <c r="A382" s="3" t="s">
        <v>105</v>
      </c>
      <c r="B382" s="6" t="s">
        <v>100</v>
      </c>
      <c r="C382" s="6" t="s">
        <v>115</v>
      </c>
      <c r="D382" t="s">
        <v>89</v>
      </c>
      <c r="E382" s="5">
        <f>+VLOOKUP(D382,[1]MES!$B$336:$AB$475,3,FALSE)</f>
        <v>1976.0642444117088</v>
      </c>
      <c r="F382" s="5">
        <f>+VLOOKUP(D382,[1]MES!$B$336:$AB$475,16,FALSE)</f>
        <v>820.92000000000007</v>
      </c>
    </row>
    <row r="383" spans="1:6" x14ac:dyDescent="0.3">
      <c r="A383" s="3" t="s">
        <v>105</v>
      </c>
      <c r="B383" s="6" t="s">
        <v>100</v>
      </c>
      <c r="C383" s="6" t="s">
        <v>115</v>
      </c>
      <c r="D383" t="s">
        <v>90</v>
      </c>
      <c r="E383" s="5">
        <f>+VLOOKUP(D383,[1]MES!$B$336:$AB$475,3,FALSE)</f>
        <v>39.358800000000002</v>
      </c>
      <c r="F383" s="5">
        <f>+VLOOKUP(D383,[1]MES!$B$336:$AB$475,16,FALSE)</f>
        <v>30.28</v>
      </c>
    </row>
    <row r="384" spans="1:6" x14ac:dyDescent="0.3">
      <c r="A384" s="3" t="s">
        <v>105</v>
      </c>
      <c r="B384" s="6" t="s">
        <v>100</v>
      </c>
      <c r="C384" s="6" t="s">
        <v>115</v>
      </c>
      <c r="D384" t="s">
        <v>91</v>
      </c>
      <c r="E384" s="5">
        <f>+VLOOKUP(D384,[1]MES!$B$336:$AB$475,3,FALSE)</f>
        <v>1450.9106880542911</v>
      </c>
      <c r="F384" s="5">
        <f>+VLOOKUP(D384,[1]MES!$B$336:$AB$475,16,FALSE)</f>
        <v>1310.17</v>
      </c>
    </row>
    <row r="385" spans="1:6" x14ac:dyDescent="0.3">
      <c r="A385" s="3" t="s">
        <v>105</v>
      </c>
      <c r="B385" s="6" t="s">
        <v>100</v>
      </c>
      <c r="C385" s="6" t="s">
        <v>115</v>
      </c>
      <c r="D385" t="s">
        <v>92</v>
      </c>
      <c r="E385" s="5">
        <f>+VLOOKUP(D385,[1]MES!$B$336:$AB$475,3,FALSE)</f>
        <v>3014.9037594000001</v>
      </c>
      <c r="F385" s="5">
        <f>+VLOOKUP(D385,[1]MES!$B$336:$AB$475,16,FALSE)</f>
        <v>2319.16</v>
      </c>
    </row>
    <row r="386" spans="1:6" x14ac:dyDescent="0.3">
      <c r="A386" s="3" t="s">
        <v>105</v>
      </c>
      <c r="B386" s="6" t="s">
        <v>100</v>
      </c>
      <c r="C386" s="6" t="s">
        <v>115</v>
      </c>
      <c r="D386" t="s">
        <v>94</v>
      </c>
      <c r="E386" s="5">
        <f>+VLOOKUP(D386,[1]MES!$B$336:$AB$475,3,FALSE)</f>
        <v>23.615279999999998</v>
      </c>
      <c r="F386" s="5">
        <f>+VLOOKUP(D386,[1]MES!$B$336:$AB$475,16,FALSE)</f>
        <v>18.170000000000002</v>
      </c>
    </row>
    <row r="387" spans="1:6" x14ac:dyDescent="0.3">
      <c r="A387" s="3" t="s">
        <v>105</v>
      </c>
      <c r="B387" s="6" t="s">
        <v>112</v>
      </c>
      <c r="C387" s="6" t="s">
        <v>115</v>
      </c>
      <c r="D387" t="s">
        <v>95</v>
      </c>
      <c r="E387" s="5">
        <f>+VLOOKUP(D387,[1]MES!$B$336:$AB$475,3,FALSE)</f>
        <v>21745.957734316362</v>
      </c>
      <c r="F387" s="5">
        <f>+VLOOKUP(D387,[1]MES!$B$336:$AB$475,16,FALSE)</f>
        <v>1512.83</v>
      </c>
    </row>
    <row r="388" spans="1:6" x14ac:dyDescent="0.3">
      <c r="A388" s="3" t="s">
        <v>106</v>
      </c>
      <c r="B388" s="6" t="s">
        <v>69</v>
      </c>
      <c r="C388" s="6" t="s">
        <v>115</v>
      </c>
      <c r="D388" t="s">
        <v>58</v>
      </c>
      <c r="E388" s="5">
        <f>+VLOOKUP(D388,[1]MES!$B$336:$AB$475,4,FALSE)</f>
        <v>0</v>
      </c>
      <c r="F388" s="5">
        <f>+VLOOKUP(D388,[1]MES!$B$336:$AB$475,17,FALSE)</f>
        <v>0</v>
      </c>
    </row>
    <row r="389" spans="1:6" x14ac:dyDescent="0.3">
      <c r="A389" s="3" t="s">
        <v>106</v>
      </c>
      <c r="B389" s="6" t="s">
        <v>69</v>
      </c>
      <c r="C389" s="6" t="s">
        <v>115</v>
      </c>
      <c r="D389" t="s">
        <v>114</v>
      </c>
      <c r="E389" s="5">
        <f>+VLOOKUP(D389,[1]MES!$B$336:$AB$475,4,FALSE)</f>
        <v>3915</v>
      </c>
      <c r="F389" s="5">
        <f>+VLOOKUP(D389,[1]MES!$B$336:$AB$475,17,FALSE)</f>
        <v>5672.4</v>
      </c>
    </row>
    <row r="390" spans="1:6" x14ac:dyDescent="0.3">
      <c r="A390" s="3" t="s">
        <v>106</v>
      </c>
      <c r="B390" s="6" t="s">
        <v>69</v>
      </c>
      <c r="C390" s="6" t="s">
        <v>115</v>
      </c>
      <c r="D390" t="s">
        <v>59</v>
      </c>
      <c r="E390" s="5">
        <f>+VLOOKUP(D390,[1]MES!$B$336:$AB$475,4,FALSE)</f>
        <v>87392.196209094371</v>
      </c>
      <c r="F390" s="5">
        <f>+VLOOKUP(D390,[1]MES!$B$336:$AB$475,17,FALSE)</f>
        <v>30951.66</v>
      </c>
    </row>
    <row r="391" spans="1:6" x14ac:dyDescent="0.3">
      <c r="A391" s="3" t="s">
        <v>106</v>
      </c>
      <c r="B391" s="6" t="s">
        <v>69</v>
      </c>
      <c r="C391" s="6" t="s">
        <v>115</v>
      </c>
      <c r="D391" t="s">
        <v>60</v>
      </c>
      <c r="E391" s="5">
        <f>+VLOOKUP(D391,[1]MES!$B$336:$AB$475,4,FALSE)</f>
        <v>3480</v>
      </c>
      <c r="F391" s="5">
        <f>+VLOOKUP(D391,[1]MES!$B$336:$AB$475,17,FALSE)</f>
        <v>0</v>
      </c>
    </row>
    <row r="392" spans="1:6" x14ac:dyDescent="0.3">
      <c r="A392" s="3" t="s">
        <v>106</v>
      </c>
      <c r="B392" s="6" t="s">
        <v>69</v>
      </c>
      <c r="C392" s="6" t="s">
        <v>115</v>
      </c>
      <c r="D392" t="s">
        <v>61</v>
      </c>
      <c r="E392" s="5">
        <f>+VLOOKUP(D392,[1]MES!$B$336:$AB$475,4,FALSE)</f>
        <v>87</v>
      </c>
      <c r="F392" s="5">
        <f>+VLOOKUP(D392,[1]MES!$B$336:$AB$475,17,FALSE)</f>
        <v>0</v>
      </c>
    </row>
    <row r="393" spans="1:6" x14ac:dyDescent="0.3">
      <c r="A393" s="3" t="s">
        <v>106</v>
      </c>
      <c r="B393" s="6" t="s">
        <v>69</v>
      </c>
      <c r="C393" s="6" t="s">
        <v>115</v>
      </c>
      <c r="D393" t="s">
        <v>62</v>
      </c>
      <c r="E393" s="5">
        <f>+VLOOKUP(D393,[1]MES!$B$336:$AB$475,4,FALSE)</f>
        <v>474</v>
      </c>
      <c r="F393" s="5">
        <f>+VLOOKUP(D393,[1]MES!$B$336:$AB$475,17,FALSE)</f>
        <v>518.52</v>
      </c>
    </row>
    <row r="394" spans="1:6" x14ac:dyDescent="0.3">
      <c r="A394" s="3" t="s">
        <v>106</v>
      </c>
      <c r="B394" s="6" t="s">
        <v>69</v>
      </c>
      <c r="C394" s="6" t="s">
        <v>115</v>
      </c>
      <c r="D394" t="s">
        <v>63</v>
      </c>
      <c r="E394" s="5">
        <f>+VLOOKUP(D394,[1]MES!$B$336:$AB$475,4,FALSE)</f>
        <v>2350</v>
      </c>
      <c r="F394" s="5">
        <f>+VLOOKUP(D394,[1]MES!$B$336:$AB$475,17,FALSE)</f>
        <v>2034.15</v>
      </c>
    </row>
    <row r="395" spans="1:6" x14ac:dyDescent="0.3">
      <c r="A395" s="3" t="s">
        <v>106</v>
      </c>
      <c r="B395" s="6" t="s">
        <v>69</v>
      </c>
      <c r="C395" s="6" t="s">
        <v>115</v>
      </c>
      <c r="D395" t="s">
        <v>64</v>
      </c>
      <c r="E395" s="5">
        <f>+VLOOKUP(D395,[1]MES!$B$336:$AB$475,4,FALSE)</f>
        <v>1300</v>
      </c>
      <c r="F395" s="5">
        <f>+VLOOKUP(D395,[1]MES!$B$336:$AB$475,17,FALSE)</f>
        <v>1740.95</v>
      </c>
    </row>
    <row r="396" spans="1:6" x14ac:dyDescent="0.3">
      <c r="A396" s="3" t="s">
        <v>106</v>
      </c>
      <c r="B396" s="6" t="s">
        <v>69</v>
      </c>
      <c r="C396" s="6" t="s">
        <v>115</v>
      </c>
      <c r="D396" t="s">
        <v>65</v>
      </c>
      <c r="E396" s="5">
        <f>+VLOOKUP(D396,[1]MES!$B$336:$AB$475,4,FALSE)</f>
        <v>1340</v>
      </c>
      <c r="F396" s="5">
        <f>+VLOOKUP(D396,[1]MES!$B$336:$AB$475,17,FALSE)</f>
        <v>1125</v>
      </c>
    </row>
    <row r="397" spans="1:6" x14ac:dyDescent="0.3">
      <c r="A397" s="3" t="s">
        <v>106</v>
      </c>
      <c r="B397" s="6" t="s">
        <v>69</v>
      </c>
      <c r="C397" s="6" t="s">
        <v>115</v>
      </c>
      <c r="D397" t="s">
        <v>66</v>
      </c>
      <c r="E397" s="5">
        <f>+VLOOKUP(D397,[1]MES!$B$336:$AB$475,4,FALSE)</f>
        <v>1000</v>
      </c>
      <c r="F397" s="5">
        <f>+VLOOKUP(D397,[1]MES!$B$336:$AB$475,17,FALSE)</f>
        <v>681.53</v>
      </c>
    </row>
    <row r="398" spans="1:6" x14ac:dyDescent="0.3">
      <c r="A398" s="3" t="s">
        <v>106</v>
      </c>
      <c r="B398" s="6" t="s">
        <v>69</v>
      </c>
      <c r="C398" s="6" t="s">
        <v>115</v>
      </c>
      <c r="D398" t="s">
        <v>67</v>
      </c>
      <c r="E398" s="5">
        <f>+VLOOKUP(D398,[1]MES!$B$336:$AB$475,4,FALSE)</f>
        <v>2175</v>
      </c>
      <c r="F398" s="5">
        <f>+VLOOKUP(D398,[1]MES!$B$336:$AB$475,17,FALSE)</f>
        <v>1899.17</v>
      </c>
    </row>
    <row r="399" spans="1:6" x14ac:dyDescent="0.3">
      <c r="A399" s="3" t="s">
        <v>106</v>
      </c>
      <c r="B399" s="6" t="s">
        <v>69</v>
      </c>
      <c r="C399" s="6" t="s">
        <v>115</v>
      </c>
      <c r="D399" t="s">
        <v>68</v>
      </c>
      <c r="E399" s="5">
        <f>+VLOOKUP(D399,[1]MES!$B$336:$AB$475,4,FALSE)</f>
        <v>24874.25</v>
      </c>
      <c r="F399" s="5">
        <f>+VLOOKUP(D399,[1]MES!$B$336:$AB$475,17,FALSE)</f>
        <v>9282.1</v>
      </c>
    </row>
    <row r="400" spans="1:6" x14ac:dyDescent="0.3">
      <c r="A400" s="3" t="s">
        <v>106</v>
      </c>
      <c r="B400" s="6" t="s">
        <v>99</v>
      </c>
      <c r="C400" s="6" t="s">
        <v>115</v>
      </c>
      <c r="D400" t="s">
        <v>71</v>
      </c>
      <c r="E400" s="5">
        <f>+VLOOKUP(D400,[1]MES!$B$336:$AB$475,4,FALSE)</f>
        <v>1675</v>
      </c>
      <c r="F400" s="5">
        <f>+VLOOKUP(D400,[1]MES!$B$336:$AB$475,17,FALSE)</f>
        <v>1159.1099999999999</v>
      </c>
    </row>
    <row r="401" spans="1:6" x14ac:dyDescent="0.3">
      <c r="A401" s="3" t="s">
        <v>106</v>
      </c>
      <c r="B401" s="6" t="s">
        <v>99</v>
      </c>
      <c r="C401" s="6" t="s">
        <v>115</v>
      </c>
      <c r="D401" t="s">
        <v>72</v>
      </c>
      <c r="E401" s="5">
        <f>+VLOOKUP(D401,[1]MES!$B$336:$AB$475,4,FALSE)</f>
        <v>1740</v>
      </c>
      <c r="F401" s="5">
        <f>+VLOOKUP(D401,[1]MES!$B$336:$AB$475,17,FALSE)</f>
        <v>0</v>
      </c>
    </row>
    <row r="402" spans="1:6" x14ac:dyDescent="0.3">
      <c r="A402" s="3" t="s">
        <v>106</v>
      </c>
      <c r="B402" s="6" t="s">
        <v>99</v>
      </c>
      <c r="C402" s="6" t="s">
        <v>115</v>
      </c>
      <c r="D402" t="s">
        <v>73</v>
      </c>
      <c r="E402" s="5">
        <f>+VLOOKUP(D402,[1]MES!$B$336:$AB$475,4,FALSE)</f>
        <v>46806</v>
      </c>
      <c r="F402" s="5">
        <f>+VLOOKUP(D402,[1]MES!$B$336:$AB$475,17,FALSE)</f>
        <v>9148.92</v>
      </c>
    </row>
    <row r="403" spans="1:6" x14ac:dyDescent="0.3">
      <c r="A403" s="3" t="s">
        <v>106</v>
      </c>
      <c r="B403" s="6" t="s">
        <v>111</v>
      </c>
      <c r="C403" s="6" t="s">
        <v>115</v>
      </c>
      <c r="D403" t="s">
        <v>109</v>
      </c>
      <c r="E403" s="5">
        <f>+VLOOKUP(D403,[1]MES!$B$336:$AB$475,4,FALSE)</f>
        <v>0</v>
      </c>
      <c r="F403" s="5">
        <f>+VLOOKUP(D403,[1]MES!$B$336:$AB$475,17,FALSE)</f>
        <v>0</v>
      </c>
    </row>
    <row r="404" spans="1:6" x14ac:dyDescent="0.3">
      <c r="A404" s="3" t="s">
        <v>106</v>
      </c>
      <c r="B404" s="6" t="s">
        <v>111</v>
      </c>
      <c r="C404" s="6" t="s">
        <v>115</v>
      </c>
      <c r="D404" t="s">
        <v>110</v>
      </c>
      <c r="E404" s="5">
        <f>+VLOOKUP(D404,[1]MES!$B$336:$AB$475,4,FALSE)</f>
        <v>0</v>
      </c>
      <c r="F404" s="5">
        <f>+VLOOKUP(D404,[1]MES!$B$336:$AB$475,17,FALSE)</f>
        <v>0</v>
      </c>
    </row>
    <row r="405" spans="1:6" x14ac:dyDescent="0.3">
      <c r="A405" s="3" t="s">
        <v>106</v>
      </c>
      <c r="B405" s="6" t="s">
        <v>50</v>
      </c>
      <c r="C405" s="6" t="s">
        <v>115</v>
      </c>
      <c r="D405" t="s">
        <v>51</v>
      </c>
      <c r="E405" s="5">
        <f>+VLOOKUP(D405,[1]MES!$B$336:$AB$475,4,FALSE)</f>
        <v>277480.83610000001</v>
      </c>
      <c r="F405" s="5">
        <f>+VLOOKUP(D405,[1]MES!$B$336:$AB$475,17,FALSE)</f>
        <v>238656.44</v>
      </c>
    </row>
    <row r="406" spans="1:6" x14ac:dyDescent="0.3">
      <c r="A406" s="3" t="s">
        <v>106</v>
      </c>
      <c r="B406" s="6" t="s">
        <v>50</v>
      </c>
      <c r="C406" s="6" t="s">
        <v>115</v>
      </c>
      <c r="D406" t="s">
        <v>78</v>
      </c>
      <c r="E406" s="5">
        <f>+VLOOKUP(D406,[1]MES!$B$336:$AB$475,4,FALSE)</f>
        <v>16686</v>
      </c>
      <c r="F406" s="5">
        <f>+VLOOKUP(D406,[1]MES!$B$336:$AB$475,17,FALSE)</f>
        <v>17561.5</v>
      </c>
    </row>
    <row r="407" spans="1:6" x14ac:dyDescent="0.3">
      <c r="A407" s="3" t="s">
        <v>106</v>
      </c>
      <c r="B407" s="6" t="s">
        <v>50</v>
      </c>
      <c r="C407" s="6" t="s">
        <v>115</v>
      </c>
      <c r="D407" t="s">
        <v>79</v>
      </c>
      <c r="E407" s="5">
        <f>+VLOOKUP(D407,[1]MES!$B$336:$AB$475,4,FALSE)</f>
        <v>36072.096153846163</v>
      </c>
      <c r="F407" s="5">
        <f>+VLOOKUP(D407,[1]MES!$B$336:$AB$475,17,FALSE)</f>
        <v>10623.04</v>
      </c>
    </row>
    <row r="408" spans="1:6" x14ac:dyDescent="0.3">
      <c r="A408" s="3" t="s">
        <v>106</v>
      </c>
      <c r="B408" s="6" t="s">
        <v>50</v>
      </c>
      <c r="C408" s="6" t="s">
        <v>115</v>
      </c>
      <c r="D408" t="s">
        <v>80</v>
      </c>
      <c r="E408" s="5">
        <f>+VLOOKUP(D408,[1]MES!$B$336:$AB$475,4,FALSE)</f>
        <v>18498.722406666668</v>
      </c>
      <c r="F408" s="5">
        <f>+VLOOKUP(D408,[1]MES!$B$336:$AB$475,17,FALSE)</f>
        <v>0</v>
      </c>
    </row>
    <row r="409" spans="1:6" x14ac:dyDescent="0.3">
      <c r="A409" s="3" t="s">
        <v>106</v>
      </c>
      <c r="B409" s="6" t="s">
        <v>50</v>
      </c>
      <c r="C409" s="6" t="s">
        <v>115</v>
      </c>
      <c r="D409" t="s">
        <v>81</v>
      </c>
      <c r="E409" s="5">
        <f>+VLOOKUP(D409,[1]MES!$B$336:$AB$475,4,FALSE)</f>
        <v>0</v>
      </c>
      <c r="F409" s="5">
        <f>+VLOOKUP(D409,[1]MES!$B$336:$AB$475,17,FALSE)</f>
        <v>0</v>
      </c>
    </row>
    <row r="410" spans="1:6" x14ac:dyDescent="0.3">
      <c r="A410" s="3" t="s">
        <v>106</v>
      </c>
      <c r="B410" s="6" t="s">
        <v>50</v>
      </c>
      <c r="C410" s="6" t="s">
        <v>115</v>
      </c>
      <c r="D410" t="s">
        <v>82</v>
      </c>
      <c r="E410" s="5">
        <f>+VLOOKUP(D410,[1]MES!$B$336:$AB$475,4,FALSE)</f>
        <v>2000</v>
      </c>
      <c r="F410" s="5">
        <f>+VLOOKUP(D410,[1]MES!$B$336:$AB$475,17,FALSE)</f>
        <v>0</v>
      </c>
    </row>
    <row r="411" spans="1:6" x14ac:dyDescent="0.3">
      <c r="A411" s="3" t="s">
        <v>106</v>
      </c>
      <c r="B411" s="6" t="s">
        <v>50</v>
      </c>
      <c r="C411" s="6" t="s">
        <v>115</v>
      </c>
      <c r="D411" t="s">
        <v>83</v>
      </c>
      <c r="E411" s="5">
        <f>+VLOOKUP(D411,[1]MES!$B$336:$AB$475,4,FALSE)</f>
        <v>57582.082150771697</v>
      </c>
      <c r="F411" s="5">
        <f>+VLOOKUP(D411,[1]MES!$B$336:$AB$475,17,FALSE)</f>
        <v>44427.74</v>
      </c>
    </row>
    <row r="412" spans="1:6" x14ac:dyDescent="0.3">
      <c r="A412" s="3" t="s">
        <v>106</v>
      </c>
      <c r="B412" s="6" t="s">
        <v>50</v>
      </c>
      <c r="C412" s="6" t="s">
        <v>115</v>
      </c>
      <c r="D412" t="s">
        <v>84</v>
      </c>
      <c r="E412" s="5">
        <f>+VLOOKUP(D412,[1]MES!$B$336:$AB$475,4,FALSE)</f>
        <v>29049.846633220724</v>
      </c>
      <c r="F412" s="5">
        <f>+VLOOKUP(D412,[1]MES!$B$336:$AB$475,17,FALSE)</f>
        <v>22227.87</v>
      </c>
    </row>
    <row r="413" spans="1:6" x14ac:dyDescent="0.3">
      <c r="A413" s="3" t="s">
        <v>106</v>
      </c>
      <c r="B413" s="6" t="s">
        <v>50</v>
      </c>
      <c r="C413" s="6" t="s">
        <v>115</v>
      </c>
      <c r="D413" t="s">
        <v>85</v>
      </c>
      <c r="E413" s="5">
        <f>+VLOOKUP(D413,[1]MES!$B$336:$AB$475,4,FALSE)</f>
        <v>29049.846633220724</v>
      </c>
      <c r="F413" s="5">
        <f>+VLOOKUP(D413,[1]MES!$B$336:$AB$475,17,FALSE)</f>
        <v>22227.87</v>
      </c>
    </row>
    <row r="414" spans="1:6" x14ac:dyDescent="0.3">
      <c r="A414" s="3" t="s">
        <v>106</v>
      </c>
      <c r="B414" s="6" t="s">
        <v>50</v>
      </c>
      <c r="C414" s="6" t="s">
        <v>115</v>
      </c>
      <c r="D414" t="s">
        <v>86</v>
      </c>
      <c r="E414" s="5">
        <f>+VLOOKUP(D414,[1]MES!$B$336:$AB$475,4,FALSE)</f>
        <v>0</v>
      </c>
      <c r="F414" s="5">
        <f>+VLOOKUP(D414,[1]MES!$B$336:$AB$475,17,FALSE)</f>
        <v>0</v>
      </c>
    </row>
    <row r="415" spans="1:6" x14ac:dyDescent="0.3">
      <c r="A415" s="3" t="s">
        <v>106</v>
      </c>
      <c r="B415" s="6" t="s">
        <v>50</v>
      </c>
      <c r="C415" s="6" t="s">
        <v>115</v>
      </c>
      <c r="D415" t="s">
        <v>87</v>
      </c>
      <c r="E415" s="5">
        <f>+VLOOKUP(D415,[1]MES!$B$336:$AB$475,4,FALSE)</f>
        <v>0</v>
      </c>
      <c r="F415" s="5">
        <f>+VLOOKUP(D415,[1]MES!$B$336:$AB$475,17,FALSE)</f>
        <v>0</v>
      </c>
    </row>
    <row r="416" spans="1:6" x14ac:dyDescent="0.3">
      <c r="A416" s="3" t="s">
        <v>106</v>
      </c>
      <c r="B416" s="6" t="s">
        <v>100</v>
      </c>
      <c r="C416" s="6" t="s">
        <v>115</v>
      </c>
      <c r="D416" t="s">
        <v>88</v>
      </c>
      <c r="E416" s="5">
        <f>+VLOOKUP(D416,[1]MES!$B$336:$AB$475,4,FALSE)</f>
        <v>2890.9844649801257</v>
      </c>
      <c r="F416" s="5">
        <f>+VLOOKUP(D416,[1]MES!$B$336:$AB$475,17,FALSE)</f>
        <v>2376.16</v>
      </c>
    </row>
    <row r="417" spans="1:6" x14ac:dyDescent="0.3">
      <c r="A417" s="3" t="s">
        <v>106</v>
      </c>
      <c r="B417" s="6" t="s">
        <v>100</v>
      </c>
      <c r="C417" s="6" t="s">
        <v>115</v>
      </c>
      <c r="D417" t="s">
        <v>89</v>
      </c>
      <c r="E417" s="5">
        <f>+VLOOKUP(D417,[1]MES!$B$336:$AB$475,4,FALSE)</f>
        <v>1976.0642444117088</v>
      </c>
      <c r="F417" s="5">
        <f>+VLOOKUP(D417,[1]MES!$B$336:$AB$475,17,FALSE)</f>
        <v>820.92000000000007</v>
      </c>
    </row>
    <row r="418" spans="1:6" x14ac:dyDescent="0.3">
      <c r="A418" s="3" t="s">
        <v>106</v>
      </c>
      <c r="B418" s="6" t="s">
        <v>100</v>
      </c>
      <c r="C418" s="6" t="s">
        <v>115</v>
      </c>
      <c r="D418" t="s">
        <v>90</v>
      </c>
      <c r="E418" s="5">
        <f>+VLOOKUP(D418,[1]MES!$B$336:$AB$475,4,FALSE)</f>
        <v>39.358800000000002</v>
      </c>
      <c r="F418" s="5">
        <f>+VLOOKUP(D418,[1]MES!$B$336:$AB$475,17,FALSE)</f>
        <v>30.28</v>
      </c>
    </row>
    <row r="419" spans="1:6" x14ac:dyDescent="0.3">
      <c r="A419" s="3" t="s">
        <v>106</v>
      </c>
      <c r="B419" s="6" t="s">
        <v>100</v>
      </c>
      <c r="C419" s="6" t="s">
        <v>115</v>
      </c>
      <c r="D419" t="s">
        <v>91</v>
      </c>
      <c r="E419" s="5">
        <f>+VLOOKUP(D419,[1]MES!$B$336:$AB$475,4,FALSE)</f>
        <v>1450.9106880542911</v>
      </c>
      <c r="F419" s="5">
        <f>+VLOOKUP(D419,[1]MES!$B$336:$AB$475,17,FALSE)</f>
        <v>1310.17</v>
      </c>
    </row>
    <row r="420" spans="1:6" x14ac:dyDescent="0.3">
      <c r="A420" s="3" t="s">
        <v>106</v>
      </c>
      <c r="B420" s="6" t="s">
        <v>100</v>
      </c>
      <c r="C420" s="6" t="s">
        <v>115</v>
      </c>
      <c r="D420" t="s">
        <v>92</v>
      </c>
      <c r="E420" s="5">
        <f>+VLOOKUP(D420,[1]MES!$B$336:$AB$475,4,FALSE)</f>
        <v>3014.9037594000001</v>
      </c>
      <c r="F420" s="5">
        <f>+VLOOKUP(D420,[1]MES!$B$336:$AB$475,17,FALSE)</f>
        <v>2319.16</v>
      </c>
    </row>
    <row r="421" spans="1:6" x14ac:dyDescent="0.3">
      <c r="A421" s="3" t="s">
        <v>106</v>
      </c>
      <c r="B421" s="6" t="s">
        <v>100</v>
      </c>
      <c r="C421" s="6" t="s">
        <v>115</v>
      </c>
      <c r="D421" t="s">
        <v>94</v>
      </c>
      <c r="E421" s="5">
        <f>+VLOOKUP(D421,[1]MES!$B$336:$AB$475,4,FALSE)</f>
        <v>23.615279999999998</v>
      </c>
      <c r="F421" s="5">
        <f>+VLOOKUP(D421,[1]MES!$B$336:$AB$475,17,FALSE)</f>
        <v>18.170000000000002</v>
      </c>
    </row>
    <row r="422" spans="1:6" x14ac:dyDescent="0.3">
      <c r="A422" s="3" t="s">
        <v>106</v>
      </c>
      <c r="B422" s="6" t="s">
        <v>112</v>
      </c>
      <c r="C422" s="6" t="s">
        <v>115</v>
      </c>
      <c r="D422" t="s">
        <v>95</v>
      </c>
      <c r="E422" s="5">
        <f>+VLOOKUP(D422,[1]MES!$B$336:$AB$475,4,FALSE)</f>
        <v>21792.789758700739</v>
      </c>
      <c r="F422" s="5">
        <f>+VLOOKUP(D422,[1]MES!$B$336:$AB$475,17,FALSE)</f>
        <v>1527.12</v>
      </c>
    </row>
    <row r="423" spans="1:6" x14ac:dyDescent="0.3">
      <c r="A423" s="3" t="s">
        <v>107</v>
      </c>
      <c r="B423" s="6" t="s">
        <v>69</v>
      </c>
      <c r="C423" s="6" t="s">
        <v>115</v>
      </c>
      <c r="D423" t="s">
        <v>58</v>
      </c>
      <c r="E423" s="5">
        <f>+VLOOKUP(D423,[1]MES!$B$336:$AB$475,5,FALSE)</f>
        <v>4350</v>
      </c>
      <c r="F423" s="5">
        <f>+VLOOKUP(D423,[1]MES!$B$336:$AB$475,18,FALSE)</f>
        <v>0</v>
      </c>
    </row>
    <row r="424" spans="1:6" x14ac:dyDescent="0.3">
      <c r="A424" s="3" t="s">
        <v>107</v>
      </c>
      <c r="B424" s="6" t="s">
        <v>69</v>
      </c>
      <c r="C424" s="6" t="s">
        <v>115</v>
      </c>
      <c r="D424" t="s">
        <v>114</v>
      </c>
      <c r="E424" s="5">
        <f>+VLOOKUP(D424,[1]MES!$B$336:$AB$475,5,FALSE)</f>
        <v>7395</v>
      </c>
      <c r="F424" s="5">
        <f>+VLOOKUP(D424,[1]MES!$B$336:$AB$475,18,FALSE)</f>
        <v>0</v>
      </c>
    </row>
    <row r="425" spans="1:6" x14ac:dyDescent="0.3">
      <c r="A425" s="3" t="s">
        <v>107</v>
      </c>
      <c r="B425" s="6" t="s">
        <v>69</v>
      </c>
      <c r="C425" s="6" t="s">
        <v>115</v>
      </c>
      <c r="D425" t="s">
        <v>59</v>
      </c>
      <c r="E425" s="5">
        <f>+VLOOKUP(D425,[1]MES!$B$336:$AB$475,5,FALSE)</f>
        <v>82172.196209094371</v>
      </c>
      <c r="F425" s="5">
        <f>+VLOOKUP(D425,[1]MES!$B$336:$AB$475,18,FALSE)</f>
        <v>0</v>
      </c>
    </row>
    <row r="426" spans="1:6" x14ac:dyDescent="0.3">
      <c r="A426" s="3" t="s">
        <v>107</v>
      </c>
      <c r="B426" s="6" t="s">
        <v>69</v>
      </c>
      <c r="C426" s="6" t="s">
        <v>115</v>
      </c>
      <c r="D426" t="s">
        <v>60</v>
      </c>
      <c r="E426" s="5">
        <f>+VLOOKUP(D426,[1]MES!$B$336:$AB$475,5,FALSE)</f>
        <v>3480</v>
      </c>
      <c r="F426" s="5">
        <f>+VLOOKUP(D426,[1]MES!$B$336:$AB$475,18,FALSE)</f>
        <v>0</v>
      </c>
    </row>
    <row r="427" spans="1:6" x14ac:dyDescent="0.3">
      <c r="A427" s="3" t="s">
        <v>107</v>
      </c>
      <c r="B427" s="6" t="s">
        <v>69</v>
      </c>
      <c r="C427" s="6" t="s">
        <v>115</v>
      </c>
      <c r="D427" t="s">
        <v>61</v>
      </c>
      <c r="E427" s="5">
        <f>+VLOOKUP(D427,[1]MES!$B$336:$AB$475,5,FALSE)</f>
        <v>87</v>
      </c>
      <c r="F427" s="5">
        <f>+VLOOKUP(D427,[1]MES!$B$336:$AB$475,18,FALSE)</f>
        <v>0</v>
      </c>
    </row>
    <row r="428" spans="1:6" x14ac:dyDescent="0.3">
      <c r="A428" s="3" t="s">
        <v>107</v>
      </c>
      <c r="B428" s="6" t="s">
        <v>69</v>
      </c>
      <c r="C428" s="6" t="s">
        <v>115</v>
      </c>
      <c r="D428" t="s">
        <v>62</v>
      </c>
      <c r="E428" s="5">
        <f>+VLOOKUP(D428,[1]MES!$B$336:$AB$475,5,FALSE)</f>
        <v>474</v>
      </c>
      <c r="F428" s="5">
        <f>+VLOOKUP(D428,[1]MES!$B$336:$AB$475,18,FALSE)</f>
        <v>0</v>
      </c>
    </row>
    <row r="429" spans="1:6" x14ac:dyDescent="0.3">
      <c r="A429" s="3" t="s">
        <v>107</v>
      </c>
      <c r="B429" s="6" t="s">
        <v>69</v>
      </c>
      <c r="C429" s="6" t="s">
        <v>115</v>
      </c>
      <c r="D429" t="s">
        <v>63</v>
      </c>
      <c r="E429" s="5">
        <f>+VLOOKUP(D429,[1]MES!$B$336:$AB$475,5,FALSE)</f>
        <v>2350</v>
      </c>
      <c r="F429" s="5">
        <f>+VLOOKUP(D429,[1]MES!$B$336:$AB$475,18,FALSE)</f>
        <v>0</v>
      </c>
    </row>
    <row r="430" spans="1:6" x14ac:dyDescent="0.3">
      <c r="A430" s="3" t="s">
        <v>107</v>
      </c>
      <c r="B430" s="6" t="s">
        <v>69</v>
      </c>
      <c r="C430" s="6" t="s">
        <v>115</v>
      </c>
      <c r="D430" t="s">
        <v>64</v>
      </c>
      <c r="E430" s="5">
        <f>+VLOOKUP(D430,[1]MES!$B$336:$AB$475,5,FALSE)</f>
        <v>1300</v>
      </c>
      <c r="F430" s="5">
        <f>+VLOOKUP(D430,[1]MES!$B$336:$AB$475,18,FALSE)</f>
        <v>0</v>
      </c>
    </row>
    <row r="431" spans="1:6" x14ac:dyDescent="0.3">
      <c r="A431" s="3" t="s">
        <v>107</v>
      </c>
      <c r="B431" s="6" t="s">
        <v>69</v>
      </c>
      <c r="C431" s="6" t="s">
        <v>115</v>
      </c>
      <c r="D431" t="s">
        <v>65</v>
      </c>
      <c r="E431" s="5">
        <f>+VLOOKUP(D431,[1]MES!$B$336:$AB$475,5,FALSE)</f>
        <v>1340</v>
      </c>
      <c r="F431" s="5">
        <f>+VLOOKUP(D431,[1]MES!$B$336:$AB$475,18,FALSE)</f>
        <v>0</v>
      </c>
    </row>
    <row r="432" spans="1:6" x14ac:dyDescent="0.3">
      <c r="A432" s="3" t="s">
        <v>107</v>
      </c>
      <c r="B432" s="6" t="s">
        <v>69</v>
      </c>
      <c r="C432" s="6" t="s">
        <v>115</v>
      </c>
      <c r="D432" t="s">
        <v>66</v>
      </c>
      <c r="E432" s="5">
        <f>+VLOOKUP(D432,[1]MES!$B$336:$AB$475,5,FALSE)</f>
        <v>1000</v>
      </c>
      <c r="F432" s="5">
        <f>+VLOOKUP(D432,[1]MES!$B$336:$AB$475,18,FALSE)</f>
        <v>0</v>
      </c>
    </row>
    <row r="433" spans="1:6" x14ac:dyDescent="0.3">
      <c r="A433" s="3" t="s">
        <v>107</v>
      </c>
      <c r="B433" s="6" t="s">
        <v>69</v>
      </c>
      <c r="C433" s="6" t="s">
        <v>115</v>
      </c>
      <c r="D433" t="s">
        <v>67</v>
      </c>
      <c r="E433" s="5">
        <f>+VLOOKUP(D433,[1]MES!$B$336:$AB$475,5,FALSE)</f>
        <v>2175</v>
      </c>
      <c r="F433" s="5">
        <f>+VLOOKUP(D433,[1]MES!$B$336:$AB$475,18,FALSE)</f>
        <v>0</v>
      </c>
    </row>
    <row r="434" spans="1:6" x14ac:dyDescent="0.3">
      <c r="A434" s="3" t="s">
        <v>107</v>
      </c>
      <c r="B434" s="6" t="s">
        <v>69</v>
      </c>
      <c r="C434" s="6" t="s">
        <v>115</v>
      </c>
      <c r="D434" t="s">
        <v>68</v>
      </c>
      <c r="E434" s="5">
        <f>+VLOOKUP(D434,[1]MES!$B$336:$AB$475,5,FALSE)</f>
        <v>7757</v>
      </c>
      <c r="F434" s="5">
        <f>+VLOOKUP(D434,[1]MES!$B$336:$AB$475,18,FALSE)</f>
        <v>0</v>
      </c>
    </row>
    <row r="435" spans="1:6" x14ac:dyDescent="0.3">
      <c r="A435" s="3" t="s">
        <v>107</v>
      </c>
      <c r="B435" s="6" t="s">
        <v>99</v>
      </c>
      <c r="C435" s="6" t="s">
        <v>115</v>
      </c>
      <c r="D435" t="s">
        <v>71</v>
      </c>
      <c r="E435" s="5">
        <f>+VLOOKUP(D435,[1]MES!$B$336:$AB$475,5,FALSE)</f>
        <v>1675</v>
      </c>
      <c r="F435" s="5">
        <f>+VLOOKUP(D435,[1]MES!$B$336:$AB$475,18,FALSE)</f>
        <v>0</v>
      </c>
    </row>
    <row r="436" spans="1:6" x14ac:dyDescent="0.3">
      <c r="A436" s="3" t="s">
        <v>107</v>
      </c>
      <c r="B436" s="6" t="s">
        <v>99</v>
      </c>
      <c r="C436" s="6" t="s">
        <v>115</v>
      </c>
      <c r="D436" t="s">
        <v>72</v>
      </c>
      <c r="E436" s="5">
        <f>+VLOOKUP(D436,[1]MES!$B$336:$AB$475,5,FALSE)</f>
        <v>8004</v>
      </c>
      <c r="F436" s="5">
        <f>+VLOOKUP(D436,[1]MES!$B$336:$AB$475,18,FALSE)</f>
        <v>0</v>
      </c>
    </row>
    <row r="437" spans="1:6" x14ac:dyDescent="0.3">
      <c r="A437" s="3" t="s">
        <v>107</v>
      </c>
      <c r="B437" s="6" t="s">
        <v>99</v>
      </c>
      <c r="C437" s="6" t="s">
        <v>115</v>
      </c>
      <c r="D437" t="s">
        <v>73</v>
      </c>
      <c r="E437" s="5">
        <f>+VLOOKUP(D437,[1]MES!$B$336:$AB$475,5,FALSE)</f>
        <v>1131</v>
      </c>
      <c r="F437" s="5">
        <f>+VLOOKUP(D437,[1]MES!$B$336:$AB$475,18,FALSE)</f>
        <v>0</v>
      </c>
    </row>
    <row r="438" spans="1:6" x14ac:dyDescent="0.3">
      <c r="A438" s="3" t="s">
        <v>107</v>
      </c>
      <c r="B438" s="6" t="s">
        <v>111</v>
      </c>
      <c r="C438" s="6" t="s">
        <v>115</v>
      </c>
      <c r="D438" t="s">
        <v>109</v>
      </c>
      <c r="E438" s="5">
        <f>+VLOOKUP(D438,[1]MES!$B$336:$AB$475,5,FALSE)</f>
        <v>0</v>
      </c>
      <c r="F438" s="5">
        <f>+VLOOKUP(D438,[1]MES!$B$336:$AB$475,18,FALSE)</f>
        <v>0</v>
      </c>
    </row>
    <row r="439" spans="1:6" x14ac:dyDescent="0.3">
      <c r="A439" s="3" t="s">
        <v>107</v>
      </c>
      <c r="B439" s="6" t="s">
        <v>111</v>
      </c>
      <c r="C439" s="6" t="s">
        <v>115</v>
      </c>
      <c r="D439" t="s">
        <v>110</v>
      </c>
      <c r="E439" s="5">
        <f>+VLOOKUP(D439,[1]MES!$B$336:$AB$475,5,FALSE)</f>
        <v>0</v>
      </c>
      <c r="F439" s="5">
        <f>+VLOOKUP(D439,[1]MES!$B$336:$AB$475,18,FALSE)</f>
        <v>0</v>
      </c>
    </row>
    <row r="440" spans="1:6" x14ac:dyDescent="0.3">
      <c r="A440" s="3" t="s">
        <v>107</v>
      </c>
      <c r="B440" s="6" t="s">
        <v>50</v>
      </c>
      <c r="C440" s="6" t="s">
        <v>115</v>
      </c>
      <c r="D440" t="s">
        <v>51</v>
      </c>
      <c r="E440" s="5">
        <f>+VLOOKUP(D440,[1]MES!$B$336:$AB$475,5,FALSE)</f>
        <v>277480.83610000001</v>
      </c>
      <c r="F440" s="5">
        <f>+VLOOKUP(D440,[1]MES!$B$336:$AB$475,18,FALSE)</f>
        <v>0</v>
      </c>
    </row>
    <row r="441" spans="1:6" x14ac:dyDescent="0.3">
      <c r="A441" s="3" t="s">
        <v>107</v>
      </c>
      <c r="B441" s="6" t="s">
        <v>50</v>
      </c>
      <c r="C441" s="6" t="s">
        <v>115</v>
      </c>
      <c r="D441" t="s">
        <v>78</v>
      </c>
      <c r="E441" s="5">
        <f>+VLOOKUP(D441,[1]MES!$B$336:$AB$475,5,FALSE)</f>
        <v>16686</v>
      </c>
      <c r="F441" s="5">
        <f>+VLOOKUP(D441,[1]MES!$B$336:$AB$475,18,FALSE)</f>
        <v>0</v>
      </c>
    </row>
    <row r="442" spans="1:6" x14ac:dyDescent="0.3">
      <c r="A442" s="3" t="s">
        <v>107</v>
      </c>
      <c r="B442" s="6" t="s">
        <v>50</v>
      </c>
      <c r="C442" s="6" t="s">
        <v>115</v>
      </c>
      <c r="D442" t="s">
        <v>79</v>
      </c>
      <c r="E442" s="5">
        <f>+VLOOKUP(D442,[1]MES!$B$336:$AB$475,5,FALSE)</f>
        <v>36072.096153846163</v>
      </c>
      <c r="F442" s="5">
        <f>+VLOOKUP(D442,[1]MES!$B$336:$AB$475,18,FALSE)</f>
        <v>0</v>
      </c>
    </row>
    <row r="443" spans="1:6" x14ac:dyDescent="0.3">
      <c r="A443" s="3" t="s">
        <v>107</v>
      </c>
      <c r="B443" s="6" t="s">
        <v>50</v>
      </c>
      <c r="C443" s="6" t="s">
        <v>115</v>
      </c>
      <c r="D443" t="s">
        <v>80</v>
      </c>
      <c r="E443" s="5">
        <f>+VLOOKUP(D443,[1]MES!$B$336:$AB$475,5,FALSE)</f>
        <v>18498.722406666668</v>
      </c>
      <c r="F443" s="5">
        <f>+VLOOKUP(D443,[1]MES!$B$336:$AB$475,18,FALSE)</f>
        <v>0</v>
      </c>
    </row>
    <row r="444" spans="1:6" x14ac:dyDescent="0.3">
      <c r="A444" s="3" t="s">
        <v>107</v>
      </c>
      <c r="B444" s="6" t="s">
        <v>50</v>
      </c>
      <c r="C444" s="6" t="s">
        <v>115</v>
      </c>
      <c r="D444" t="s">
        <v>81</v>
      </c>
      <c r="E444" s="5">
        <f>+VLOOKUP(D444,[1]MES!$B$336:$AB$475,5,FALSE)</f>
        <v>0</v>
      </c>
      <c r="F444" s="5">
        <f>+VLOOKUP(D444,[1]MES!$B$336:$AB$475,18,FALSE)</f>
        <v>0</v>
      </c>
    </row>
    <row r="445" spans="1:6" x14ac:dyDescent="0.3">
      <c r="A445" s="3" t="s">
        <v>107</v>
      </c>
      <c r="B445" s="6" t="s">
        <v>50</v>
      </c>
      <c r="C445" s="6" t="s">
        <v>115</v>
      </c>
      <c r="D445" t="s">
        <v>82</v>
      </c>
      <c r="E445" s="5">
        <f>+VLOOKUP(D445,[1]MES!$B$336:$AB$475,5,FALSE)</f>
        <v>2000</v>
      </c>
      <c r="F445" s="5">
        <f>+VLOOKUP(D445,[1]MES!$B$336:$AB$475,18,FALSE)</f>
        <v>0</v>
      </c>
    </row>
    <row r="446" spans="1:6" x14ac:dyDescent="0.3">
      <c r="A446" s="3" t="s">
        <v>107</v>
      </c>
      <c r="B446" s="6" t="s">
        <v>50</v>
      </c>
      <c r="C446" s="6" t="s">
        <v>115</v>
      </c>
      <c r="D446" t="s">
        <v>83</v>
      </c>
      <c r="E446" s="5">
        <f>+VLOOKUP(D446,[1]MES!$B$336:$AB$475,5,FALSE)</f>
        <v>57582.082150771697</v>
      </c>
      <c r="F446" s="5">
        <f>+VLOOKUP(D446,[1]MES!$B$336:$AB$475,18,FALSE)</f>
        <v>0</v>
      </c>
    </row>
    <row r="447" spans="1:6" x14ac:dyDescent="0.3">
      <c r="A447" s="3" t="s">
        <v>107</v>
      </c>
      <c r="B447" s="6" t="s">
        <v>50</v>
      </c>
      <c r="C447" s="6" t="s">
        <v>115</v>
      </c>
      <c r="D447" t="s">
        <v>84</v>
      </c>
      <c r="E447" s="5">
        <f>+VLOOKUP(D447,[1]MES!$B$336:$AB$475,5,FALSE)</f>
        <v>29049.846633220724</v>
      </c>
      <c r="F447" s="5">
        <f>+VLOOKUP(D447,[1]MES!$B$336:$AB$475,18,FALSE)</f>
        <v>0</v>
      </c>
    </row>
    <row r="448" spans="1:6" x14ac:dyDescent="0.3">
      <c r="A448" s="3" t="s">
        <v>107</v>
      </c>
      <c r="B448" s="6" t="s">
        <v>50</v>
      </c>
      <c r="C448" s="6" t="s">
        <v>115</v>
      </c>
      <c r="D448" t="s">
        <v>85</v>
      </c>
      <c r="E448" s="5">
        <f>+VLOOKUP(D448,[1]MES!$B$336:$AB$475,5,FALSE)</f>
        <v>29049.846633220724</v>
      </c>
      <c r="F448" s="5">
        <f>+VLOOKUP(D448,[1]MES!$B$336:$AB$475,18,FALSE)</f>
        <v>0</v>
      </c>
    </row>
    <row r="449" spans="1:6" x14ac:dyDescent="0.3">
      <c r="A449" s="3" t="s">
        <v>107</v>
      </c>
      <c r="B449" s="6" t="s">
        <v>50</v>
      </c>
      <c r="C449" s="6" t="s">
        <v>115</v>
      </c>
      <c r="D449" t="s">
        <v>86</v>
      </c>
      <c r="E449" s="5">
        <f>+VLOOKUP(D449,[1]MES!$B$336:$AB$475,5,FALSE)</f>
        <v>0</v>
      </c>
      <c r="F449" s="5">
        <f>+VLOOKUP(D449,[1]MES!$B$336:$AB$475,18,FALSE)</f>
        <v>0</v>
      </c>
    </row>
    <row r="450" spans="1:6" x14ac:dyDescent="0.3">
      <c r="A450" s="3" t="s">
        <v>107</v>
      </c>
      <c r="B450" s="6" t="s">
        <v>50</v>
      </c>
      <c r="C450" s="6" t="s">
        <v>115</v>
      </c>
      <c r="D450" t="s">
        <v>87</v>
      </c>
      <c r="E450" s="5">
        <f>+VLOOKUP(D450,[1]MES!$B$336:$AB$475,5,FALSE)</f>
        <v>0</v>
      </c>
      <c r="F450" s="5">
        <f>+VLOOKUP(D450,[1]MES!$B$336:$AB$475,18,FALSE)</f>
        <v>0</v>
      </c>
    </row>
    <row r="451" spans="1:6" x14ac:dyDescent="0.3">
      <c r="A451" s="3" t="s">
        <v>107</v>
      </c>
      <c r="B451" s="6" t="s">
        <v>100</v>
      </c>
      <c r="C451" s="6" t="s">
        <v>115</v>
      </c>
      <c r="D451" t="s">
        <v>88</v>
      </c>
      <c r="E451" s="5">
        <f>+VLOOKUP(D451,[1]MES!$B$336:$AB$475,5,FALSE)</f>
        <v>2890.9844649801257</v>
      </c>
      <c r="F451" s="5">
        <f>+VLOOKUP(D451,[1]MES!$B$336:$AB$475,18,FALSE)</f>
        <v>0</v>
      </c>
    </row>
    <row r="452" spans="1:6" x14ac:dyDescent="0.3">
      <c r="A452" s="3" t="s">
        <v>107</v>
      </c>
      <c r="B452" s="6" t="s">
        <v>100</v>
      </c>
      <c r="C452" s="6" t="s">
        <v>115</v>
      </c>
      <c r="D452" t="s">
        <v>89</v>
      </c>
      <c r="E452" s="5">
        <f>+VLOOKUP(D452,[1]MES!$B$336:$AB$475,5,FALSE)</f>
        <v>1976.0642444117088</v>
      </c>
      <c r="F452" s="5">
        <f>+VLOOKUP(D452,[1]MES!$B$336:$AB$475,18,FALSE)</f>
        <v>0</v>
      </c>
    </row>
    <row r="453" spans="1:6" x14ac:dyDescent="0.3">
      <c r="A453" s="3" t="s">
        <v>107</v>
      </c>
      <c r="B453" s="6" t="s">
        <v>100</v>
      </c>
      <c r="C453" s="6" t="s">
        <v>115</v>
      </c>
      <c r="D453" t="s">
        <v>90</v>
      </c>
      <c r="E453" s="5">
        <f>+VLOOKUP(D453,[1]MES!$B$336:$AB$475,5,FALSE)</f>
        <v>39.358800000000002</v>
      </c>
      <c r="F453" s="5">
        <f>+VLOOKUP(D453,[1]MES!$B$336:$AB$475,18,FALSE)</f>
        <v>0</v>
      </c>
    </row>
    <row r="454" spans="1:6" x14ac:dyDescent="0.3">
      <c r="A454" s="3" t="s">
        <v>107</v>
      </c>
      <c r="B454" s="6" t="s">
        <v>100</v>
      </c>
      <c r="C454" s="6" t="s">
        <v>115</v>
      </c>
      <c r="D454" t="s">
        <v>91</v>
      </c>
      <c r="E454" s="5">
        <f>+VLOOKUP(D454,[1]MES!$B$336:$AB$475,5,FALSE)</f>
        <v>1450.9106880542911</v>
      </c>
      <c r="F454" s="5">
        <f>+VLOOKUP(D454,[1]MES!$B$336:$AB$475,18,FALSE)</f>
        <v>0</v>
      </c>
    </row>
    <row r="455" spans="1:6" x14ac:dyDescent="0.3">
      <c r="A455" s="3" t="s">
        <v>107</v>
      </c>
      <c r="B455" s="6" t="s">
        <v>100</v>
      </c>
      <c r="C455" s="6" t="s">
        <v>115</v>
      </c>
      <c r="D455" t="s">
        <v>92</v>
      </c>
      <c r="E455" s="5">
        <f>+VLOOKUP(D455,[1]MES!$B$336:$AB$475,5,FALSE)</f>
        <v>3014.9037594000001</v>
      </c>
      <c r="F455" s="5">
        <f>+VLOOKUP(D455,[1]MES!$B$336:$AB$475,18,FALSE)</f>
        <v>0</v>
      </c>
    </row>
    <row r="456" spans="1:6" x14ac:dyDescent="0.3">
      <c r="A456" s="3" t="s">
        <v>107</v>
      </c>
      <c r="B456" s="6" t="s">
        <v>100</v>
      </c>
      <c r="C456" s="6" t="s">
        <v>115</v>
      </c>
      <c r="D456" t="s">
        <v>94</v>
      </c>
      <c r="E456" s="5">
        <f>+VLOOKUP(D456,[1]MES!$B$336:$AB$475,5,FALSE)</f>
        <v>23.615279999999998</v>
      </c>
      <c r="F456" s="5">
        <f>+VLOOKUP(D456,[1]MES!$B$336:$AB$475,18,FALSE)</f>
        <v>0</v>
      </c>
    </row>
    <row r="457" spans="1:6" x14ac:dyDescent="0.3">
      <c r="A457" s="3" t="s">
        <v>107</v>
      </c>
      <c r="B457" s="6" t="s">
        <v>112</v>
      </c>
      <c r="C457" s="6" t="s">
        <v>115</v>
      </c>
      <c r="D457" t="s">
        <v>95</v>
      </c>
      <c r="E457" s="5">
        <f>+VLOOKUP(D457,[1]MES!$B$336:$AB$475,5,FALSE)</f>
        <v>21839.722640381664</v>
      </c>
      <c r="F457" s="5">
        <f>+VLOOKUP(D457,[1]MES!$B$336:$AB$475,18,FALSE)</f>
        <v>0</v>
      </c>
    </row>
  </sheetData>
  <autoFilter ref="A1:G229" xr:uid="{C561BAA8-9CA0-4391-87F7-FCA717734DB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CONTABILIDAD</vt:lpstr>
      <vt:lpstr>PRESUPUESTOS</vt:lpstr>
      <vt:lpstr>PRESUPUESTOS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] GAF [</cp:lastModifiedBy>
  <dcterms:created xsi:type="dcterms:W3CDTF">2025-05-09T03:12:29Z</dcterms:created>
  <dcterms:modified xsi:type="dcterms:W3CDTF">2025-05-13T02:53:32Z</dcterms:modified>
</cp:coreProperties>
</file>