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workspace\TestProject\app\"/>
    </mc:Choice>
  </mc:AlternateContent>
  <xr:revisionPtr revIDLastSave="0" documentId="13_ncr:1_{A285E7DF-9604-4804-BD9A-33D0FDD7C501}" xr6:coauthVersionLast="47" xr6:coauthVersionMax="47" xr10:uidLastSave="{00000000-0000-0000-0000-000000000000}"/>
  <bookViews>
    <workbookView xWindow="-120" yWindow="-120" windowWidth="29040" windowHeight="15720" tabRatio="827" activeTab="1" xr2:uid="{1FAB60E3-CEBA-45DF-A5B7-CF6C31EFAE4E}"/>
  </bookViews>
  <sheets>
    <sheet name="전체" sheetId="11" r:id="rId1"/>
    <sheet name="관로_임영한M-신주철M" sheetId="1" r:id="rId2"/>
    <sheet name="광ca_안홍주M" sheetId="2" r:id="rId3"/>
    <sheet name="광ca_조우식M" sheetId="3" r:id="rId4"/>
    <sheet name="기초이론_김정섭M" sheetId="4" r:id="rId5"/>
    <sheet name="기초이론_최성봉M" sheetId="5" r:id="rId6"/>
    <sheet name="시스템_홍현화M" sheetId="6" r:id="rId7"/>
    <sheet name="전주-한전공가_이재룡M" sheetId="7" r:id="rId8"/>
    <sheet name="전주-한전공가_임종현M" sheetId="8" r:id="rId9"/>
    <sheet name="동ca_이남훈M" sheetId="9" r:id="rId10"/>
    <sheet name="동ca_김관호M" sheetId="10"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1" hidden="1">'관로_임영한M-신주철M'!$A$1:$J$70</definedName>
    <definedName name="_xlnm._FilterDatabase" localSheetId="2" hidden="1">광ca_안홍주M!$A$1:$J$95</definedName>
    <definedName name="_xlnm._FilterDatabase" localSheetId="3" hidden="1">광ca_조우식M!$A$1:$J$108</definedName>
    <definedName name="_xlnm._FilterDatabase" localSheetId="4" hidden="1">기초이론_김정섭M!$A$1:$J$40</definedName>
    <definedName name="_xlnm._FilterDatabase" localSheetId="5" hidden="1">기초이론_최성봉M!$A$1:$K$55</definedName>
    <definedName name="_xlnm._FilterDatabase" localSheetId="10" hidden="1">동ca_김관호M!$A$1:$J$99</definedName>
    <definedName name="_xlnm._FilterDatabase" localSheetId="9" hidden="1">동ca_이남훈M!$A$1:$J$45</definedName>
    <definedName name="_xlnm._FilterDatabase" localSheetId="6" hidden="1">시스템_홍현화M!$A$1:$J$31</definedName>
    <definedName name="_xlnm._FilterDatabase" localSheetId="7" hidden="1">'전주-한전공가_이재룡M'!$A$1:$J$49</definedName>
    <definedName name="_xlnm._FilterDatabase" localSheetId="8" hidden="1">'전주-한전공가_임종현M'!$A$1:$J$39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1" l="1"/>
  <c r="A26" i="11"/>
  <c r="B26" i="11"/>
  <c r="E26" i="11"/>
  <c r="C16" i="11"/>
  <c r="B16" i="11"/>
  <c r="A16" i="11"/>
  <c r="C14" i="11"/>
  <c r="C12" i="11"/>
  <c r="C11" i="11"/>
  <c r="C9" i="11"/>
  <c r="C7" i="11"/>
  <c r="C5" i="11"/>
  <c r="B14" i="11"/>
  <c r="B12" i="11"/>
  <c r="B11" i="11"/>
  <c r="B9" i="11"/>
  <c r="B7" i="11"/>
  <c r="B5" i="11"/>
  <c r="A15" i="11"/>
  <c r="A14" i="11"/>
  <c r="A12" i="11"/>
  <c r="A11" i="11"/>
  <c r="D11" i="11" s="1"/>
  <c r="A9" i="11"/>
  <c r="A7" i="11"/>
  <c r="D7" i="11" s="1"/>
  <c r="A5" i="11"/>
  <c r="E15" i="11"/>
  <c r="F12" i="11"/>
  <c r="F9" i="11"/>
  <c r="F7" i="11"/>
  <c r="F5" i="11"/>
  <c r="I45" i="9"/>
  <c r="C45" i="9"/>
  <c r="I44" i="9"/>
  <c r="C44" i="9"/>
  <c r="I43" i="9"/>
  <c r="C43" i="9"/>
  <c r="I42" i="9"/>
  <c r="C42" i="9"/>
  <c r="I41" i="9"/>
  <c r="C41" i="9"/>
  <c r="I40" i="9"/>
  <c r="C40" i="9"/>
  <c r="I39" i="9"/>
  <c r="C39" i="9"/>
  <c r="I38" i="9"/>
  <c r="C38" i="9"/>
  <c r="I37" i="9"/>
  <c r="C37" i="9"/>
  <c r="I36" i="9"/>
  <c r="C36" i="9"/>
  <c r="I35" i="9"/>
  <c r="C35" i="9"/>
  <c r="I34" i="9"/>
  <c r="C34" i="9"/>
  <c r="I33" i="9"/>
  <c r="C33" i="9"/>
  <c r="I32" i="9"/>
  <c r="C32" i="9"/>
  <c r="I31" i="9"/>
  <c r="C31" i="9"/>
  <c r="I30" i="9"/>
  <c r="C30" i="9"/>
  <c r="I29" i="9"/>
  <c r="C29" i="9"/>
  <c r="I28" i="9"/>
  <c r="C28" i="9"/>
  <c r="I27" i="9"/>
  <c r="C27" i="9"/>
  <c r="I26" i="9"/>
  <c r="C26" i="9"/>
  <c r="I25" i="9"/>
  <c r="C25" i="9"/>
  <c r="I24" i="9"/>
  <c r="C24" i="9"/>
  <c r="I23" i="9"/>
  <c r="C23" i="9"/>
  <c r="I22" i="9"/>
  <c r="C22" i="9"/>
  <c r="I21" i="9"/>
  <c r="C21" i="9"/>
  <c r="I20" i="9"/>
  <c r="C20" i="9"/>
  <c r="I19" i="9"/>
  <c r="C19" i="9"/>
  <c r="I18" i="9"/>
  <c r="C18" i="9"/>
  <c r="I17" i="9"/>
  <c r="C17" i="9"/>
  <c r="I16" i="9"/>
  <c r="C16" i="9"/>
  <c r="I15" i="9"/>
  <c r="C15" i="9"/>
  <c r="I14" i="9"/>
  <c r="C14" i="9"/>
  <c r="I13" i="9"/>
  <c r="C13" i="9"/>
  <c r="I12" i="9"/>
  <c r="C12" i="9"/>
  <c r="I11" i="9"/>
  <c r="C11" i="9"/>
  <c r="I10" i="9"/>
  <c r="C10" i="9"/>
  <c r="I9" i="9"/>
  <c r="C9" i="9"/>
  <c r="I8" i="9"/>
  <c r="C8" i="9"/>
  <c r="I7" i="9"/>
  <c r="C7" i="9"/>
  <c r="I6" i="9"/>
  <c r="C6" i="9"/>
  <c r="I5" i="9"/>
  <c r="C5" i="9"/>
  <c r="I4" i="9"/>
  <c r="C4" i="9"/>
  <c r="I3" i="9"/>
  <c r="C3" i="9"/>
  <c r="I2" i="9"/>
  <c r="C2" i="9"/>
  <c r="D14" i="11" l="1"/>
  <c r="D12" i="11"/>
  <c r="D9" i="11"/>
  <c r="B15" i="11"/>
  <c r="C98" i="10"/>
  <c r="C97" i="10"/>
  <c r="C96" i="10"/>
  <c r="C94" i="10"/>
  <c r="C93" i="10"/>
  <c r="C92" i="10"/>
  <c r="C91" i="10"/>
  <c r="C90" i="10"/>
  <c r="C89" i="10"/>
  <c r="C88" i="10"/>
  <c r="C87" i="10"/>
  <c r="C84" i="10"/>
  <c r="C83" i="10"/>
  <c r="C81" i="10"/>
  <c r="C79" i="10"/>
  <c r="C78" i="10"/>
  <c r="C77" i="10"/>
  <c r="C76" i="10"/>
  <c r="C75" i="10"/>
  <c r="C74" i="10"/>
  <c r="C73" i="10"/>
  <c r="C72" i="10"/>
  <c r="C71" i="10"/>
  <c r="C70" i="10"/>
  <c r="C67" i="10"/>
  <c r="C66" i="10"/>
  <c r="C65" i="10"/>
  <c r="C64" i="10"/>
  <c r="C63" i="10"/>
  <c r="C62" i="10"/>
  <c r="C61" i="10"/>
  <c r="C60" i="10"/>
  <c r="C59" i="10"/>
  <c r="C58" i="10"/>
  <c r="C57" i="10"/>
  <c r="C56" i="10"/>
  <c r="C55" i="10"/>
  <c r="C54" i="10"/>
  <c r="C53" i="10"/>
  <c r="C52" i="10"/>
  <c r="C51" i="10"/>
  <c r="C50" i="10"/>
  <c r="C49" i="10"/>
  <c r="C48" i="10"/>
  <c r="C47" i="10"/>
  <c r="C46" i="10"/>
  <c r="C45" i="10"/>
  <c r="C44" i="10"/>
  <c r="C31" i="10"/>
  <c r="C30" i="10"/>
  <c r="C29" i="10"/>
  <c r="C28" i="10"/>
  <c r="C25" i="10"/>
  <c r="C24" i="10"/>
  <c r="C23" i="10"/>
  <c r="C22" i="10"/>
  <c r="C21" i="10"/>
  <c r="C20" i="10"/>
  <c r="C19" i="10"/>
  <c r="C18" i="10"/>
  <c r="C17" i="10"/>
  <c r="C16" i="10"/>
  <c r="C15" i="10"/>
  <c r="C14" i="10"/>
  <c r="C13" i="10"/>
  <c r="C12" i="10"/>
  <c r="C11" i="10"/>
  <c r="C10" i="10"/>
  <c r="C9" i="10"/>
  <c r="C8" i="10"/>
  <c r="C6" i="10"/>
  <c r="C5" i="10"/>
  <c r="C4" i="10"/>
  <c r="C2" i="10"/>
  <c r="C39" i="8" l="1"/>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I49" i="7" l="1"/>
  <c r="C49" i="7"/>
  <c r="I48" i="7"/>
  <c r="C48" i="7"/>
  <c r="I47" i="7"/>
  <c r="C47" i="7"/>
  <c r="I46" i="7"/>
  <c r="C46" i="7"/>
  <c r="I45" i="7"/>
  <c r="C45" i="7"/>
  <c r="I44" i="7"/>
  <c r="C44" i="7"/>
  <c r="I43" i="7"/>
  <c r="C43" i="7"/>
  <c r="I42" i="7"/>
  <c r="C42" i="7"/>
  <c r="I41" i="7"/>
  <c r="C41" i="7"/>
  <c r="I40" i="7"/>
  <c r="C40" i="7"/>
  <c r="I39" i="7"/>
  <c r="C39" i="7"/>
  <c r="I38" i="7"/>
  <c r="C38" i="7"/>
  <c r="I37" i="7"/>
  <c r="C37" i="7"/>
  <c r="I36" i="7"/>
  <c r="C36" i="7"/>
  <c r="I35" i="7"/>
  <c r="C35" i="7"/>
  <c r="I34" i="7"/>
  <c r="C34" i="7"/>
  <c r="I33" i="7"/>
  <c r="C33" i="7"/>
  <c r="I32" i="7"/>
  <c r="C32" i="7"/>
  <c r="I31" i="7"/>
  <c r="C31" i="7"/>
  <c r="I30" i="7"/>
  <c r="C30" i="7"/>
  <c r="I29" i="7"/>
  <c r="C29" i="7"/>
  <c r="I28" i="7"/>
  <c r="C28" i="7"/>
  <c r="I27" i="7"/>
  <c r="C27" i="7"/>
  <c r="I26" i="7"/>
  <c r="C26" i="7"/>
  <c r="I25" i="7"/>
  <c r="C25" i="7"/>
  <c r="I24" i="7"/>
  <c r="C24" i="7"/>
  <c r="I23" i="7"/>
  <c r="C23" i="7"/>
  <c r="I22" i="7"/>
  <c r="C22" i="7"/>
  <c r="I21" i="7"/>
  <c r="C21" i="7"/>
  <c r="I20" i="7"/>
  <c r="C20" i="7"/>
  <c r="I19" i="7"/>
  <c r="C19" i="7"/>
  <c r="I18" i="7"/>
  <c r="C18" i="7"/>
  <c r="I17" i="7"/>
  <c r="C17" i="7"/>
  <c r="I16" i="7"/>
  <c r="C16" i="7"/>
  <c r="I15" i="7"/>
  <c r="C15" i="7"/>
  <c r="I14" i="7"/>
  <c r="C14" i="7"/>
  <c r="I13" i="7"/>
  <c r="C13" i="7"/>
  <c r="I12" i="7"/>
  <c r="C12" i="7"/>
  <c r="I11" i="7"/>
  <c r="C11" i="7"/>
  <c r="I10" i="7"/>
  <c r="C10" i="7"/>
  <c r="I9" i="7"/>
  <c r="C9" i="7"/>
  <c r="I8" i="7"/>
  <c r="C8" i="7"/>
  <c r="I7" i="7"/>
  <c r="C7" i="7"/>
  <c r="I6" i="7"/>
  <c r="C6" i="7"/>
  <c r="I5" i="7"/>
  <c r="C5" i="7"/>
  <c r="I4" i="7"/>
  <c r="C4" i="7"/>
  <c r="I3" i="7"/>
  <c r="C3" i="7"/>
  <c r="I2" i="7"/>
  <c r="C2" i="7"/>
  <c r="I31" i="6" l="1"/>
  <c r="C31" i="6"/>
  <c r="C30" i="6"/>
  <c r="I29" i="6"/>
  <c r="C29" i="6"/>
  <c r="C28" i="6"/>
  <c r="I27" i="6"/>
  <c r="C27" i="6"/>
  <c r="I26" i="6"/>
  <c r="C26" i="6"/>
  <c r="I25" i="6"/>
  <c r="C25" i="6"/>
  <c r="I24" i="6"/>
  <c r="C24" i="6"/>
  <c r="I23" i="6"/>
  <c r="C23" i="6"/>
  <c r="I22" i="6"/>
  <c r="C22" i="6"/>
  <c r="I21" i="6"/>
  <c r="C21" i="6"/>
  <c r="C20" i="6"/>
  <c r="I19" i="6"/>
  <c r="C19" i="6"/>
  <c r="I18" i="6"/>
  <c r="C18" i="6"/>
  <c r="C17" i="6"/>
  <c r="I16" i="6"/>
  <c r="C16" i="6"/>
  <c r="I15" i="6"/>
  <c r="C15" i="6"/>
  <c r="I14" i="6"/>
  <c r="C14" i="6"/>
  <c r="C13" i="6"/>
  <c r="I12" i="6"/>
  <c r="C12" i="6"/>
  <c r="I11" i="6"/>
  <c r="C11" i="6"/>
  <c r="I10" i="6"/>
  <c r="C10" i="6"/>
  <c r="I9" i="6"/>
  <c r="C9" i="6"/>
  <c r="C8" i="6"/>
  <c r="I7" i="6"/>
  <c r="C7" i="6"/>
  <c r="I6" i="6"/>
  <c r="C6" i="6"/>
  <c r="C5" i="6"/>
  <c r="I4" i="6"/>
  <c r="C4" i="6"/>
  <c r="I3" i="6"/>
  <c r="C3" i="6"/>
  <c r="C2" i="6"/>
  <c r="J55" i="5" l="1"/>
  <c r="D55" i="5"/>
  <c r="J54" i="5"/>
  <c r="D54" i="5"/>
  <c r="J53" i="5"/>
  <c r="D53" i="5"/>
  <c r="J52" i="5"/>
  <c r="D52" i="5"/>
  <c r="J51" i="5"/>
  <c r="D51" i="5"/>
  <c r="J50" i="5"/>
  <c r="D50" i="5"/>
  <c r="J49" i="5"/>
  <c r="D49" i="5"/>
  <c r="J48" i="5"/>
  <c r="D48" i="5"/>
  <c r="J47" i="5"/>
  <c r="D47" i="5"/>
  <c r="J46" i="5"/>
  <c r="D46" i="5"/>
  <c r="J45" i="5"/>
  <c r="D45" i="5"/>
  <c r="J44" i="5"/>
  <c r="D44" i="5"/>
  <c r="J43" i="5"/>
  <c r="D43" i="5"/>
  <c r="J42" i="5"/>
  <c r="D42" i="5"/>
  <c r="J41" i="5"/>
  <c r="D41" i="5"/>
  <c r="J40" i="5"/>
  <c r="D40" i="5"/>
  <c r="J39" i="5"/>
  <c r="D39" i="5"/>
  <c r="J38" i="5"/>
  <c r="D38" i="5"/>
  <c r="J37" i="5"/>
  <c r="D37" i="5"/>
  <c r="J36" i="5"/>
  <c r="D36" i="5"/>
  <c r="J35" i="5"/>
  <c r="D35" i="5"/>
  <c r="J34" i="5"/>
  <c r="D34" i="5"/>
  <c r="J33" i="5"/>
  <c r="D33" i="5"/>
  <c r="J32" i="5"/>
  <c r="D32" i="5"/>
  <c r="J31" i="5"/>
  <c r="D31" i="5"/>
  <c r="J30" i="5"/>
  <c r="D30" i="5"/>
  <c r="J29" i="5"/>
  <c r="D29" i="5"/>
  <c r="J28" i="5"/>
  <c r="D28" i="5"/>
  <c r="J27" i="5"/>
  <c r="D27" i="5"/>
  <c r="J26" i="5"/>
  <c r="D26" i="5"/>
  <c r="J25" i="5"/>
  <c r="D25" i="5"/>
  <c r="J24" i="5"/>
  <c r="D24" i="5"/>
  <c r="J23" i="5"/>
  <c r="D23" i="5"/>
  <c r="J22" i="5"/>
  <c r="D22" i="5"/>
  <c r="J21" i="5"/>
  <c r="D21" i="5"/>
  <c r="J20" i="5"/>
  <c r="D20" i="5"/>
  <c r="J19" i="5"/>
  <c r="D19" i="5"/>
  <c r="J18" i="5"/>
  <c r="D18" i="5"/>
  <c r="J17" i="5"/>
  <c r="D17" i="5"/>
  <c r="J16" i="5"/>
  <c r="D16" i="5"/>
  <c r="J15" i="5"/>
  <c r="D15" i="5"/>
  <c r="J14" i="5"/>
  <c r="D14" i="5"/>
  <c r="J13" i="5"/>
  <c r="D13" i="5"/>
  <c r="J12" i="5"/>
  <c r="D12" i="5"/>
  <c r="J11" i="5"/>
  <c r="D11" i="5"/>
  <c r="J10" i="5"/>
  <c r="D10" i="5"/>
  <c r="J9" i="5"/>
  <c r="D9" i="5"/>
  <c r="J8" i="5"/>
  <c r="D8" i="5"/>
  <c r="J7" i="5"/>
  <c r="D7" i="5"/>
  <c r="J6" i="5"/>
  <c r="D6" i="5"/>
  <c r="J5" i="5"/>
  <c r="D5" i="5"/>
  <c r="J4" i="5"/>
  <c r="D4" i="5"/>
  <c r="J3" i="5"/>
  <c r="D3" i="5"/>
  <c r="J2" i="5"/>
  <c r="D2" i="5"/>
  <c r="J15" i="11" l="1"/>
  <c r="K15" i="11"/>
  <c r="L15" i="11"/>
  <c r="M15" i="11"/>
  <c r="N15" i="11"/>
  <c r="O15" i="11"/>
  <c r="P15" i="11"/>
  <c r="I15" i="11"/>
  <c r="I40" i="4"/>
  <c r="C40" i="4"/>
  <c r="C39" i="4"/>
  <c r="I38" i="4"/>
  <c r="C38" i="4"/>
  <c r="I37" i="4"/>
  <c r="C37" i="4"/>
  <c r="I36" i="4"/>
  <c r="C36" i="4"/>
  <c r="I35" i="4"/>
  <c r="C35" i="4"/>
  <c r="I34" i="4"/>
  <c r="C34" i="4"/>
  <c r="I33" i="4"/>
  <c r="C33" i="4"/>
  <c r="C32" i="4"/>
  <c r="C31" i="4"/>
  <c r="I30" i="4"/>
  <c r="C30" i="4"/>
  <c r="I29" i="4"/>
  <c r="C29" i="4"/>
  <c r="C28" i="4"/>
  <c r="C27" i="4"/>
  <c r="C26" i="4"/>
  <c r="C25" i="4"/>
  <c r="C24" i="4"/>
  <c r="I23" i="4"/>
  <c r="C23" i="4"/>
  <c r="C22" i="4"/>
  <c r="C21" i="4"/>
  <c r="C20"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I95" i="2" l="1"/>
  <c r="C95" i="2"/>
  <c r="I94" i="2"/>
  <c r="C94" i="2"/>
  <c r="C93" i="2"/>
  <c r="I92" i="2"/>
  <c r="C92" i="2"/>
  <c r="I91" i="2"/>
  <c r="C91" i="2"/>
  <c r="I90" i="2"/>
  <c r="C90" i="2"/>
  <c r="I89" i="2"/>
  <c r="C89" i="2"/>
  <c r="I88" i="2"/>
  <c r="C88" i="2"/>
  <c r="I87" i="2"/>
  <c r="C87" i="2"/>
  <c r="I86" i="2"/>
  <c r="C86" i="2"/>
  <c r="I85" i="2"/>
  <c r="C85" i="2"/>
  <c r="I84" i="2"/>
  <c r="C84" i="2"/>
  <c r="I83" i="2"/>
  <c r="C83" i="2"/>
  <c r="I82" i="2"/>
  <c r="C82" i="2"/>
  <c r="I81" i="2"/>
  <c r="C81" i="2"/>
  <c r="I80" i="2"/>
  <c r="C80" i="2"/>
  <c r="I79" i="2"/>
  <c r="C79" i="2"/>
  <c r="I78" i="2"/>
  <c r="C78" i="2"/>
  <c r="I77" i="2"/>
  <c r="C77" i="2"/>
  <c r="I76" i="2"/>
  <c r="C76" i="2"/>
  <c r="I75" i="2"/>
  <c r="C75" i="2"/>
  <c r="I74" i="2"/>
  <c r="C74" i="2"/>
  <c r="I73" i="2"/>
  <c r="C73" i="2"/>
  <c r="I72" i="2"/>
  <c r="C72" i="2"/>
  <c r="I71" i="2"/>
  <c r="C71" i="2"/>
  <c r="I70" i="2"/>
  <c r="C70" i="2"/>
  <c r="I69" i="2"/>
  <c r="C69" i="2"/>
  <c r="I68" i="2"/>
  <c r="C68" i="2"/>
  <c r="I67" i="2"/>
  <c r="C67" i="2"/>
  <c r="I66" i="2"/>
  <c r="C66" i="2"/>
  <c r="I65" i="2"/>
  <c r="C65" i="2"/>
  <c r="I64" i="2"/>
  <c r="C64" i="2"/>
  <c r="I63" i="2"/>
  <c r="C63" i="2"/>
  <c r="I62" i="2"/>
  <c r="C62" i="2"/>
  <c r="I61" i="2"/>
  <c r="C61" i="2"/>
  <c r="I60" i="2"/>
  <c r="C60" i="2"/>
  <c r="I59" i="2"/>
  <c r="C59" i="2"/>
  <c r="I58" i="2"/>
  <c r="C58" i="2"/>
  <c r="I57" i="2"/>
  <c r="C57" i="2"/>
  <c r="I56" i="2"/>
  <c r="C56" i="2"/>
  <c r="I55" i="2"/>
  <c r="C55" i="2"/>
  <c r="I54" i="2"/>
  <c r="C54" i="2"/>
  <c r="I53" i="2"/>
  <c r="C53" i="2"/>
  <c r="I52" i="2"/>
  <c r="C52" i="2"/>
  <c r="I51" i="2"/>
  <c r="C51" i="2"/>
  <c r="I50" i="2"/>
  <c r="C50" i="2"/>
  <c r="I49" i="2"/>
  <c r="C49" i="2"/>
  <c r="I48" i="2"/>
  <c r="C48" i="2"/>
  <c r="I47" i="2"/>
  <c r="C47" i="2"/>
  <c r="I46" i="2"/>
  <c r="C46" i="2"/>
  <c r="I45" i="2"/>
  <c r="C45" i="2"/>
  <c r="I44" i="2"/>
  <c r="C44" i="2"/>
  <c r="I43" i="2"/>
  <c r="C43" i="2"/>
  <c r="I42" i="2"/>
  <c r="C42" i="2"/>
  <c r="I41" i="2"/>
  <c r="C41" i="2"/>
  <c r="I40" i="2"/>
  <c r="C40" i="2"/>
  <c r="I39" i="2"/>
  <c r="C39" i="2"/>
  <c r="I38" i="2"/>
  <c r="C38" i="2"/>
  <c r="I37" i="2"/>
  <c r="C37" i="2"/>
  <c r="I36" i="2"/>
  <c r="C36" i="2"/>
  <c r="I35" i="2"/>
  <c r="C35" i="2"/>
  <c r="I34" i="2"/>
  <c r="C34" i="2"/>
  <c r="I33" i="2"/>
  <c r="C33" i="2"/>
  <c r="I32" i="2"/>
  <c r="C32" i="2"/>
  <c r="I31" i="2"/>
  <c r="C31" i="2"/>
  <c r="I30" i="2"/>
  <c r="C30" i="2"/>
  <c r="I29" i="2"/>
  <c r="C29" i="2"/>
  <c r="I28" i="2"/>
  <c r="C28" i="2"/>
  <c r="I27" i="2"/>
  <c r="C27" i="2"/>
  <c r="I26" i="2"/>
  <c r="C26" i="2"/>
  <c r="I25" i="2"/>
  <c r="C25" i="2"/>
  <c r="I24" i="2"/>
  <c r="I23" i="2"/>
  <c r="I22" i="2"/>
  <c r="C22" i="2"/>
  <c r="I21" i="2"/>
  <c r="C21" i="2"/>
  <c r="I20" i="2"/>
  <c r="C20" i="2"/>
  <c r="I19" i="2"/>
  <c r="C19" i="2"/>
  <c r="I18" i="2"/>
  <c r="C18" i="2"/>
  <c r="I17" i="2"/>
  <c r="C17" i="2"/>
  <c r="I16" i="2"/>
  <c r="C16" i="2"/>
  <c r="I15" i="2"/>
  <c r="C15" i="2"/>
  <c r="I14" i="2"/>
  <c r="C14" i="2"/>
  <c r="I13" i="2"/>
  <c r="C13" i="2"/>
  <c r="I12" i="2"/>
  <c r="C12" i="2"/>
  <c r="I11" i="2"/>
  <c r="C11" i="2"/>
  <c r="I10" i="2"/>
  <c r="C10" i="2"/>
  <c r="I9" i="2"/>
  <c r="C9" i="2"/>
  <c r="I8" i="2"/>
  <c r="C8" i="2"/>
  <c r="I7" i="2"/>
  <c r="C7" i="2"/>
  <c r="I6" i="2"/>
  <c r="C6" i="2"/>
  <c r="I5" i="2"/>
  <c r="C5" i="2"/>
  <c r="I4" i="2"/>
  <c r="C4" i="2"/>
  <c r="I3" i="2"/>
  <c r="C3" i="2"/>
  <c r="I2" i="2"/>
  <c r="C2" i="2"/>
  <c r="I70" i="1" l="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I21" i="1"/>
  <c r="C21" i="1"/>
  <c r="I20" i="1"/>
  <c r="C20" i="1"/>
  <c r="I19" i="1"/>
  <c r="C19" i="1"/>
  <c r="I18" i="1"/>
  <c r="C18" i="1"/>
  <c r="I17" i="1"/>
  <c r="C17" i="1"/>
  <c r="I16" i="1"/>
  <c r="C16" i="1"/>
  <c r="I15" i="1"/>
  <c r="C15" i="1"/>
  <c r="I14" i="1"/>
  <c r="C14" i="1"/>
  <c r="I13" i="1"/>
  <c r="C13" i="1"/>
  <c r="I12" i="1"/>
  <c r="C12" i="1"/>
  <c r="I11" i="1"/>
  <c r="C11" i="1"/>
  <c r="I10" i="1"/>
  <c r="C10" i="1"/>
  <c r="I9" i="1"/>
  <c r="C9" i="1"/>
  <c r="I8" i="1"/>
  <c r="C8" i="1"/>
  <c r="I7" i="1"/>
  <c r="C7" i="1"/>
  <c r="I6" i="1"/>
  <c r="C6" i="1"/>
  <c r="I5" i="1"/>
  <c r="C5" i="1"/>
  <c r="I4" i="1"/>
  <c r="C4" i="1"/>
  <c r="I3" i="1"/>
  <c r="C3" i="1"/>
  <c r="I2" i="1"/>
  <c r="C2" i="1"/>
  <c r="D5" i="11" l="1"/>
  <c r="C15" i="11"/>
</calcChain>
</file>

<file path=xl/sharedStrings.xml><?xml version="1.0" encoding="utf-8"?>
<sst xmlns="http://schemas.openxmlformats.org/spreadsheetml/2006/main" count="3058" uniqueCount="1278">
  <si>
    <t>문항명</t>
    <phoneticPr fontId="1" type="noConversion"/>
  </si>
  <si>
    <t>지문유형</t>
    <phoneticPr fontId="1" type="noConversion"/>
  </si>
  <si>
    <t>코드</t>
    <phoneticPr fontId="1" type="noConversion"/>
  </si>
  <si>
    <t>지문</t>
    <phoneticPr fontId="1" type="noConversion"/>
  </si>
  <si>
    <t>응답갯수</t>
    <phoneticPr fontId="1" type="noConversion"/>
  </si>
  <si>
    <t>정답</t>
    <phoneticPr fontId="1" type="noConversion"/>
  </si>
  <si>
    <t>배점</t>
    <phoneticPr fontId="1" type="noConversion"/>
  </si>
  <si>
    <t>난이도</t>
    <phoneticPr fontId="1" type="noConversion"/>
  </si>
  <si>
    <t>비고</t>
    <phoneticPr fontId="1" type="noConversion"/>
  </si>
  <si>
    <t>객관식</t>
  </si>
  <si>
    <t>2,3</t>
    <phoneticPr fontId="1" type="noConversion"/>
  </si>
  <si>
    <t>정답이 2개이상인 경우 ',' 로 구분해 주세요</t>
    <phoneticPr fontId="1" type="noConversion"/>
  </si>
  <si>
    <t>주관식</t>
    <phoneticPr fontId="1" type="noConversion"/>
  </si>
  <si>
    <t>L</t>
    <phoneticPr fontId="1" type="noConversion"/>
  </si>
  <si>
    <t>정답이 2개이상인 경우 '|' 로 구분해 주세요</t>
    <phoneticPr fontId="1" type="noConversion"/>
  </si>
  <si>
    <t>인식표지 설치가 곤란한 도심 외곽지역에 설치하는 지하 매설표지판 설치기준으로 틀린 것은?</t>
    <phoneticPr fontId="1" type="noConversion"/>
  </si>
  <si>
    <t>객관식</t>
    <phoneticPr fontId="1" type="noConversion"/>
  </si>
  <si>
    <t>상</t>
    <phoneticPr fontId="1" type="noConversion"/>
  </si>
  <si>
    <t>다음은 선로시설 품질관리 평가기준에 대한 설명이다. 인상분선관 양부 판정기준이 아닌 것은?</t>
    <phoneticPr fontId="1" type="noConversion"/>
  </si>
  <si>
    <t>다음은 정보통신공사 설계시 시공의 원활을 기하기 위하여 사급자재 납기 등을 고려한 방면별 시공시기 및 절체 등의 주요공정에 대하여 유관부서와 협의하여야 하는 이유는?</t>
    <phoneticPr fontId="1" type="noConversion"/>
  </si>
  <si>
    <t>관로공수 산출기준에서 100mm FC관 1공 설계시 적용하는 광케이블 조수는?</t>
    <phoneticPr fontId="1" type="noConversion"/>
  </si>
  <si>
    <t>중</t>
    <phoneticPr fontId="1" type="noConversion"/>
  </si>
  <si>
    <t>다음은 폴리머인공 두께에 대한 설명이다. HCOM-1-1호 광맨홀의 벽체두께는?</t>
    <phoneticPr fontId="1" type="noConversion"/>
  </si>
  <si>
    <t>관로공수 산출시 10공이하 산출시 예비관 적용공수는?</t>
    <phoneticPr fontId="1" type="noConversion"/>
  </si>
  <si>
    <t>하</t>
    <phoneticPr fontId="1" type="noConversion"/>
  </si>
  <si>
    <t>관로부족구간의 의미는?</t>
    <phoneticPr fontId="1" type="noConversion"/>
  </si>
  <si>
    <t>관로설계를 위한 관로공수 산출시 100mm관로에는 동케이블+광케이블 4조당 1공을 산출하도록 지침화했다. 이때 적용되는 동케이블 외경기준은 몇mm인가?</t>
    <phoneticPr fontId="1" type="noConversion"/>
  </si>
  <si>
    <t>관로설계시 1개 경간내에서 허용하는 곡선개소는?</t>
    <phoneticPr fontId="1" type="noConversion"/>
  </si>
  <si>
    <t>관로신설이 가능한 도로개설 최저기한은?</t>
    <phoneticPr fontId="1" type="noConversion"/>
  </si>
  <si>
    <t>통신관로 교량첨가 방향을 결정하는 가장 중요한 요소는?</t>
    <phoneticPr fontId="1" type="noConversion"/>
  </si>
  <si>
    <t>교량첨가 관로 내화방호공법 설계시 첨가관 길이방향으로 가연물로 부터 몇m까지를 내화방호공법을 적용하는가?</t>
    <phoneticPr fontId="1" type="noConversion"/>
  </si>
  <si>
    <t>교량첨가 인허가서류 작성시 첨부하는 첨가시설물 하중계산시 직접적으로 반영되는 주하중인 것은?</t>
    <phoneticPr fontId="1" type="noConversion"/>
  </si>
  <si>
    <t>긍장거리에 관로의 공수를 곱한것을 지칭하는 용어는?</t>
    <phoneticPr fontId="1" type="noConversion"/>
  </si>
  <si>
    <t>기설교량에 통신관로를 첨가하려고 한다. 이때 통신맨홀은 교대에서 어느정도 이격을 두고 설치를 하여야 하는가?</t>
    <phoneticPr fontId="1" type="noConversion"/>
  </si>
  <si>
    <t>기존 포장도로에 관로를 신증설 하려고 한다. 조사항목으로 틀린것은?</t>
    <phoneticPr fontId="1" type="noConversion"/>
  </si>
  <si>
    <t>농촌지역 지하케이블 주의표시판 직선부 설치기준은?</t>
    <phoneticPr fontId="1" type="noConversion"/>
  </si>
  <si>
    <t>도로굴착 사업계획서 제출 및 점용허가를 득하지 않아도 되는 도로굴착공사 규모는?</t>
    <phoneticPr fontId="1" type="noConversion"/>
  </si>
  <si>
    <t>선로시설은 공사비 및 물자비의 소요가 큰 분야이므로 최단 루트선정 및 기설 선로이용과 적용자재의 경제성 등을 고려하여 설계토록 해야 한다는 설계 기본조건을 무엇이라 하는가?</t>
    <phoneticPr fontId="1" type="noConversion"/>
  </si>
  <si>
    <t>아스팔트 포장구간에 통신관로를 매설코져한다. 이때 아스팔트 포장복구 일위대가 단위는?</t>
    <phoneticPr fontId="1" type="noConversion"/>
  </si>
  <si>
    <t>지하관로구간에 있어서 보안접지 설치기준은?</t>
    <phoneticPr fontId="1" type="noConversion"/>
  </si>
  <si>
    <t>지하관로 설계를 위한 도면표기시 관로신설 설계도면에 반드시 표기해야 될 사항으로 틀린것은?</t>
    <phoneticPr fontId="1" type="noConversion"/>
  </si>
  <si>
    <t>통신관로 신증설공사 설계시 차선도색 공정의 일위대가 단위는?</t>
    <phoneticPr fontId="1" type="noConversion"/>
  </si>
  <si>
    <t>통신관로 교량첨가 설계시 ㄱ형강 설치간격은?</t>
    <phoneticPr fontId="1" type="noConversion"/>
  </si>
  <si>
    <t>통신관로 토적산출시 비다짐공정은 관로상단 몇cm까지 적용하는가?</t>
    <phoneticPr fontId="1" type="noConversion"/>
  </si>
  <si>
    <t>직선관로신설 구간중 지하수과다 등으로 특별한 수밀성이 필요한 구간에 적용하는 합성수지 통신관은?</t>
    <phoneticPr fontId="1" type="noConversion"/>
  </si>
  <si>
    <t>통신관로중에서 ABC 또는 ABF케이블을 포설 및 보호하기 위한 구간에 적용하는 통신관로는?</t>
    <phoneticPr fontId="1" type="noConversion"/>
  </si>
  <si>
    <t>신설관로의 긍장거리가 123m이다. 이때 경고테이프 소요량은 얼마를 산출하는가?</t>
    <phoneticPr fontId="1" type="noConversion"/>
  </si>
  <si>
    <t>다음중 통신맨홀 설치위치가 다른것은?</t>
    <phoneticPr fontId="1" type="noConversion"/>
  </si>
  <si>
    <t>PC맨홀의 규격에 대한 설명이다. 이중 벽체두께가 다른것은?</t>
    <phoneticPr fontId="1" type="noConversion"/>
  </si>
  <si>
    <t>통신관로 매설을 위한 표준굴착단면 산출시 적용기준으로 틀린것은?</t>
    <phoneticPr fontId="1" type="noConversion"/>
  </si>
  <si>
    <t>100mm FC관 4조 매설시 적용하는 스페이샤 설치간격은?</t>
    <phoneticPr fontId="1" type="noConversion"/>
  </si>
  <si>
    <t>MD관에 포설할수 있는 광케이블 최대코아는?</t>
    <phoneticPr fontId="1" type="noConversion"/>
  </si>
  <si>
    <t xml:space="preserve">통신관로 매설토피가 미달하여 배관용 탄소강관을 포설하고 철근콘크리트로 보강조치를 하여야 한다. 이때 확보가능한 토피는? </t>
    <phoneticPr fontId="1" type="noConversion"/>
  </si>
  <si>
    <t>통신관로 신설구간 준공검사시 양부판정기준이 아닌것은?</t>
    <phoneticPr fontId="1" type="noConversion"/>
  </si>
  <si>
    <t>통신관로 매설을 위한 굴착단면에 대한 설명이다. 틀린것은?</t>
    <phoneticPr fontId="1" type="noConversion"/>
  </si>
  <si>
    <t>도로의 종류에 따른 관리청구분이 잘못된것은?</t>
    <phoneticPr fontId="1" type="noConversion"/>
  </si>
  <si>
    <t>지하관로 설계시 사전 준비사항으로 도로개수 계획 유무를 파악하는 이유로 가장 타당한것은?</t>
    <phoneticPr fontId="1" type="noConversion"/>
  </si>
  <si>
    <t>지하관로 설치위치 결정에 대한 설명이다. 틀린것은?</t>
    <phoneticPr fontId="1" type="noConversion"/>
  </si>
  <si>
    <t>기초 인프라에 대한 설명 중 틀린 것은?</t>
    <phoneticPr fontId="1" type="noConversion"/>
  </si>
  <si>
    <t>하</t>
  </si>
  <si>
    <t>관로에 대한 설명으로 잘못된 것은?</t>
    <phoneticPr fontId="1" type="noConversion"/>
  </si>
  <si>
    <t>다음 중 빌딩 및 원룸 등 신축건물 인입 용도로 사용하는 맨홀의 종류는</t>
    <phoneticPr fontId="1" type="noConversion"/>
  </si>
  <si>
    <t>관로 설계의 기본사항중 설계방향이 아닌 것은?</t>
    <phoneticPr fontId="1" type="noConversion"/>
  </si>
  <si>
    <t>지하관로 루트 선정시 고려사항으로 틀린 것은?</t>
    <phoneticPr fontId="1" type="noConversion"/>
  </si>
  <si>
    <t>관경별 수용가능 케이블 외경이다. 틀리게 짝지어진 것은?</t>
    <phoneticPr fontId="1" type="noConversion"/>
  </si>
  <si>
    <t>관로의 토피는 지표면에서 최상단 관로의 정부까지의 깊이를 말한다. 다음중 표준토피가 틀린 것은?</t>
    <phoneticPr fontId="1" type="noConversion"/>
  </si>
  <si>
    <t>광맨홀1-1호(HCOM-1-1) 100mm인입구 공수는?</t>
    <phoneticPr fontId="1" type="noConversion"/>
  </si>
  <si>
    <t xml:space="preserve">연약지반, 토피 미달 구간은 관로보호 공법으로 보강하여야 한다. 다음 중 보호공법으로 틀린 것은?   </t>
    <phoneticPr fontId="1" type="noConversion"/>
  </si>
  <si>
    <t>통신관로를 첨가할 수 있는 교량의 조건이 아닌 것은?</t>
    <phoneticPr fontId="1" type="noConversion"/>
  </si>
  <si>
    <t>관포설후 관로가 양호하게 시설되어 있는지를 점검하기 위하여 맨드릴 통과시험 및 관로 기밀시험 시행하는데 맨드릴 규격으로 맞는 것은?</t>
    <phoneticPr fontId="1" type="noConversion"/>
  </si>
  <si>
    <t>하상관로 설계시 매설 심도는 최저부로부터 1.0m까지는 홍수시등에 유실되기 쉬운 토질로 간주하고 케이블 토피는 하상에서 최저 몇 m인가?</t>
    <phoneticPr fontId="1" type="noConversion"/>
  </si>
  <si>
    <t>관로 교량 첨가시 취부위치 고려사항이 아닌 것은?</t>
    <phoneticPr fontId="1" type="noConversion"/>
  </si>
  <si>
    <t>교량 첨가시 첨가관의 중량 중 FC Ø100mm관의 중량은?</t>
    <phoneticPr fontId="1" type="noConversion"/>
  </si>
  <si>
    <t>중차량의 통행이 없거나 보도구간에 있는 케 이블 접속개소 , 인상점 , 기타 케이블 작업상 필요한 장소에 설치하는 맨홀의 종류는?</t>
    <phoneticPr fontId="1" type="noConversion"/>
  </si>
  <si>
    <t>1,2</t>
    <phoneticPr fontId="1" type="noConversion"/>
  </si>
  <si>
    <t>광맨홀의 점용위치로 틀린 것은?</t>
    <phoneticPr fontId="1" type="noConversion"/>
  </si>
  <si>
    <t>다음 중 유관 관로공사가 아닌 것은?</t>
    <phoneticPr fontId="1" type="noConversion"/>
  </si>
  <si>
    <t>관로시설 공급기준 중 관로 산출 기준이 아닌 것은?</t>
    <phoneticPr fontId="1" type="noConversion"/>
  </si>
  <si>
    <t xml:space="preserve">지하선로 적용기준중 관로 시설기준이 아닌 것은?  </t>
    <phoneticPr fontId="1" type="noConversion"/>
  </si>
  <si>
    <t xml:space="preserve">지하관로 경간의 결정요소가 아닌 것은? </t>
    <phoneticPr fontId="1" type="noConversion"/>
  </si>
  <si>
    <t xml:space="preserve">지하관로 경간중 곡선 관로의 경간으로 틀린 것은? </t>
    <phoneticPr fontId="1" type="noConversion"/>
  </si>
  <si>
    <t>관로내 케이블을 포설할때, 또는 케이블 철거할때 사용하는 맨홀 부대시설 명칭은?</t>
    <phoneticPr fontId="1" type="noConversion"/>
  </si>
  <si>
    <t>단답식</t>
    <phoneticPr fontId="1" type="noConversion"/>
  </si>
  <si>
    <t>케이블 끌기철물</t>
    <phoneticPr fontId="1" type="noConversion"/>
  </si>
  <si>
    <t>인상분선관로는 가능한 한  (             )측 방향으로 시공하여야 한다. 라고 표준공법에 명시하고 있다. (                     )안에 들어갈 내용은?</t>
    <phoneticPr fontId="1" type="noConversion"/>
  </si>
  <si>
    <t>가입자측</t>
    <phoneticPr fontId="1" type="noConversion"/>
  </si>
  <si>
    <t>도로유관 관로공사 설계시 관로터파기 공정량 산출을 위한 상폭 적용기준은?</t>
    <phoneticPr fontId="1" type="noConversion"/>
  </si>
  <si>
    <t>0.5m</t>
    <phoneticPr fontId="1" type="noConversion"/>
  </si>
  <si>
    <t>AS포장깨기 설계시 적용하는 장비 종류를 기입하시오.</t>
    <phoneticPr fontId="1" type="noConversion"/>
  </si>
  <si>
    <t>브레이카+백호우</t>
    <phoneticPr fontId="1" type="noConversion"/>
  </si>
  <si>
    <t>관경 결정은 케이블 외경,관로의 선형,케이블 다대화 계획,경제성 등을 고려하여 선정하는데 주관로 및 배선관로의 관경은?</t>
    <phoneticPr fontId="1" type="noConversion"/>
  </si>
  <si>
    <t>100mm</t>
    <phoneticPr fontId="1" type="noConversion"/>
  </si>
  <si>
    <t>직선 관로의 경간중 주관로 및 배선관로의 최대 경간은(    )m 이다</t>
    <phoneticPr fontId="1" type="noConversion"/>
  </si>
  <si>
    <t>관로 굴착 또는 포장시 할증 중 "소규모"를 적용 할 수 있는 경관은(     )m이하 이다.</t>
    <phoneticPr fontId="1" type="noConversion"/>
  </si>
  <si>
    <t>각정의 취부방향은 광맨홀의 안전한 출입을 위해 진행차량 (  ) 보는 위치로 한다.</t>
    <phoneticPr fontId="1" type="noConversion"/>
  </si>
  <si>
    <t>마주</t>
    <phoneticPr fontId="1" type="noConversion"/>
  </si>
  <si>
    <t>관로의 곡률 반경은 (  )m 이상으로 하되 지하매설물등으로 부득이한 경우 (  )m 까지 허용한다.</t>
    <phoneticPr fontId="1" type="noConversion"/>
  </si>
  <si>
    <t>15,4</t>
    <phoneticPr fontId="1" type="noConversion"/>
  </si>
  <si>
    <t>광간선망144co 이하 증설 기준
운용 코아수는?</t>
    <phoneticPr fontId="1" type="noConversion"/>
  </si>
  <si>
    <t>144 ~ 288co : 95%
360co 이상 :97%</t>
    <phoneticPr fontId="1" type="noConversion"/>
  </si>
  <si>
    <t>광간선망 공급 망구조중 피해를 최소화하고,고속급 회선을 수용하기 위한
망 형태는 ?</t>
    <phoneticPr fontId="1" type="noConversion"/>
  </si>
  <si>
    <t>클래드의 굴절율을 계단식층으로 구성하여
분산이 영이 되지 않게한 광섬유로,
장거리 전송시스템에 주료 사용하는케이블은?</t>
    <phoneticPr fontId="1" type="noConversion"/>
  </si>
  <si>
    <t>중</t>
  </si>
  <si>
    <t>광섬유 단밀모드(1550nm )루즈튜브 손실 
규격치는?</t>
    <phoneticPr fontId="1" type="noConversion"/>
  </si>
  <si>
    <t>상</t>
  </si>
  <si>
    <t xml:space="preserve">광간선망에 사용할수 없는 케이블을
모두 고르시오? </t>
    <phoneticPr fontId="1" type="noConversion"/>
  </si>
  <si>
    <t>3,5</t>
    <phoneticPr fontId="1" type="noConversion"/>
  </si>
  <si>
    <t>광 내관 허용곡률반경  기준은?</t>
    <phoneticPr fontId="1" type="noConversion"/>
  </si>
  <si>
    <t>슬림형내관으로 설계할수 있는 구간이
아닌것은 ?</t>
    <phoneticPr fontId="1" type="noConversion"/>
  </si>
  <si>
    <t>슬림형 내관은 2조 이상시에만 사용</t>
    <phoneticPr fontId="1" type="noConversion"/>
  </si>
  <si>
    <t>72co 케이블 접속함체 규격은 ?</t>
    <phoneticPr fontId="1" type="noConversion"/>
  </si>
  <si>
    <t>광섬유 융착접속시 단위개소 접속손실과
평균접속 손실은 ?</t>
    <phoneticPr fontId="1" type="noConversion"/>
  </si>
  <si>
    <t xml:space="preserve">가입자빌딩니나 전주등에 설치되어 가입자
광전송장치등에 인입되는 케이블을 수용
하는 장치는 ? </t>
    <phoneticPr fontId="1" type="noConversion"/>
  </si>
  <si>
    <t>광케이블 성단방법중 옳은 것을 
모두 고르시오 ?</t>
    <phoneticPr fontId="1" type="noConversion"/>
  </si>
  <si>
    <t>1,2,4</t>
    <phoneticPr fontId="1" type="noConversion"/>
  </si>
  <si>
    <t>세경광 48co를 성단하기 위한 광 분배함은?</t>
    <phoneticPr fontId="1" type="noConversion"/>
  </si>
  <si>
    <t>FTTH망 구성시 ,맨홀등에 설치되는 수동형
분기결합기로 OLT의 광신호를 각각의 옥외함체로 분기 또는 광신호를 결합하기 위해 사용하는 장치는 ?</t>
    <phoneticPr fontId="1" type="noConversion"/>
  </si>
  <si>
    <t>RN과 같은 수동소자가 1회 분기할경우
발생하는 손실치는 ?</t>
    <phoneticPr fontId="1" type="noConversion"/>
  </si>
  <si>
    <t>기축아파트 품질개선등 주로 옥내에 설치
되는 광단자함을 모두 고르시오?</t>
    <phoneticPr fontId="1" type="noConversion"/>
  </si>
  <si>
    <t>대용량 1G 서비스 2차 INET-TIE는 ?</t>
    <phoneticPr fontId="1" type="noConversion"/>
  </si>
  <si>
    <t>소형 신축 건물에 광모둘형ONT 를 사용하게 된 배경이 아닌것은 ?</t>
    <phoneticPr fontId="1" type="noConversion"/>
  </si>
  <si>
    <t>영업개런티 목표 : 2회선 이상 4회선 이하</t>
    <phoneticPr fontId="1" type="noConversion"/>
  </si>
  <si>
    <t>무선 구성시 DU ~RU간 적정한 
선로거리는 ?</t>
    <phoneticPr fontId="1" type="noConversion"/>
  </si>
  <si>
    <t>무선 구성시 DU ~RU간 적정한 
손실치는 ?</t>
    <phoneticPr fontId="1" type="noConversion"/>
  </si>
  <si>
    <t>인터넷 보편적역무 제공속도로 맞는 것은 ?</t>
    <phoneticPr fontId="1" type="noConversion"/>
  </si>
  <si>
    <t>인터넷 보편적역무 청약 유보조건이
아닌것은 ?</t>
    <phoneticPr fontId="1" type="noConversion"/>
  </si>
  <si>
    <t>자/타사 서비스가 가능한 건물은 보편 대상이 아님</t>
    <phoneticPr fontId="1" type="noConversion"/>
  </si>
  <si>
    <t>서비스 불가지역은 모두 보편적역무 제공
대상이다</t>
    <phoneticPr fontId="1" type="noConversion"/>
  </si>
  <si>
    <t>10</t>
    <phoneticPr fontId="1" type="noConversion"/>
  </si>
  <si>
    <t>X</t>
    <phoneticPr fontId="1" type="noConversion"/>
  </si>
  <si>
    <t xml:space="preserve"> 보편적 역무 제공 대상은 모든 통신사업자가 초고속인터넷 서비스 제공이 불가하여 KTOA로 부터 이를 확인받은 건물에 한합니다. </t>
    <phoneticPr fontId="1" type="noConversion"/>
  </si>
  <si>
    <t>보편적역무 제공 대상으로 신규/이전시
출동비는 면제이다</t>
    <phoneticPr fontId="1" type="noConversion"/>
  </si>
  <si>
    <t>보편적 역무 제공과 출동비 부과는 무관합니다. 
일반 역무 제공과 동일하게 부과됩니다.</t>
    <phoneticPr fontId="1" type="noConversion"/>
  </si>
  <si>
    <t>ATACAMA 재원통제 강화 사업이  아닌것은 ?</t>
    <phoneticPr fontId="1" type="noConversion"/>
  </si>
  <si>
    <t>ATACAMA 재원통제 강화 사업중 틀린것은?</t>
    <phoneticPr fontId="1" type="noConversion"/>
  </si>
  <si>
    <t>작업 요청서 발행후 2개월간 공사금액이 없을시 실사단계로 반려</t>
    <phoneticPr fontId="1" type="noConversion"/>
  </si>
  <si>
    <t xml:space="preserve">24년 농어촌통신망고도화사업 사업비 분담
비율은 ? </t>
    <phoneticPr fontId="1" type="noConversion"/>
  </si>
  <si>
    <t>24년 농어촌통신망고도화사업 행정리당
구축 비용은 ? (육지 기준)</t>
    <phoneticPr fontId="1" type="noConversion"/>
  </si>
  <si>
    <t xml:space="preserve">7M 전주에 무선 중계기 설치가 불가한
조건이 아닌것은 ? </t>
    <phoneticPr fontId="1" type="noConversion"/>
  </si>
  <si>
    <t>통신주 규격이 7.5M이상,설계하중이 430kgf 이상 전주는 가능</t>
    <phoneticPr fontId="1" type="noConversion"/>
  </si>
  <si>
    <t>광간선망 루프망 배선망 장점이 아닌것을
모두 고르시오?</t>
    <phoneticPr fontId="1" type="noConversion"/>
  </si>
  <si>
    <t>4,5</t>
    <phoneticPr fontId="1" type="noConversion"/>
  </si>
  <si>
    <t>내관내 광케이블 중복 포설이 가능한 
조건이 아닌것은 ?</t>
    <phoneticPr fontId="1" type="noConversion"/>
  </si>
  <si>
    <t>멀티튜브결합관(MD관) 설계조건이
아닌것은 ?</t>
    <phoneticPr fontId="1" type="noConversion"/>
  </si>
  <si>
    <r>
      <t>아래 멀티튜브결합관(MD관) 약호중
숫자 "</t>
    </r>
    <r>
      <rPr>
        <sz val="11"/>
        <color rgb="FFFF0000"/>
        <rFont val="맑은 고딕"/>
        <family val="3"/>
        <charset val="129"/>
        <scheme val="minor"/>
      </rPr>
      <t>2"</t>
    </r>
    <r>
      <rPr>
        <sz val="11"/>
        <color theme="1"/>
        <rFont val="맑은 고딕"/>
        <family val="2"/>
        <charset val="129"/>
        <scheme val="minor"/>
      </rPr>
      <t xml:space="preserve"> 는 무슨 의미인가 "
 MD-DI-12/10/-</t>
    </r>
    <r>
      <rPr>
        <sz val="11"/>
        <color rgb="FFFF0000"/>
        <rFont val="맑은 고딕"/>
        <family val="3"/>
        <charset val="129"/>
        <scheme val="minor"/>
      </rPr>
      <t>2</t>
    </r>
    <phoneticPr fontId="1" type="noConversion"/>
  </si>
  <si>
    <t>가공광케이블 접지 기준중 틀린것은 ?</t>
    <phoneticPr fontId="1" type="noConversion"/>
  </si>
  <si>
    <r>
      <t>접지저항은 1개소당 100</t>
    </r>
    <r>
      <rPr>
        <sz val="11"/>
        <color theme="1"/>
        <rFont val="Calibri"/>
        <family val="2"/>
        <charset val="161"/>
      </rPr>
      <t>Ω</t>
    </r>
    <r>
      <rPr>
        <sz val="11"/>
        <color theme="1"/>
        <rFont val="맑은 고딕"/>
        <family val="2"/>
        <charset val="129"/>
        <scheme val="minor"/>
      </rPr>
      <t xml:space="preserve"> 이하로 한다</t>
    </r>
    <phoneticPr fontId="1" type="noConversion"/>
  </si>
  <si>
    <t>건물 옥내단자 2차에 사용하는 광 스플리터는 ?</t>
    <phoneticPr fontId="1" type="noConversion"/>
  </si>
  <si>
    <t xml:space="preserve">광케이블 측정방법중  아래 설명하는 방법은?
"광섬유의 코아내를 전파하는 광펄스의 일부가 프레넬반사와 레일리산란으로 인해 입사단으로 되돌아오는 현상을 이용하하여 광섬유의 손실을 측정 " </t>
    <phoneticPr fontId="1" type="noConversion"/>
  </si>
  <si>
    <t xml:space="preserve">광케이블 손실중 아래에 해당하는 것은?
"광섬유의 측면에 불균일한 압력이 가해져 코어와 클래드의 경계면의 요철애 의해 방사모드가 생겨 발생하는 손실 " </t>
    <phoneticPr fontId="1" type="noConversion"/>
  </si>
  <si>
    <t>광케이블 인력 견인 포설 속도는 ?
(m/분)</t>
    <phoneticPr fontId="1" type="noConversion"/>
  </si>
  <si>
    <t xml:space="preserve">광케이블 포설공구중 아래설명에 해당하는 것은?
"케이블 견인시 케이블의 비틀림 현상을 줄이기 위해 케이블과 견인로프간을 연결하는 기구 " </t>
    <phoneticPr fontId="1" type="noConversion"/>
  </si>
  <si>
    <t>인공내 내관 인출거리는 ?</t>
    <phoneticPr fontId="1" type="noConversion"/>
  </si>
  <si>
    <t>가공 광케이블 가설 속도는 ?
(m/분)</t>
    <phoneticPr fontId="1" type="noConversion"/>
  </si>
  <si>
    <t xml:space="preserve">광케이블 주의 표지판 설치기준이 아닌것은?
</t>
    <phoneticPr fontId="1" type="noConversion"/>
  </si>
  <si>
    <t>표찰,주의표지판,표시랩이 중복되는 구간에는 주의표지판만 취부한다</t>
    <phoneticPr fontId="1" type="noConversion"/>
  </si>
  <si>
    <t xml:space="preserve">광케이블 표철 및 주의표지판 설치 기준중 틀린것은 ?
</t>
    <phoneticPr fontId="1" type="noConversion"/>
  </si>
  <si>
    <t>입상주에는 설치 하지 않는다</t>
    <phoneticPr fontId="1" type="noConversion"/>
  </si>
  <si>
    <t>광케이블 국내외2점간 접속품셈 설명중 틀린것은 ?</t>
    <phoneticPr fontId="1" type="noConversion"/>
  </si>
  <si>
    <t>광케이블 국내성단 품셈 설명중 틀린것은 ?</t>
    <phoneticPr fontId="1" type="noConversion"/>
  </si>
  <si>
    <t>가공 광케이블 여장 산출기준중 맞지 않은 것은 ?</t>
    <phoneticPr fontId="1" type="noConversion"/>
  </si>
  <si>
    <t>광섬유 측정시 주의 사항으로 틀린것은 ?</t>
    <phoneticPr fontId="1" type="noConversion"/>
  </si>
  <si>
    <t>광케이블 손실확인 시험으로 주로 사용하는 방법은 ?</t>
    <phoneticPr fontId="1" type="noConversion"/>
  </si>
  <si>
    <t>광케이블 최종 시험으로 주로 사용하는 방법은 ?</t>
    <phoneticPr fontId="1" type="noConversion"/>
  </si>
  <si>
    <t>FTTH 국사내 OLT에서  2차 RN까지 손실값으로
알맞은 것은 ?</t>
    <phoneticPr fontId="1" type="noConversion"/>
  </si>
  <si>
    <t>설비제공 기준 설명중 틀린것은 ?</t>
    <phoneticPr fontId="1" type="noConversion"/>
  </si>
  <si>
    <t>운용회선의 27%(간선의 경우 20%)를 제외한 설비에 대하여 가능</t>
    <phoneticPr fontId="1" type="noConversion"/>
  </si>
  <si>
    <t>설비제공 불가 사유 설명중 틀린것은 ?</t>
    <phoneticPr fontId="1" type="noConversion"/>
  </si>
  <si>
    <t>설비요청 기준 구축시점으로부터 3년이 경과되지 않은 설비</t>
    <phoneticPr fontId="1" type="noConversion"/>
  </si>
  <si>
    <t>24년 중장기 계획수립을 위한 국사최적화
PSTN 설계기준중 맞지 않은 것은 ?</t>
    <phoneticPr fontId="1" type="noConversion"/>
  </si>
  <si>
    <t>교환에서 선정하여 고객분야로 공유</t>
    <phoneticPr fontId="1" type="noConversion"/>
  </si>
  <si>
    <t xml:space="preserve">광섬유 심선 색상중 매핑이 잘못된것은 ? </t>
    <phoneticPr fontId="1" type="noConversion"/>
  </si>
  <si>
    <t>1(청)-2(등)-3(녹)-4(적)-5(황)-6(자)-7(갈)-8(흑)-9(백)-10(회)-11(연청)-12(연등)</t>
    <phoneticPr fontId="1" type="noConversion"/>
  </si>
  <si>
    <t>견인선 포설품 미적용 구간 설명중 틀린것을
모두 고르시오</t>
    <phoneticPr fontId="1" type="noConversion"/>
  </si>
  <si>
    <t>광케이블 장애시 전액 변삼금에 해당 되지 않는 
경우는 ?</t>
    <phoneticPr fontId="1" type="noConversion"/>
  </si>
  <si>
    <t xml:space="preserve">광케이블 피해복구비 산출시 옳지 않은 것은? </t>
    <phoneticPr fontId="1" type="noConversion"/>
  </si>
  <si>
    <t>설계비,감리비 적용 제외
네트사2010-831(2010.09.06) 선로시설 피해처리 지침 개정</t>
    <phoneticPr fontId="1" type="noConversion"/>
  </si>
  <si>
    <t xml:space="preserve">광케이블 피해복구비 산출시 주요 자산 내용년수가 틀린것은 ? </t>
    <phoneticPr fontId="1" type="noConversion"/>
  </si>
  <si>
    <t>인수공  : 40년
전산시스템,건물을 제외한 일반자원 자산 : 6년</t>
    <phoneticPr fontId="1" type="noConversion"/>
  </si>
  <si>
    <t>광케이블 피해복구비 수입금 징수요구시 필요
서류가 아닌것은 ?</t>
    <phoneticPr fontId="1" type="noConversion"/>
  </si>
  <si>
    <t>광케이블 200kgf 이하 포설장력시 허용곡율반경
으로 맞는 것은 ?</t>
    <phoneticPr fontId="1" type="noConversion"/>
  </si>
  <si>
    <t>사외공사장 등급별 VOC건수가 맞지 않은 것은 ?</t>
    <phoneticPr fontId="1" type="noConversion"/>
  </si>
  <si>
    <t>조건부 인터넷 가입구역 내용중 틀린것은 ?</t>
    <phoneticPr fontId="1" type="noConversion"/>
  </si>
  <si>
    <t>긴급복구프로세스중 KT MOSS,SMS 장애 상황문자 발송,OPR 투입여부 결정은 어느 부서인가?</t>
    <phoneticPr fontId="1" type="noConversion"/>
  </si>
  <si>
    <t>FDF현행화 및 유휴 광점퍼코드  정리 목적이 아닌것은 ?</t>
    <phoneticPr fontId="1" type="noConversion"/>
  </si>
  <si>
    <t>사유지 보상 가이드라인중 틀린것은 ?</t>
    <phoneticPr fontId="1" type="noConversion"/>
  </si>
  <si>
    <t>재원 요청부서는 OSP담당 -&gt; 광역본부 사업기획팀</t>
    <phoneticPr fontId="1" type="noConversion"/>
  </si>
  <si>
    <t>공중선케이블 정비 대상이 아닌것은 ?</t>
    <phoneticPr fontId="1" type="noConversion"/>
  </si>
  <si>
    <t>공중선 정비 사업자별 표시찰 색상이 잘못 된것은 ?</t>
    <phoneticPr fontId="1" type="noConversion"/>
  </si>
  <si>
    <t>SK 브로드밴드-녹색</t>
    <phoneticPr fontId="1" type="noConversion"/>
  </si>
  <si>
    <t>총 공사금액이 10억일때 배치하는 감리원 등급으로 맞는 것은 ?</t>
    <phoneticPr fontId="1" type="noConversion"/>
  </si>
  <si>
    <t>초급 : 5억 미만
중급 : 5 ~30억
고급 : 30 ~70억
특급 : 70 ~100억
특급(기술사 자격자) : 100억 이상</t>
    <phoneticPr fontId="1" type="noConversion"/>
  </si>
  <si>
    <t>Cyber 감리 적용대상과 기준 설명중 툴란것은 ?</t>
    <phoneticPr fontId="1" type="noConversion"/>
  </si>
  <si>
    <t>인수공 터파기 및 기초 작업 : 인수공별 디카 1회 이상 촬영</t>
    <phoneticPr fontId="1" type="noConversion"/>
  </si>
  <si>
    <t>설비정보제공시스탬으로 맞는것은 ?</t>
    <phoneticPr fontId="1" type="noConversion"/>
  </si>
  <si>
    <t>설비제공 의무제공대상 설비가 아닌것은 ?</t>
    <phoneticPr fontId="1" type="noConversion"/>
  </si>
  <si>
    <t xml:space="preserve">개인 지금용 안전모와 관련 틀린 내용은 ? </t>
    <phoneticPr fontId="1" type="noConversion"/>
  </si>
  <si>
    <t>A형 : CM팀(유지보수),BIZ지원팀(전용개통,A/S),도서무선통신팀
B형 : BIZ지원팀(BIZ 상품,개통,A/S),엑세스운용센터,업부지원단
C형 : CM팀(투자/지장이전/민원),엔지니어린(감리/시설팀)
       구매지원센터(지역물류)</t>
    <phoneticPr fontId="1" type="noConversion"/>
  </si>
  <si>
    <t>안전점검 항목중 "원스트라이크 아웃" 이 아닌것은 ?</t>
    <phoneticPr fontId="1" type="noConversion"/>
  </si>
  <si>
    <t>광케이블 접속함체 정비 대상이 아닌것은 ?</t>
    <phoneticPr fontId="1" type="noConversion"/>
  </si>
  <si>
    <t>광케이블 운용율이 30%이하인 휘다</t>
    <phoneticPr fontId="1" type="noConversion"/>
  </si>
  <si>
    <t>광케이블공사 원가계산 항목 중 공사기간 또는 공사금액에 관계없이 항상 계상되어야 하는 항목은?</t>
  </si>
  <si>
    <t>NeOSS-FM의 광케이블 선번장의 광코아 상태값 관리항목이 아닌 것은?</t>
  </si>
  <si>
    <t>광케이블 재활용을 위하여 현장시설 조사시 필요 없는 항목은?</t>
  </si>
  <si>
    <t>선로시설 차량피해 발생시 복구비 부과항목이 아닌 것은?</t>
  </si>
  <si>
    <t>광케이블 표찰 설치 위치가 맞는 것은?</t>
  </si>
  <si>
    <t>접속손실 발생요인 중 작업자의 부주의로 인하여 발생하는 손실요인이 아닌 것은?</t>
  </si>
  <si>
    <t>광MUX에 대한 설명 중 틀린 것은?</t>
    <phoneticPr fontId="1" type="noConversion"/>
  </si>
  <si>
    <t>가공 광케이블의 루트 선정 시 고려사항이 아닌 것은?</t>
  </si>
  <si>
    <t>광케이블 구간의 손실 중 광섬유손실과 접속손실을 포함하는 손실로 맞는 것은?</t>
  </si>
  <si>
    <t>소용량 E-PON방식 FTTH-OSP설계기준이 아닌 것은?</t>
  </si>
  <si>
    <t xml:space="preserve">기지국과 중계기간 경제적인 망 구축을 위하여 광 MUX를 사용하는데 다음중 MUX에 대한 설명중 틀린 것은 ? </t>
    <phoneticPr fontId="1" type="noConversion"/>
  </si>
  <si>
    <t>광케이블 접속 과정에  대한 설명이다. 틀린 것은?</t>
  </si>
  <si>
    <t>광케이블 접속 손실 발생 중 접속작업의 불량으로 인한 손실이 아닌 것은?</t>
  </si>
  <si>
    <t>광케이블 시험에 쓰이는 측정장비 중 광 전력의 세기 정도를 측정하는 장비는?</t>
  </si>
  <si>
    <t>공사구간에 수신호와 깃발(야간에는 유도봉)을 사용하여 차량 통제 및 보행자를 안전하게 유도하며,장애물 제거를 위해 배치 하는 사람을 칭하는 말은 ?</t>
    <phoneticPr fontId="1" type="noConversion"/>
  </si>
  <si>
    <t>23년 교통안전시설 품셈중 맞지 않은 것은?
(개소당/보통인부(인))</t>
    <phoneticPr fontId="1" type="noConversion"/>
  </si>
  <si>
    <t>장비유도원 -0.230인</t>
    <phoneticPr fontId="1" type="noConversion"/>
  </si>
  <si>
    <t>장애 복구방법 우선 순위별 복구방법을 
서술하시오</t>
    <phoneticPr fontId="1" type="noConversion"/>
  </si>
  <si>
    <t>1순위 : 단축접속(여장이 있는경우)
2순위 : 활입자재 복구(여자잉 있지만,긴급자재KIT로 복구 가능한경우)
3순위 : 지상입시복구 : 케이블 포설은 필요하나,본복구 지연이 예상되는경우</t>
    <phoneticPr fontId="1" type="noConversion"/>
  </si>
  <si>
    <t>등주작업사 안전사다리는 수평면(    )도 이내
설치해야 한다</t>
    <phoneticPr fontId="1" type="noConversion"/>
  </si>
  <si>
    <t>주관식</t>
  </si>
  <si>
    <t>전주 철거시에는 전주 (       )를 설치하여 보강한후 작업 한다</t>
    <phoneticPr fontId="1" type="noConversion"/>
  </si>
  <si>
    <t>전주 전도방지대(삼각대)</t>
    <phoneticPr fontId="1" type="noConversion"/>
  </si>
  <si>
    <t>사유지 보상관련 단계별 협상방안을 서술하시오</t>
    <phoneticPr fontId="1" type="noConversion"/>
  </si>
  <si>
    <t>1단계 : 도로법시행령 기준 토지종별 점용료 산정기준으로 협상(갑지,을지,병지)
2단계 : 토지가격(공시지가)기준으로 협상
         (지자체별 한국토지정보시스템 확인)
3단계 : 감정평가금액(실거래가)산정하여 협상</t>
    <phoneticPr fontId="1" type="noConversion"/>
  </si>
  <si>
    <t>가입자 댁내까지 광케이블로 전송로를 구성하는 엑세스 네트워크 기술로, KT에서는 TPS(음성,데이터,영상)서비스 및 50~100M의 대역폭 제공이 가능하고 QoS등의 기능을 보유하여 Octave제공잉 가능한 광케이블 기반의 차세대 엑세스 네트워크 기술을 말한다. 이기술은? ( )</t>
  </si>
  <si>
    <t>21</t>
    <phoneticPr fontId="1" type="noConversion"/>
  </si>
  <si>
    <t xml:space="preserve">FTTC 
FTTH
HFC 
VDSL 
BB-x </t>
    <phoneticPr fontId="1" type="noConversion"/>
  </si>
  <si>
    <t>각종 광섬유측정법에 따른 측정장비와 용도가 잘못연결 된것은? ( )</t>
  </si>
  <si>
    <t xml:space="preserve">OTDR-광섬유의 상대손실과 접속손실 을 평가할 수 있는 광펄스시험기
광원(Light source)-광손실을 측정하기 위해 광전력을 발생시키는 장비 
광검출기(Power meter)-광원이 발생하는지  측정하는 장비 
대역폭측정기-정현파로 변조된 광신호를 전기신호로 복조하여 주파수대역을 측정할 수 있는 분석기 
정현파변조광원-광펄스를 정현파로 변조시키기 위해서 주파수발진기 구동부  광원으로 구성된 측정기로 구성된 측정기  </t>
    <phoneticPr fontId="1" type="noConversion"/>
  </si>
  <si>
    <t>H</t>
    <phoneticPr fontId="1" type="noConversion"/>
  </si>
  <si>
    <t>경비절감을 위하여 케이블 지장이전시 한전주를 임시로 많이 임대하여 사용하고 있는데 다음중 한전주를 사용하여 설치하는 통신케이블의 지상고가 맞는 것은? ( )</t>
  </si>
  <si>
    <t xml:space="preserve">도로(인도)에 시설시 5.0 m이상 
도로(인도)에 시설시 4.5 m이상 
도로(인도)에 시설시 4.0 m이상 
도로횡단시   5.0 m 이상 
도로횡단시   4.5 m 이상 </t>
    <phoneticPr fontId="1" type="noConversion"/>
  </si>
  <si>
    <t>고속화된 장비운용으로 광케이블의 손실이 무엇보다 중요시 되고 있습니다 광케이블 포설후 접속시 광섬유케이블 접속 손실 중 틀린 것은? ( )</t>
  </si>
  <si>
    <t xml:space="preserve">융착접속의 단위개소 접속손실은 0.4 dB이하여야 한다 
기계식접속의 단위개소 접속손실은 0.4 dB 이하여야 한다 
융착접속의 평균 접속손실은 0.15 dB 이하여야 한다 
기계식접속의 평균접속 손실은 0.2 dB 이하여야 한다 
융착접속의 평균 접속손실은 0.14 dB 이하 </t>
    <phoneticPr fontId="1" type="noConversion"/>
  </si>
  <si>
    <t>M</t>
    <phoneticPr fontId="1" type="noConversion"/>
  </si>
  <si>
    <t>광 섬유의 전송특성을 시험하는 항목이 아닌것은? ( )</t>
  </si>
  <si>
    <t>접속시험:접속상태 및 파단지점 확인 
최종시험: 전구간 광케이블 포설 및 접속후 시험  
운용정기시험 : 운용중의 광섬유 총 손실시험 
운용 부정기시험 : 운용중의 광섬유 이상 상태 확인 
정밀시험: 광커넥터의 광학적 특성이나 반사량 측정</t>
    <phoneticPr fontId="1" type="noConversion"/>
  </si>
  <si>
    <t>광가입자의 변경과  등록을 자유롭게 할 수 있도록 가입자 광전송장치 또는 중간단자와 외부 광선로간의 연결, 분배 및 절체 기능을 수행하기 위해 지사(점)에 설치하여 운용할 수 있는 장치? ( )</t>
  </si>
  <si>
    <t>FDF 
OFD
OTP
OTB
FDP</t>
    <phoneticPr fontId="1" type="noConversion"/>
  </si>
  <si>
    <t>광분배함 약호로 맞는 것은? ( )</t>
  </si>
  <si>
    <t>OFC
OFD
OJC
SC/PC
OFA</t>
    <phoneticPr fontId="1" type="noConversion"/>
  </si>
  <si>
    <t>광섬유 구조의 기본 구성요소에 해당되지 않는것은 ? ( )</t>
  </si>
  <si>
    <t xml:space="preserve">코어(core)
클래딩(cladding) 
코팅(coaiing) 
케이블(cable) 
클래드(clad) </t>
    <phoneticPr fontId="1" type="noConversion"/>
  </si>
  <si>
    <t>광섬유 손실중 파장과 전혀 관계가 없는것은? ( )</t>
  </si>
  <si>
    <t xml:space="preserve">레일리 산란손실 
흡수손실 
재료 고유 손실 
마이크 밴딩손실 
접속손실 </t>
    <phoneticPr fontId="1" type="noConversion"/>
  </si>
  <si>
    <t>광섬유 심선 융착접속시 심선의 코팅제거 길이로 맞는 것은? ( )</t>
  </si>
  <si>
    <t>1~2cm 
2~3cm 
3~4cm  
4~5cm
5~6cm</t>
    <phoneticPr fontId="1" type="noConversion"/>
  </si>
  <si>
    <t>광섬유 심선의 접속이 완료된 후 광섬유 심선 접속표를 접속관 내부에 넎는다, 이때 기재 사항으로 맞지 않는 것은? ( )</t>
    <phoneticPr fontId="1" type="noConversion"/>
  </si>
  <si>
    <t>케이블명
접속점명 
접속일자 
시공회사
수리내용</t>
    <phoneticPr fontId="1" type="noConversion"/>
  </si>
  <si>
    <t>광섬유 심선의 허용곡률반경이 틀린것은? ( )</t>
  </si>
  <si>
    <t xml:space="preserve">단일코팅(취급시): 1.0cm이상 
이중코팅(고정시): 3.6cm이상 
광섬유 유니트(취급시) : 3.6cm이상 
광점퍼코드(취급시): 3.6cm이상 
광섬유 유니트(고정시) : 3.8cm이상 </t>
    <phoneticPr fontId="1" type="noConversion"/>
  </si>
  <si>
    <t>광섬유 심선접속 공구 및 자재가 아닌 것은? ( )</t>
  </si>
  <si>
    <t xml:space="preserve">스트립퍼 
열수축스리브 
융착접속기 
코어절단기 
와이어절단기 </t>
    <phoneticPr fontId="1" type="noConversion"/>
  </si>
  <si>
    <t>광섬유 접속순서가 맞는것은? ( )</t>
  </si>
  <si>
    <t xml:space="preserve">광섬유 절단면 확인→예열→최종정렬→융착 →완료 
광섬유 절단면 확인→최종정렬→예열→융착 →완료  
광섬유 절단면 확인→융착→예열→최종정렬 →완료 
광섬유 절단면 확인→예열→융착→최종정렬 →완료  
광섬유 절단면 확인→최종정렬→융착→예열 →완료 </t>
    <phoneticPr fontId="1" type="noConversion"/>
  </si>
  <si>
    <t>광섬유 케이블 접속여장 길이는 몇 m 인가? ( )</t>
  </si>
  <si>
    <t xml:space="preserve">0.6m 
0.8m 
1.0m  
1.5m  
1.2m </t>
    <phoneticPr fontId="1" type="noConversion"/>
  </si>
  <si>
    <t>광섬유 케이블에서 생기는 광손실중 레일리(Layleigh)손실이란? ( )</t>
    <phoneticPr fontId="1" type="noConversion"/>
  </si>
  <si>
    <t>광섬유 케이블을 구부릴때 생기는 손실이다 
광섬유 접손할때 생기는 손실이다  
빛의 파장보다 작은 범위에서 생기는 손실이다 
광섬유 내에존재하는 OH 에의한 흡수손실이다 
광 섬유 성단시 생기는 손실이다</t>
    <phoneticPr fontId="1" type="noConversion"/>
  </si>
  <si>
    <t>광섬유 케이블을 지하(관로)에 설치 설계 시 주의하여야 할 사항이 아닌 것은? ( )</t>
    <phoneticPr fontId="1" type="noConversion"/>
  </si>
  <si>
    <t xml:space="preserve">광케이블은 기계적으로 강도가 약하기 때문에 광섬유 심선에 무리한 힘을 받지 않도록 설계하여야 한다 
광케이블은 허용곡율반경을 고려할 필요가없다 
광케이블 건설,유지보수 및 기술상 문제점을 고려하여야 한다
광케이블 포설 설계시에는 항상 케이블의 허용인장력을,포설속도를 고려하여야 한다. 
광케이블 포설 설계시에는 항상 케이블의 허용곡율반경을 고려하여야 한다. </t>
    <phoneticPr fontId="1" type="noConversion"/>
  </si>
  <si>
    <t>광섬유 케이블의 도파현상과 가장 긴밀한 관계가 되는 법칙으로 맞는 것은? ( )</t>
    <phoneticPr fontId="1" type="noConversion"/>
  </si>
  <si>
    <t xml:space="preserve">렌쯔의 법칙 
스넬의 법칙 
파라데이의 법칙 
렌트겐의 법칙 
산란의 법칙 </t>
    <phoneticPr fontId="1" type="noConversion"/>
  </si>
  <si>
    <t>광섬유 코아내를 전파하는 광 펄스의 일부가 프리넬 반사와 레일레이 산란으로 인해 입사단으로 되돌아 현상을 이용하여 측정하는 방법은? ( )</t>
    <phoneticPr fontId="1" type="noConversion"/>
  </si>
  <si>
    <t xml:space="preserve">삽입법 
후방산란법 
접속손실 
컷백법
주파스영역법 </t>
    <phoneticPr fontId="1" type="noConversion"/>
  </si>
  <si>
    <t>광섬유를 측정하기 전에는 피측정 광섬유의 종류(굴절율 포함), 시험항목, 측정환경(피측정구간의 광커넥타, 전송방식별 사용파장, 측정거리, 사용전원 등) 등을 확인하고, 필요한 측정기 및 자재 등을 사전에 준비하여 측정에 오류가 없도록 하여야 한다. 다음 중 광섬유 측정 시 주의사항이 아닌 것은? ( )</t>
  </si>
  <si>
    <t xml:space="preserve">측정기의 광원에서 나오는 레이져(Laser)는 눈으로 들여다 보지 말아야 한다 
측정기는 전원을 켜고 10분 이상 경과한 후, 안정된 상태에서 측정하여야 한다  
측정기의 보호 및 전자파에 의한 영향을 감소하기 위해 측정기 접지단자를 접지시킨다.  
광섬유 측정에서는 여진조건에 의해 측정결과가 크게 좌우되므로, 측정코드류의 곡율반경 허용기준을 지켜야 한다
광섬유 측정에서는 여진조건에 의해 측정결과가 크게 좌우되므로, 측정코드류의 곡율반경을 작게한다. </t>
    <phoneticPr fontId="1" type="noConversion"/>
  </si>
  <si>
    <t>광섬유의 손실측정방법중 후방산란법이란? ( )</t>
  </si>
  <si>
    <t xml:space="preserve">광섬유를 전반한 광전력의 감쇠량을 직접 측정하는 방법
서로의 거리가 L만큼 떨어져 있는 두 개의 광커넥터 단면 간의 손실을 측정하는방법  
광섬유내를 전파(傳播)하는 광의 일부가 입사단측으로 되돌아 오는 현상을 이용하여 광섬유의 손실특성을 평가하는 방법이다   
RF신호로 변조된 광펄스를 광섬유 속에 전파시키고, 그 진폭변화에서 대역을 측정하는 방법 
반사손실측정법은 광섬유를 전반한 광전력중 광섬유종단이나 광커넥타 접속점(또는 기계식접속점)에서 프레넬반사 등에 의해 출사단측으로부터 입사단으로 되돌아 오는 광전력을 측정하는 방법이다 </t>
    <phoneticPr fontId="1" type="noConversion"/>
  </si>
  <si>
    <t>광섬유의 손실측정법이 아닌것은? ( )</t>
  </si>
  <si>
    <t>컷백법 
삽입법
후방산란법
주파수영역법
투시법</t>
    <phoneticPr fontId="1" type="noConversion"/>
  </si>
  <si>
    <t>광섬유의 손실측정시 장비와 측정방법이 잘못연결된것은? ( )</t>
  </si>
  <si>
    <t xml:space="preserve">OTDR- 후방산란법  
광원(Light source)-투과법 
광검출기(Power meter)-투과법 
정현파변조광원-주파수 영영법 
반사손실측정기(Returnloss meter) -삽입법 </t>
    <phoneticPr fontId="1" type="noConversion"/>
  </si>
  <si>
    <t>광섬유케이블 구조에서 입사된 빛 에너지를 광섬유 밖으로 빠져 나가지 못하도록 하는 구조물은? ( )</t>
  </si>
  <si>
    <t>코어
코팅
피복
클래드
자켓</t>
    <phoneticPr fontId="1" type="noConversion"/>
  </si>
  <si>
    <t>광섬유케이블을 지하(관로)에 설치 설계시 주의하여야 할 사항이 아닌 것은? ( )</t>
  </si>
  <si>
    <t xml:space="preserve">광케이블은 기계적으로 강도가 약하기 때문에 광섬유 심선에 무리한 힘을 받지 않도록 설계하여야 한다
광케이블은 허용곡율반경을 고려할 필요가없다 
광케이블 건설,유지보수 및 기술상 문제점을 고려하여야 한다. 
광케이블 포설 설계시에는 항상 케이블의 허용인장력을,포설속도 및 허용곡율반경을 고려하여야 한다
광케이블 허용곡율반경 케이블 외경의 20배를 하여야 한다 </t>
    <phoneticPr fontId="1" type="noConversion"/>
  </si>
  <si>
    <t>광섬유케이블포설공법중 최대포설속도가 가장빠르고 관로내 공기를 불어넣어 마찰계수를 최소화 하고 광케이블을 밀어넣는 포설공법은? ( )</t>
  </si>
  <si>
    <t>공압포설공법 
양방향포설공법
선단견인방식 
인력견인방식
선단중간견인방식</t>
    <phoneticPr fontId="1" type="noConversion"/>
  </si>
  <si>
    <t>광커넥터의 손실 요인중 틀린것은? ( )</t>
  </si>
  <si>
    <t xml:space="preserve">광섬유 축의 벗어남 
코어경의 불일치 
광섬유갭
동일한 광섬유의 연결 
코어와 클래드의 편심 </t>
    <phoneticPr fontId="1" type="noConversion"/>
  </si>
  <si>
    <t>광커넥트접속에는 프레넬 반사 등에 반사되어 되돌아 온 광이 출사되는 레이저출력에 영향을 주어 잡음을 발생하게 되는데 이를 방지하기 위하여  반사광을 임계각 이상으로 하여 클래드로 누설시키는 광케넥트 방식은 ( )</t>
  </si>
  <si>
    <t>FC
ST
PC 
APC
MU</t>
    <phoneticPr fontId="1" type="noConversion"/>
  </si>
  <si>
    <t>광케이블 가설 공법에 관한 사항 중 잘못된 것은? ( )</t>
  </si>
  <si>
    <t xml:space="preserve">최대 가설속도는 10m/분 이하여야 한다 
최대 가설속도는 15m/분 이하 
견인로프와 케이블 연결시는 케이블 종단에 폴링아이 또는 인망을 취부하여 연결하고 되돌림쇠를 사용하여 비틀림을 방지한다 
가설시는 반드시 전주상에 가설공구를 사용하여 가설하여야 한다 
허용인장력 및 허용측압 이하에서 가설하여야 한다 </t>
    <phoneticPr fontId="1" type="noConversion"/>
  </si>
  <si>
    <t>광케이블 공사 완료후 전 구간의 광섬유손실과 접속손실을 포함한 총손실을 삽입법으로 측정하는것은.? ( )</t>
  </si>
  <si>
    <t xml:space="preserve">손실확인시험
최종시험
대역폭측정시험
정현파변조광원시험
반사손실측정시험 </t>
    <phoneticPr fontId="1" type="noConversion"/>
  </si>
  <si>
    <t>광케이블 맨홀내 접속 표준공법이 아닌것은? ( )</t>
  </si>
  <si>
    <t xml:space="preserve">인공내 접속작업시 최대한 습기제거 
먼지나 습도로 부터 최대한 보호 
광섬유 융착접속시에는 융착접속기 온도를 유지하지 않아도 된다 
작업원 1명을 인공입구 주위에 유도원을 배치하여야한다 
맨홀내 접속작업시 기존 광케이블 정리 고정하여야 한다 </t>
    <phoneticPr fontId="1" type="noConversion"/>
  </si>
  <si>
    <t>광케이블 분기접속에는 접속점분기와 중간분기접속으로 구분할 수 있다. 다음 중 분기접속에서 분기할 광섬유심선수의 단위 고려사항으로 볼 수 없는 것은? ( )</t>
  </si>
  <si>
    <t>리본심선의 분할사용이 발생하지 않는 단위 
접속함의 장비운용 수용 심선 단위 
유니트(루즈튜브, 슬롯유니트 등)내 심선 수용단위 
심선식별, 다심의 핸들링이 용이한 단위 
심선 사용율이 좋고, 광대응의 수요에 적정한 심선수이고, 반복공사가 적은 단위(배선구역으로의 심선단위 결정</t>
    <phoneticPr fontId="1" type="noConversion"/>
  </si>
  <si>
    <t>광케이블 설계  최적 루트 선정 고려사하이 안닌 것은 ? ( )</t>
  </si>
  <si>
    <t xml:space="preserve">전송로 허용손실치를 만족하는 최단배선거리 루트선정 
관로는 최대한 신설하여 사용한다 
국인입구는 가급적 분산하여 사용한다 
장래에 수요발생이 예상되는 건물은 포함하여 경로를 설정한다 
여러경로의 배선루트가 선정 가능한 경우, 베교분석하여 전정한다 </t>
    <phoneticPr fontId="1" type="noConversion"/>
  </si>
  <si>
    <t>광케이블 성단에 대한 일반사항중 틀린것은? ( )</t>
  </si>
  <si>
    <t xml:space="preserve">허용곡률반경을 준수하고 외피가 손상되지 않도록 하여야한다 
광섬유 심선과 광 점퍼코드 접속은 반드시 융착접속으로 하지 않아도 된다 
성단후 케이블의 인장선 및 외피는 분배함의 장치가에 접지시킨다 1
접속손실 기준치는 코아직시법에 의한 융착 접속기상 추정치로서 0.5db/개소 이하 
성단은 광케이블 구조에 적합한 방법으로 시행하여야 한다 </t>
    <phoneticPr fontId="1" type="noConversion"/>
  </si>
  <si>
    <t>광케이블 성단함중에서 가입자 빌딩이나 전주등에 설치되어 가입자 광전송장치 등에 인입되는 케이블을 수용하여 광전송장치 등에 분배해주는 장치는? ( )</t>
  </si>
  <si>
    <t xml:space="preserve">FDF
OFD
OTP
OTB
ODP </t>
    <phoneticPr fontId="1" type="noConversion"/>
  </si>
  <si>
    <t>광케이블 손실 측정방법이 아닌것은? ( )</t>
  </si>
  <si>
    <t>후방산란법
컷백법
삽입법
주파수영역법
접속법</t>
    <phoneticPr fontId="1" type="noConversion"/>
  </si>
  <si>
    <t>광케이블 접속손실 기준이 틀린것은? ( )</t>
  </si>
  <si>
    <t xml:space="preserve">융착접속 - 단위개소당 접속손실 0.4db이하 
융착접속 - 개소당 평균접속 손실 0.4db이하 
기계식접속 - 단위개소당 접속손실 0.4db이하 
기계식접속 - 개소당 평균접속손실 0.2db이하 
융착접속 - 개소당 평균접속 손실 0.15db이하 </t>
    <phoneticPr fontId="1" type="noConversion"/>
  </si>
  <si>
    <t>광케이블 접속점 인공 선정 시 고려사항으로 적정하지 않은 것은? ( )</t>
  </si>
  <si>
    <t xml:space="preserve">인공주변의 교통량이 적은곳 
인공철개의 개폐가 용이한 곳 
인공주변에 작업공간을 확보할 수 있고, 오수 및 누수가 적은 곳 
맨홀내에 보안접지시설이 되어 있는 곳 
차기 분기예상개소 </t>
    <phoneticPr fontId="1" type="noConversion"/>
  </si>
  <si>
    <t>광케이블 접속함 종류별 광섬유심선 접속부 최대수용 수량을 나타낸 것 중 틀린 것은 ? ( )</t>
  </si>
  <si>
    <t xml:space="preserve">OFC-G-L-19 : 72코아
OFC-G-L-24 : 144코아 
OFC-G-L-16 : 36코아 
OFC-G-L-29 : 288코아 
OFC-G-L-29 : 299코아 </t>
    <phoneticPr fontId="1" type="noConversion"/>
  </si>
  <si>
    <t>광케이블 주의표찰은 총포,공사피해 등으로부터 시설을 보호하기 위하여 농어촌지역 가공광케이블 구간에 설치하여야 한다 다음 중 설치 규격이 맞는 것은? ( )</t>
  </si>
  <si>
    <t xml:space="preserve">전주 1구간 마다 설치 
전주 2구간 마다 설치  
전주 3구간 마다 설치  
전주 5구간 마다 설치 
적당한 구간마다 </t>
    <phoneticPr fontId="1" type="noConversion"/>
  </si>
  <si>
    <t>광케이블 포설 또는 접속시 취급부주위와 광섬유 측면에서 불균일한 압력이 가해져 광섬유축이 마이크로미터 단위로 구부러짐에 따라 발생되는 손실은? ( )</t>
  </si>
  <si>
    <t>산란손실
마이크로밴딩손실
구부림손실  
접속손실 
흡수손실</t>
    <phoneticPr fontId="1" type="noConversion"/>
  </si>
  <si>
    <t>광케이블 포설공법 선정시 고려하여야 할 사항이 아닌 것은? ( )</t>
  </si>
  <si>
    <t xml:space="preserve">지하관로 여건
접속손실 최소화 
포설장력 최소화 
허용곡율반경 최소화 
비틀림 및 충격 최소화 </t>
    <phoneticPr fontId="1" type="noConversion"/>
  </si>
  <si>
    <t>광케이블 포설공법의 종류가 아닌것은 ? ( )</t>
  </si>
  <si>
    <t xml:space="preserve">선단견인방식 
공압포설공법
양방향포설공법
인력견인방식
선단쌍방견인방식 </t>
    <phoneticPr fontId="1" type="noConversion"/>
  </si>
  <si>
    <t>광케이블 포설시 관로의 사전점검에 대한 설명중 틀린것은? ( )</t>
  </si>
  <si>
    <t xml:space="preserve">인공내 광케이블 포설할 관구위치를 확인한다 
2단으로 되어있을때 하단사용 
3단 또는 4단으로 시설되었을때 3단사용 
5단이상 시설되었을때 홀수단일 경우 중앙단 사용 
기존관로 사용시 유휴관로 위치상 정해진 방법대로 사용이 불가할때는 상단사용 </t>
    <phoneticPr fontId="1" type="noConversion"/>
  </si>
  <si>
    <t>광케이블에 정현자승 펄스파형을 송출하여 고장지점으로부터 펄스가 반사되어 되돌아 시간을 읽어 측정값을 거리로 환산 측정하는 장비는? ( )</t>
    <phoneticPr fontId="1" type="noConversion"/>
  </si>
  <si>
    <t>광파워메터
광Light Source 
OTDR 
MW32 
AM48</t>
    <phoneticPr fontId="1" type="noConversion"/>
  </si>
  <si>
    <t>광케이블의 최종시험에 영양을 미치지 않는것은 ? ( )</t>
  </si>
  <si>
    <t xml:space="preserve">광케이블 접속개소 
광케이블의 포설 길이 
국내성단의 광커넥타 개소 
광코어의 허용곡율반경 유지 
광접속함체 종류 </t>
    <phoneticPr fontId="1" type="noConversion"/>
  </si>
  <si>
    <t>광통신시스템을 운용하는 중에 광섬유 전송특성의 경년변화 상태를 정기적(또는 부정기적)으로 점검하기 위하여 시행하는것은? ( )</t>
  </si>
  <si>
    <t>운용시험 
손실확인시험 
최종시험  
정밀시험
컷백법시험</t>
    <phoneticPr fontId="1" type="noConversion"/>
  </si>
  <si>
    <t>내관 포설후 포설시 인장으로 인한 신장 및 온도변화의 신축에 대하여 안정성을 가질 수 있도록 몇 시간 후 절단하는가? ( )</t>
  </si>
  <si>
    <t xml:space="preserve">12시간
24시간  
6시간   
9시간 
3시간 </t>
    <phoneticPr fontId="1" type="noConversion"/>
  </si>
  <si>
    <t>다음 아래에 설명한 FTTH 전송방식은 어느것 입니까? [시분할 전송방식으로 통신서비스는 하향1.490nm,상향1.310nm의 파장을 사용하고 방송서비스는 하향1550nm의 파장을 사용 통신서비스 제공] ( )</t>
  </si>
  <si>
    <t xml:space="preserve">WDM-PON 
E-PON  
T-PON   
R-PON 
W-PON </t>
    <phoneticPr fontId="1" type="noConversion"/>
  </si>
  <si>
    <t>다음은 광접속 함체의 약호 설명이다. 틀린 것은?                                                                      OFC  - ( )  -  ( )  -  ( )                                                                                                       1         2       3      4</t>
    <phoneticPr fontId="1" type="noConversion"/>
  </si>
  <si>
    <t xml:space="preserve">1 -&gt; 광케이블 접속함(Otical Fiber Closure) 
2 -&gt; 광케이블 분기형태에 따른 구분 
3 -&gt; 광섬유 접속부 형태에 따른 구분 
4 -&gt; 광섬유 수용케이블 외경에 따른 구분 
4 -&gt; 광섬유 접속부 길이에 따른 구분  </t>
    <phoneticPr fontId="1" type="noConversion"/>
  </si>
  <si>
    <t>다음은 광케이블 피스 산출식이다 약호 설명이 틀린것은? PL = L + C + P + S(m) ( )</t>
  </si>
  <si>
    <t xml:space="preserve">PL : 케이블 피스길이 
L  : 케이블 긍장 
C  : 접속길이 
P  : 끌기철물 또는 인망취부길이 
S  : 필요한 여장(특성측정에 필요한길이,고장복구여장등) </t>
    <phoneticPr fontId="1" type="noConversion"/>
  </si>
  <si>
    <t>다음은 리본형 광케이블의 장점을 열거한 것이다.틀린 것은? ( )</t>
  </si>
  <si>
    <t xml:space="preserve">접속시간 단축 및 코아 활용율 향상으로 투자비 절감 
다심 광케이블 적용에 따른 지하관로 이용효율 향상 
광케이블 소대화로 관리가 용이   
수요증가가 급속한 도심지역의 간선망 구축에 적합하다. 
광케이블 다대화로 관리가 용이  </t>
    <phoneticPr fontId="1" type="noConversion"/>
  </si>
  <si>
    <t>다음중 광섬유의 파단 확률이 높아지는 요인이 아닌 것은? ( )</t>
  </si>
  <si>
    <t xml:space="preserve">광케이블 취급시의 곡율반경 
광케이블의 측압 
광케이블 충격  
광케이블의 비틀림 
광섬유의 접속부나 단면에 이물질 침투 </t>
    <phoneticPr fontId="1" type="noConversion"/>
  </si>
  <si>
    <t>다음중 광케이블의 허용 곡률 반경으로 적합한 것은? ( )</t>
  </si>
  <si>
    <t xml:space="preserve">케이블 외경의 6배
케이블 내경의 6배 
관구직경의 20배   
케이블 외경의 20배 
케이블 외경의 25배  </t>
    <phoneticPr fontId="1" type="noConversion"/>
  </si>
  <si>
    <t>다음중 피스표가 작성되지 않는 자재내역은 ? ( )</t>
  </si>
  <si>
    <t>광케이블
슬림 광내관  
SCD 광내관  
시내케이블
관로</t>
    <phoneticPr fontId="1" type="noConversion"/>
  </si>
  <si>
    <t>다음중 OTDR로 측정할 수 없는것은? ( )</t>
  </si>
  <si>
    <t xml:space="preserve">광섬유의 거리 
광섬유의 분산   
광섬유의 접속손실   
광섬유의 손실 
광섬유의 총 손실 </t>
    <phoneticPr fontId="1" type="noConversion"/>
  </si>
  <si>
    <t>단일코팅의 광섬유코어 취급시 허용곡율반경으로 맞는 것은? ( )</t>
  </si>
  <si>
    <t xml:space="preserve">1.0cm 이상  
2.4cm 이상   
3.6cm 이상   
3.8cm 이상  
4.0cm 이상 </t>
    <phoneticPr fontId="1" type="noConversion"/>
  </si>
  <si>
    <t>루즈투브형 광케이블 공기밀봉형 접속함체로 맞는 것은? ( )</t>
  </si>
  <si>
    <t xml:space="preserve">OF-JC-G-R-() 
OFC-G-R-()  
OF-JC-G-L-()   
OFC-G-L-()   
OFC-JC-G-L-() </t>
    <phoneticPr fontId="1" type="noConversion"/>
  </si>
  <si>
    <t>리본광케이블 성단시 리본심선보호를 위하여 보호튜브의 길이는 48cm이고, 리본심선은 보호튜브 종단으로 부터 얼마를 하여야 하는가? ( )</t>
  </si>
  <si>
    <t>48cm 
84cm  
100cm  
120cm
140cm</t>
    <phoneticPr fontId="1" type="noConversion"/>
  </si>
  <si>
    <t>리본심선들을 적절히 집합하여 케이블화한 것으로 케이블내 물의 침투를 막기 위해 각각의 슬롯유니트 및 케이블심을 방수테이프(Water-Blocking Tape)로 보호한 구조의 광케이블은? ( )</t>
  </si>
  <si>
    <t xml:space="preserve">루즈튜브형
단일튜브형
리본슬롯형
슬롯단일루브형
젤리충진형 </t>
    <phoneticPr fontId="1" type="noConversion"/>
  </si>
  <si>
    <t>리본형광케이블이 루즈 튜브형에비해 갖는 장점이 아닌것은   ? ( )</t>
  </si>
  <si>
    <t xml:space="preserve">광섬유 고밀도 실장
광섬유 동시 일괄접속기능 
케이블 수리시 스플라이싱이 간편하다  
리본 심선의 신뢰성 향상및 분기용이 
간선망 시설에 공급 및 분기용이  </t>
    <phoneticPr fontId="1" type="noConversion"/>
  </si>
  <si>
    <t>맨홀에 설치되는 FTTH 장치의 광파장을 결합하는 역할을 수행하는 장치로 맞는 것은? ( )</t>
    <phoneticPr fontId="1" type="noConversion"/>
  </si>
  <si>
    <t>FUN
RN
ONU  
OFA 
MN</t>
    <phoneticPr fontId="1" type="noConversion"/>
  </si>
  <si>
    <t>지하 주관로 및 인상관로 만공구간에 관로 추가 증설없이 중복 포설이 가능하도록 기준케이블에 비해 외경을 절반정도로 줄인 광케이블을 무엇이라 하는가? ( )</t>
    <phoneticPr fontId="1" type="noConversion"/>
  </si>
  <si>
    <t xml:space="preserve">루즈튜브 광케이블 
난연 광케이블 
세경 광케이블 
가공 광케이블 
지하 광케이블 </t>
    <phoneticPr fontId="1" type="noConversion"/>
  </si>
  <si>
    <t>지하 케이블 포설시 관구의 사용 순서로서 맞는 것은? ( )</t>
    <phoneticPr fontId="1" type="noConversion"/>
  </si>
  <si>
    <t xml:space="preserve">하단에서 상단으로 관로 외측에서 내측순으로 사용한다 
상단에서 하단으로 관로 외측에서 내측순으로 사용한다  
하단에서 상단순으로 관로 내측에서 외측순으로 사용한다 
상단에서 하단순으로 관로 내측에서 외측순으로 사용한다 
중단에서 하단으로 관로 외측에서 내측순으로 사용한다  </t>
    <phoneticPr fontId="1" type="noConversion"/>
  </si>
  <si>
    <t>케이블 재해나 유관공사 등으로 광케이블의 이상 고장시 접속점간의 최소거리 몇 m인가? ( )</t>
  </si>
  <si>
    <t xml:space="preserve">접속점간의 최소거리는 150 m 
접속점간의 최소거리는 100 m 
접속점간의 최소거리는 200 m 
접속점간의 최소거리는 250 m 
접속점간의 최소거리는 300 m </t>
    <phoneticPr fontId="1" type="noConversion"/>
  </si>
  <si>
    <t>케이블 포설에 관한 적용공법에 대한 설명 중 부적합한 것은 ? ( )</t>
  </si>
  <si>
    <t xml:space="preserve">케이블포설 착공전 케이블 피스(드럼)계획을 확인하여 시행(케이블 포설방향과 일치토록 확인철저) 
광케이블은 가능한 기계식 포설을 원칙으로 시공,허용 인장력이 초과되지 않도록 견인측에 장력계를 설치하여 포설 
경사진 관로에 케이블을 포설한 경우에는 이동방지장치를 사용하여 케이블 이동현상 방지 
광섬유케이블 포설시 포설방향, 비틀림이나 구부림에 주의 
접속점간의 최소거리는 300 m </t>
    <phoneticPr fontId="1" type="noConversion"/>
  </si>
  <si>
    <t>FTTH(PON)방식의 설계에서 광스플리터(파장분리기)의 적절한 설치위치를 선정하기 위해서 고려되어야 할 사항으로 적절하지 않은 것은? ( )</t>
  </si>
  <si>
    <t xml:space="preserve">서비스 제공지역의 가입자 밀집도 
광케이블 코아수 
배선망과 인입망의 최적배선이 될수 있는 위치 
가입자 수요가 발생할 지역에 대해 PSTN 수요수 
기설 관로 및 가공선로현황, 지하인공 및 전주의 상태 </t>
    <phoneticPr fontId="1" type="noConversion"/>
  </si>
  <si>
    <t>FTTH망 OSP 관련 용어 중 광가입자망의 CO측 광종단 장치로서 PON 구조일 경우 FTTx광가입자망의 국측 광종단 장치를 뜻하는 용어로 맞는 것은? ( )</t>
  </si>
  <si>
    <t xml:space="preserve">RN
OLT 
광분배기
광스플리터 
모뎀 </t>
    <phoneticPr fontId="1" type="noConversion"/>
  </si>
  <si>
    <t>진행파가 파장에 비하여 평탄한 경계면을 넘어서 원래의 매질과는 다른 매질 속으로 들어갈 때가 동일 매질이라도 온도차 등에 의해서 파동의 속도가 변하여 진행방향이 달라지는 현상을 무엇이라 하는가? ( )</t>
  </si>
  <si>
    <t>반사 
파동
광선 
손실
굴절</t>
    <phoneticPr fontId="1" type="noConversion"/>
  </si>
  <si>
    <t xml:space="preserve">광섬유 케이블이 보통 전화선이나 동축 케이블에 비해 장점이라 할 수 없는것은? </t>
  </si>
  <si>
    <t xml:space="preserve">전기적인 잡음에 영향을 받는다. 
크기가 작고 가벼우며 내구성이 좋다. 
신뢰성이 높고 에러 발생율이 낮다
대역폭이 넓어 채널당 비용이 저렴하다. 
전송속도가 빠르다 </t>
    <phoneticPr fontId="1" type="noConversion"/>
  </si>
  <si>
    <t>접속방법 중 가장 많이 사용되며, 광섬유를 맞붙여 놓고 불꽃 또는 전기적 고압 방전등에 의하여 가열시킴으로써 광섬유가 용해되어 서로 붙게 되는 접속 방법은? ( )</t>
  </si>
  <si>
    <t xml:space="preserve">기계식접속
커넥터접속
융착접속
물리적접속
슬리브 접속 </t>
    <phoneticPr fontId="1" type="noConversion"/>
  </si>
  <si>
    <t>다음 중 광섬유 케이블의 측정 방식인 후방 산란광법에 대한 설명으로   틀린 것은? ( )</t>
  </si>
  <si>
    <t xml:space="preserve">거리에 따른 손실 계수의 측정이 가능한 방법이다 
케이블로 만들어진 광섬유에 직접 사용이 가능하다 
출력단에서 광전력을 측정하며 계산하는 방법이다 
광섬유의 균열이 생긴 지점을 찾는데 유용한 방법이다 
광섬유의 결합이 생긴 지점을 찾는데 유용한 방법이다 </t>
    <phoneticPr fontId="1" type="noConversion"/>
  </si>
  <si>
    <t>광섬유 접속손실, 파단점 위치의 거리, 광전력손실 등을 측정하는데 사용하는 측정기는 ( )</t>
  </si>
  <si>
    <t>광원 
OTDR(Optical Time Domain Reflectormeter) 
광파워미터
OSA(Optical pectrum Analyzer) 
광현미경</t>
    <phoneticPr fontId="1" type="noConversion"/>
  </si>
  <si>
    <t>진공상태상의 빛의 속도와 매질내의 빛의 속도를 비교하는 광학적 특성을 무엇이라 하는가 ( )</t>
  </si>
  <si>
    <t xml:space="preserve">굴절율
도파율
반사율
분산 
손실 </t>
    <phoneticPr fontId="1" type="noConversion"/>
  </si>
  <si>
    <t>광섬유의 광신호 전송 특성에 관련되는 주요 광학적 파라미터가 아닌 것은 ( )</t>
  </si>
  <si>
    <t>바깥지름
편심률
비원율
개구수 
주파수</t>
    <phoneticPr fontId="1" type="noConversion"/>
  </si>
  <si>
    <t>광통신에서 빛 에너지 전부가 광섬유를 따라 진행하게하는 주요 메커니즘은 ( )</t>
  </si>
  <si>
    <t>굴절 
전반사
회절
산란 
직진</t>
    <phoneticPr fontId="1" type="noConversion"/>
  </si>
  <si>
    <t>광섬유의 수광각(Acceptance Angle)을 결정하는 요인이 아닌 것은 ( )</t>
  </si>
  <si>
    <t xml:space="preserve">클래딩의 굴절율 
코어의 굴절율 
전반사 임계각 
광원의 파장 
광원의 주파수 </t>
    <phoneticPr fontId="1" type="noConversion"/>
  </si>
  <si>
    <t>광신호를 분기하거나 결합하는데 사용되는 광소자는 ( )</t>
  </si>
  <si>
    <t>광커넥터
광커플러 
융착접속기 
광아이솔레이터  
광섬유그레이팅</t>
    <phoneticPr fontId="1" type="noConversion"/>
  </si>
  <si>
    <t>광커넥터 종류에 해당되지 않는 것은 ( )</t>
  </si>
  <si>
    <t xml:space="preserve">ST형
FT형  
SC형 
BD형  
Bi형 </t>
    <phoneticPr fontId="1" type="noConversion"/>
  </si>
  <si>
    <t>광원에 있어서 중요하게 여겨지지 않는 요소는 ( )</t>
  </si>
  <si>
    <t xml:space="preserve">색 (파장) 
강도 (전력레벨) 
대역폭 (선폭) 
손실 (전력손실) 
안정도 및 온도민감성 </t>
    <phoneticPr fontId="1" type="noConversion"/>
  </si>
  <si>
    <t>표준적인 광파워미터에서 사용하지 않는 파장대는 ( )</t>
  </si>
  <si>
    <t xml:space="preserve">850 nm
1200 nm 
1300 nm 
1550 nm 
1625 nm </t>
    <phoneticPr fontId="1" type="noConversion"/>
  </si>
  <si>
    <t>광심선 대조기의 검출원리는 다음중 빛의 어떤 성질을 이용한 것인가 ( )</t>
  </si>
  <si>
    <t xml:space="preserve">회절
반사
흡수
누설 
회절 </t>
    <phoneticPr fontId="1" type="noConversion"/>
  </si>
  <si>
    <t>40 Km 광케이블을 OTDR을 통해 측정하여보니, 30 Km 단에서 높고 날카로운 피크파형이 보였다. 그리고는 그 이후에는 아무런 신호도 보이지 않았다. 어떻게 해석할 수 있는가 ( )</t>
  </si>
  <si>
    <t xml:space="preserve">융착접속점
케이블 종단 
광섬유 절단 
커넥터 접속점 
측정 시작점 </t>
    <phoneticPr fontId="1" type="noConversion"/>
  </si>
  <si>
    <t>OTDR로 측정할 수 없는 것은 ( )</t>
  </si>
  <si>
    <t xml:space="preserve">광섬유 거리 
접속손실
총손실 
광신호대잡음비 
고장점 위치/거리 </t>
    <phoneticPr fontId="1" type="noConversion"/>
  </si>
  <si>
    <t>광섬유내를 전파하는 광신호 에너지가 서로 직교하는 2개의 편광모드로 나뉘어져 서로 다른 군속도의 시간차에 의해 출력 광신호 파형이 퍼지는 현상은 ( )</t>
  </si>
  <si>
    <t>색분산
구조분산
재료분산 
편광모드분산
영분산</t>
    <phoneticPr fontId="1" type="noConversion"/>
  </si>
  <si>
    <t>광케이블 종류별 내관적용기준이 틀린것은? ( )</t>
  </si>
  <si>
    <t xml:space="preserve">28mm - 루즈튜브 72심 이하 
28mm - 리본 120심 이하 
36mm - 루즈튜브 72심 이하 
36mm - 리본 360심 이하 
54mm - 리본슬롯형 512심 이하 </t>
    <phoneticPr fontId="1" type="noConversion"/>
  </si>
  <si>
    <t>광케이블 포설시 사용하는 공기구에 대한 설명으로 케이블 견인시 인공철개부분에서 견인로프나 케이블 외피손상을 방지하기 위해 적용하는 공기구는?</t>
    <phoneticPr fontId="7" type="noConversion"/>
  </si>
  <si>
    <t>관구가이드
에지롤러
되돌림쇠 
샤클
인망</t>
    <phoneticPr fontId="1" type="noConversion"/>
  </si>
  <si>
    <t>융착접속기를 사용 광섬유 심선을 접속시 재 접속해야 하는 융착접속기 상 표시값 기준은?</t>
    <phoneticPr fontId="7" type="noConversion"/>
  </si>
  <si>
    <t>0.01DB초과
0.02DB초과
0.03DB초과
0.04DB초과
0.05DB초과</t>
    <phoneticPr fontId="1" type="noConversion"/>
  </si>
  <si>
    <t>루즈튜브형 12C광케이블 5번코아 색상은?</t>
  </si>
  <si>
    <t>청색
등색
녹색
황색
적색</t>
    <phoneticPr fontId="1" type="noConversion"/>
  </si>
  <si>
    <t>가공 동케이블 보통 접속시 접속여장은 외피자재 길이의 몇 배인가?</t>
    <phoneticPr fontId="7" type="noConversion"/>
  </si>
  <si>
    <t>1배
1.5배
2배
2.5배
6배</t>
    <phoneticPr fontId="1" type="noConversion"/>
  </si>
  <si>
    <t>광선로, 광전송장치 및 각종 광원등의 광신호 전력의 송수신 레벨을 측정하는 장비는?</t>
    <phoneticPr fontId="7" type="noConversion"/>
  </si>
  <si>
    <t>광심선대조기
광파워메타
광융착접속기
바텐스키
광소스</t>
    <phoneticPr fontId="1" type="noConversion"/>
  </si>
  <si>
    <t>FTTH광케이블접속시 외피 절단 지점에서부터 지지판의 U홈 인입 전까지의 보호튜브를 한데 모아 감아 보호하는 것은?</t>
    <phoneticPr fontId="7" type="noConversion"/>
  </si>
  <si>
    <t>스파이랄슬리브
열수축슬리브
유니트스파이랄
견출지
절연테이프</t>
    <phoneticPr fontId="1" type="noConversion"/>
  </si>
  <si>
    <t>초고속 광가입자망(FTTC) 구축 및 원거리지역의 광대역서비스 음영지역을 해소하기 위하여 장비운용에 적합한 환경조절 기능을 갖춘 통신장치 지하 수용구조(맨홀)의 명칭은 무엇인가?</t>
    <phoneticPr fontId="7" type="noConversion"/>
  </si>
  <si>
    <t>31</t>
    <phoneticPr fontId="1" type="noConversion"/>
  </si>
  <si>
    <t>BBM</t>
    <phoneticPr fontId="1" type="noConversion"/>
  </si>
  <si>
    <t>광섬유의 선로시험 중 단일모드광섬유케이블의 손실을 측정할수 있는 방법을 2가지를 쓰시요?</t>
    <phoneticPr fontId="7" type="noConversion"/>
  </si>
  <si>
    <t>삽입법,후방산란법</t>
    <phoneticPr fontId="1" type="noConversion"/>
  </si>
  <si>
    <t>리본광케이블 1024심 이하(46mm)포설시 적용 포설공법은?</t>
    <phoneticPr fontId="7" type="noConversion"/>
  </si>
  <si>
    <t>견인포설공법</t>
    <phoneticPr fontId="1" type="noConversion"/>
  </si>
  <si>
    <t>내관 포설후 인공내 확보해야할 내관의 길이는 몇 CM를 원칙으로 하는가?</t>
    <phoneticPr fontId="1" type="noConversion"/>
  </si>
  <si>
    <t>30CM</t>
    <phoneticPr fontId="1" type="noConversion"/>
  </si>
  <si>
    <t>광케이블 견인포설시  광케이블과 견인로프 연결시 144코어 이하인 경우 광케이블과 연결하는 것은?</t>
    <phoneticPr fontId="1" type="noConversion"/>
  </si>
  <si>
    <t>와이어케인크</t>
    <phoneticPr fontId="1" type="noConversion"/>
  </si>
  <si>
    <t>광 가입자의 변경을 자유롭게 할 수 있도록 가입자 광전송장치 또는 중간단자와 외부 광 선로간의 연결, 분배 및 절체기능을 수행하기 위한 장치는 무엇인가?</t>
    <phoneticPr fontId="1" type="noConversion"/>
  </si>
  <si>
    <t>광분배반(FDF)</t>
    <phoneticPr fontId="1" type="noConversion"/>
  </si>
  <si>
    <t>비자기지지형 광케이블 가설시 광케이블 고정작업은 케이블 및 강연선 외경에 적합한 케이블 행거를 사용한다. 폐합형 행거의 간격은?</t>
    <phoneticPr fontId="1" type="noConversion"/>
  </si>
  <si>
    <t>50~60CM</t>
    <phoneticPr fontId="1" type="noConversion"/>
  </si>
  <si>
    <t xml:space="preserve"> </t>
    <phoneticPr fontId="1" type="noConversion"/>
  </si>
  <si>
    <t>스프링 행거를 이용하여 광케이블 가설시 적용케이블 외경은 스프링행거 내경의 몇 %이내인가?</t>
    <phoneticPr fontId="1" type="noConversion"/>
  </si>
  <si>
    <t>광케이블 포설공법중 케이블의 선단이나 중간을 견인하여 포설하는 공법으로 견인방법에 따라 선단견인방식, 선단 중간견인방식, 인력견인방식 등으로 구분되는 방식은?</t>
    <phoneticPr fontId="1" type="noConversion"/>
  </si>
  <si>
    <t>견인포설방법</t>
    <phoneticPr fontId="1" type="noConversion"/>
  </si>
  <si>
    <t>공압포설방법의 최대포설속도는 몇(m/분)인가?</t>
    <phoneticPr fontId="1" type="noConversion"/>
  </si>
  <si>
    <t>관로 맨드릴 통과시험시 100mm PVC관에 사용하는 맨드릴의 외경은 몇 mm인가?</t>
    <phoneticPr fontId="1" type="noConversion"/>
  </si>
  <si>
    <t>루즈튜브형 B타입의 48코어 이상의 케이블에서 1번UNIT의 10번 색깔은?</t>
    <phoneticPr fontId="1" type="noConversion"/>
  </si>
  <si>
    <t>회색</t>
    <phoneticPr fontId="1" type="noConversion"/>
  </si>
  <si>
    <t>유니트스파이랄</t>
  </si>
  <si>
    <t>편광모드분산</t>
    <phoneticPr fontId="1" type="noConversion"/>
  </si>
  <si>
    <t>품셈, 광섬유 케이블 코아접속 및 시험에서 광접속함해체는 본품의 몇 %를 적용하는가?</t>
    <phoneticPr fontId="1" type="noConversion"/>
  </si>
  <si>
    <t>가공 케이블 지상고 필요 기준으로 틀린것은?</t>
    <phoneticPr fontId="1" type="noConversion"/>
  </si>
  <si>
    <t>도로 : 노면으로 부터 4.5m 이상
철도 또는 궤도의 횡단 : 6.5m 이상
보도 : 보도상으로 3m 이상
하천의 횡단 또는 수면 : 선박운항에 지장이 없는 높이
도로: 노면으로 부터 5m 이상</t>
    <phoneticPr fontId="1" type="noConversion"/>
  </si>
  <si>
    <t>전주 매설의 깊이와 전주의 방향이 맞는것은?</t>
    <phoneticPr fontId="1" type="noConversion"/>
  </si>
  <si>
    <t>7C 1.2M / 각정이 도로와 같은 방향
7C 1.2M / 각정이 보도와 같은 방향
8C 1.2M / 각정이 도로와 같은 방향
8C 1.2M / 각정이 보도와 같은 방향
7C 1.0M / 각정이 도로와 같은 방향</t>
    <phoneticPr fontId="1" type="noConversion"/>
  </si>
  <si>
    <t>KT에서 사용하는 공기주입 장치 중 사용안하는 것은?</t>
    <phoneticPr fontId="1" type="noConversion"/>
  </si>
  <si>
    <t>12,000 HL형(12,000 S.C.F.D)
8,000 HL형(8,000 S.C.F.D)
5,000 HL형(5,000 S.C.F.D)
2,500 HL형(2,500 S.C.F.D)
1,800 HL형(1,800 S.C.F.D)</t>
    <phoneticPr fontId="1" type="noConversion"/>
  </si>
  <si>
    <t>다음중 공기압력 유지에 대한 내용이 맞은것은?</t>
    <phoneticPr fontId="1" type="noConversion"/>
  </si>
  <si>
    <t>지하케이블 공기압력은 0.28 ㎏/㎠ 4 PSI 이상, 가공 케이블 공기압력은 0.14 ㎏/㎠ 2 PSI 이상유지
지하케이블 공기압력은 0.28 ㎏/㎠ 4 PSI 이상, 가공 케이블 공기압력은 0.14 ㎏/㎠ 4 PSI 이상유지
지하케이블 공기압력은 0.14 ㎏/㎠ 4 PSI 이상, 가공 케이블 공기압력은 0.14 ㎏/㎠ 2 PSI 이상유지
지하케이블 공기압력은 0.28 ㎏/㎠ 4 PSI 이상, 가공 케이블 공기압력은 0.28 ㎏/㎠ 2 PSI 이상유지
지하케이블 공기압력은 0.28 ㎏/㎠ 2 PSI 이상, 가공 케이블 공기압력은 0.28 ㎏/㎠ 2 PSI 이상유지</t>
    <phoneticPr fontId="1" type="noConversion"/>
  </si>
  <si>
    <t>다음중 공사기간 1개월 이상의 공사에서만 적용하는 보험료가 아닌것은?</t>
    <phoneticPr fontId="1" type="noConversion"/>
  </si>
  <si>
    <t>고용보험료
국민연금보험료
일반관리비
국민건강보험료
사급자재보관비</t>
    <phoneticPr fontId="1" type="noConversion"/>
  </si>
  <si>
    <t>공사 설계시 자재운반비는 공사원가계산서의 어느 항목에 포함되어 산정되는가?</t>
    <phoneticPr fontId="1" type="noConversion"/>
  </si>
  <si>
    <t>지급임차료
기계경비
일반관리비
사급자재보관비
이윤</t>
    <phoneticPr fontId="1" type="noConversion"/>
  </si>
  <si>
    <t>선로시설 피해발생시 피해변상금 산출에 대한 설명이 틀린건은?</t>
    <phoneticPr fontId="1" type="noConversion"/>
  </si>
  <si>
    <t>설계/감리비 제외산출한다.
이윤은 15% 적용으로 한다.
부가세는 포함해서 적용한다.
가복구비용 발생시 포함해서 적용한다.
낙찰율은 적용하여 산출한다.</t>
    <phoneticPr fontId="1" type="noConversion"/>
  </si>
  <si>
    <t>다음중 품의 할증에 대한 설명 중 지세별 할증이 아닌것은?</t>
    <phoneticPr fontId="1" type="noConversion"/>
  </si>
  <si>
    <t>번화가1
보통지
터널
물이 있는 논
주택가</t>
    <phoneticPr fontId="1" type="noConversion"/>
  </si>
  <si>
    <t>공사 설계시 설계서의 구성 요소가 아닌것은?</t>
    <phoneticPr fontId="1" type="noConversion"/>
  </si>
  <si>
    <t>일반시방서
특별시방서
현장설명서
품셈
도면</t>
    <phoneticPr fontId="1" type="noConversion"/>
  </si>
  <si>
    <t>선로공사시 원가계산서의 간접노무비의 비율은?</t>
    <phoneticPr fontId="1" type="noConversion"/>
  </si>
  <si>
    <t>10%
12%
15%
18%
20%</t>
    <phoneticPr fontId="1" type="noConversion"/>
  </si>
  <si>
    <t>케이블철거시 철거케이블 확인표 규격은?</t>
    <phoneticPr fontId="1" type="noConversion"/>
  </si>
  <si>
    <t>가로 10cm x 세로 10cm
가로 12cm x 세로 12cm
가로 15cm x 세로 15cm
가로 18cm x 세로 18cm
가로 20cm x 세로 20cm</t>
    <phoneticPr fontId="1" type="noConversion"/>
  </si>
  <si>
    <t>지하케이블 철거시 고려사항이 틀린것은?</t>
    <phoneticPr fontId="1" type="noConversion"/>
  </si>
  <si>
    <t>철거할 케이블은 설계도와 현장사정을 비교 검토한 후 필요하다면 관계 지사(점)과 협의하여 결정한다
철거하여야 할 케이블은 관구배열 바뀜, 케이블절체에 따른 케이블 번호 잘못 표기등으로 다른 케이블을 절단하는 사례가 있으므로 시작맨홀과 끝맨홀에 접속점을 해체하여 심선대조기등으로 케이블 양단을 대조 확인등 정확히 확인후 작업에 임한다
확인된 케이블의 절단 예정점에 그림과 같은 철거케이블 확인표를 지정된 위치에  부착한다.
재활용 대상 케이블은 선로시설 시험공법에 준하여 케이블 특성을 측정하여 시험성적서를 작성한다
철거 케이블의 단말처리는 관로내 케이블포설에 준한다.</t>
    <phoneticPr fontId="1" type="noConversion"/>
  </si>
  <si>
    <t>송배전선 존재 시 대책방안으로 다음중 틀린것은?</t>
    <phoneticPr fontId="1" type="noConversion"/>
  </si>
  <si>
    <t>루트의 변경
전력선 접지와 통신시설 접지를 충분히 이격시켜 접지
케이블 접속점을 열수축관 등 내압이 높은 것으로 보호
매설지선의 포설
송전선 접지체 또는 철탑으로부터는 100m이상 이격한다</t>
    <phoneticPr fontId="1" type="noConversion"/>
  </si>
  <si>
    <t>지장이전 발생시 KT전액부담으로 설명이 틀린것은?</t>
    <phoneticPr fontId="1" type="noConversion"/>
  </si>
  <si>
    <t>당해 시설의 이전, 그 밖의 방해의 제거를 위한 계획이 이미 확정 되어 있는 경우
당해 시설의 이전, 그 밖의 방해의 제거가 다른 시설에 유익한 경우
KT의 필요에 의하여 다른 사람의 토지 등에 설치된 시설의 변경을 필요로 하는 경우 
사유지내 시설이 건조물의 신. 증축 또는 토지의 형질변경 등 사유재산권의 행사에 지장이 되어 이전을 필요로 하는 경우
타인의 토지 등에 시공된 시설을 소유자가 아닌 제 삼자가 이전을 요청한 경우</t>
    <phoneticPr fontId="1" type="noConversion"/>
  </si>
  <si>
    <t>다음중 시내케이블 환체복구시 맨홀간 환체하는것을 원칙으로 하되, 맨홀를 신설 복구 시에는 신설 맨홀(복구용)의 양측 맨홀간의 최소거리로 맞는것은?</t>
    <phoneticPr fontId="1" type="noConversion"/>
  </si>
  <si>
    <t>30m
40m
50m
60m
100m</t>
    <phoneticPr fontId="1" type="noConversion"/>
  </si>
  <si>
    <t>시설 피해 발생시 가공시설 복구기준으로 틀린것은?</t>
    <phoneticPr fontId="1" type="noConversion"/>
  </si>
  <si>
    <t>시내케이블 환체복구시 외피손상, 심선절단 등 특성저하 또는 향우 정상적인 유지 보수가 불가능할때에는 주간(전주 간격) 환체를 원칙으로 한다.
시내케이블 재접속 복구시 접속점 이탈 또는 단순 외피손상 등의 경우 심선 재접속 및 외피 보강으로 복구하고, 강연선 풀림이나 자기지지선이 분리된 단순 피해서설은 포박 등으로 원상복구 한다.
광케이블 환체복구시 외피손상,심선절단, 꺽임 등 정상적인 유지보수가 불가능하거나 특성 저하가 우려 되는 시설은 환체복구를원칙으로 하며, 접속점 간의 최소 거리가 200m 이상 유지될 수 있도록한다.
전주 복구시 파손, 균열, 휨, 부분 파손 등의 안전상 위험시설은 대체 복구가 원칙이며, 경사전주는 자세직 복구를 하여야 한다.
단자함 복구시 파손, 찌그러짐, 외형변형 등 특성 저하가 우려되는 시설은 대체 복구하여야 하며 점검 결과 이상이 없는 시설도 신설 복구하여야 한다.</t>
    <phoneticPr fontId="1" type="noConversion"/>
  </si>
  <si>
    <t>주요 자산의 내용연수가 틀린것은</t>
    <phoneticPr fontId="1" type="noConversion"/>
  </si>
  <si>
    <t>관로 35년
광케이블 20년
동케이블 20년
인수공 40년
통신구/건물/MDF/통신전주/철탑 40년</t>
    <phoneticPr fontId="1" type="noConversion"/>
  </si>
  <si>
    <t>다음중 OSP취약시설 중 전주의 점검 우선순위와 항목이 틀린것은</t>
    <phoneticPr fontId="1" type="noConversion"/>
  </si>
  <si>
    <t>1순위 균열/파손상태
2순위 기울어짐
3순위 각정불량
4순위 매설불량
5순위 근가블럭 미취부</t>
    <phoneticPr fontId="1" type="noConversion"/>
  </si>
  <si>
    <t>광섬유의 코아내를 전파하는 광펄스 일부가 프레넷반사와 레일레이산란으로 인해 입사단으로 되돌아오는 현상을 이용해 광섬유 손실을 측정하는 방법은?</t>
    <phoneticPr fontId="1" type="noConversion"/>
  </si>
  <si>
    <t>삽입법
후방산란법
주파수영역법
반사손실측정법
컷백법</t>
    <phoneticPr fontId="1" type="noConversion"/>
  </si>
  <si>
    <t>감리관련 법규 중 제8조의3항 감리원의 배치기준으로 틀린것은?</t>
    <phoneticPr fontId="1" type="noConversion"/>
  </si>
  <si>
    <t>총 공사금액 100억원 이상공사 : 특급감리원(기술사 자격을 가진 자로 한정)
총 공사금액 70억원 이상 100억원 미만인 공사 : 특급감리원
총 공사금액 30억원 이상 70억원 미만인 공사 : 고급감리원
총 공사금액 5억원 이상 30억원 미만인 공사 : 중급감리원
총 공사금액 1억원 미만인 공사 : 초급감리원</t>
    <phoneticPr fontId="1" type="noConversion"/>
  </si>
  <si>
    <t>다음중 소형 광전화의 종류가 없는것은?</t>
    <phoneticPr fontId="1" type="noConversion"/>
  </si>
  <si>
    <t>128회선용
64회선용
32회선용
8회선용
4회선용</t>
    <phoneticPr fontId="1" type="noConversion"/>
  </si>
  <si>
    <t>다음의 종말 단자함 설치순서에 대한 설명 중 올바른것은?</t>
    <phoneticPr fontId="1" type="noConversion"/>
  </si>
  <si>
    <t xml:space="preserve">단자함선정 → 설치위치선정 → 케이블 배선(수용) → 단자함설치  → 단자선번표시
단자함선정 → 단자함설치 → 설치위치선정  → 케이블 배선(수용) → 단자선번표시
단자함선정 → 설치위치선정 → 단자함설치 → 케이블 배선(수용) → 단자선번표시
단자함선정 → 케이블 배선(수용) → 설치위치선정  → 단사함설치 → 단자선번표시
단자함선정 → 설치위치선정 → 단자함설치 → 단자선번표시 → 케이블 배선(수용) </t>
    <phoneticPr fontId="1" type="noConversion"/>
  </si>
  <si>
    <t>다음은 선로시설을 시설형태별 분류에 해당하지 않는 시설은?</t>
    <phoneticPr fontId="1" type="noConversion"/>
  </si>
  <si>
    <t>지하시설
국내시설
전주시설
가공시설
해저시설</t>
    <phoneticPr fontId="1" type="noConversion"/>
  </si>
  <si>
    <t>다음은 선로시설을 시설별 분류에 해당하지 않는 시설은?</t>
    <phoneticPr fontId="1" type="noConversion"/>
  </si>
  <si>
    <t>주배선반(MDF)시설
케이블성단 시설
전주 시설
단자함 시설
내관 시설</t>
    <phoneticPr fontId="1" type="noConversion"/>
  </si>
  <si>
    <t xml:space="preserve">시내단자함을 7M 조립식 강관전주에 설치할 경우 시내단자함 취부판은 전주두부에서 몇 cm에 설치하는 하는가?      </t>
    <phoneticPr fontId="1" type="noConversion"/>
  </si>
  <si>
    <t>82CM
92CM
111CM
121CM
130CM</t>
    <phoneticPr fontId="1" type="noConversion"/>
  </si>
  <si>
    <t>다음중 KT에서 발주된 공사의 계약을 종류가 아닌것은?</t>
    <phoneticPr fontId="1" type="noConversion"/>
  </si>
  <si>
    <t>일반경쟁계약
제한경쟁계약
지명경쟁계약
수의계약
특수계약</t>
    <phoneticPr fontId="1" type="noConversion"/>
  </si>
  <si>
    <t>밀폐공간 작업시 유해가스별 측정값에 대한 틀린것은?</t>
    <phoneticPr fontId="1" type="noConversion"/>
  </si>
  <si>
    <t>산소:18%-23%
일산화탄소 : 30ppm미만
이산화탄소 : 30ppm미만
황화수소 : 10ppm미만
탄산가스: 1.5%미만</t>
    <phoneticPr fontId="1" type="noConversion"/>
  </si>
  <si>
    <t>사외부담금 정산시 설계비와 감리비 적용 방식은?</t>
    <phoneticPr fontId="1" type="noConversion"/>
  </si>
  <si>
    <t>공사 완료 후 설계비 당초공사비, 감리비는 실공사비
공사 완료 후 설계비 당초공사비, 감리비는 당초공사비
공사 완료 후 설계비 실공사비, 감리비는 당초공사비
공사 완료 후 설계비 실공사비, 감리비는 실공사비
공사 완료 전 설계비 당초공사비, 감리비는 당초공사비</t>
    <phoneticPr fontId="1" type="noConversion"/>
  </si>
  <si>
    <t>감리원은 시설감리 과정에서 일어나는 다음 사항은 발주자/공사시행 부서장에게 보고 후 지시를 받아 처리해야하는 것중 틀린것은?</t>
    <phoneticPr fontId="1" type="noConversion"/>
  </si>
  <si>
    <t>비용의 부담을 요하는 사항
승인 및 허가를 요하는 사항
감리원 독자적으로 결정할수 없는 사항
기타 중요하다고 인정되는 사항
인명손실이나 시설물의 안전에 위험이 예상되는 사항</t>
    <phoneticPr fontId="1" type="noConversion"/>
  </si>
  <si>
    <t>고정자산 수도시 ERP 매핑 대상 시설물이 아닌것은?</t>
    <phoneticPr fontId="1" type="noConversion"/>
  </si>
  <si>
    <t>전주
인수공
시내케이블
광케이블
내관</t>
    <phoneticPr fontId="1" type="noConversion"/>
  </si>
  <si>
    <t>가로 15cm x 세로 15cm</t>
  </si>
  <si>
    <t>121cm</t>
    <phoneticPr fontId="1" type="noConversion"/>
  </si>
  <si>
    <t>다음중 시내케이블 환체복구시 맨홀간 환체하는것을 원칙으로 하되, 맨홀를 신설 복구 시에는 신설 맨홀(복구용)의 양측 맨홀간의 최소거리는?</t>
    <phoneticPr fontId="1" type="noConversion"/>
  </si>
  <si>
    <t>60m</t>
    <phoneticPr fontId="1" type="noConversion"/>
  </si>
  <si>
    <t>기계경비</t>
    <phoneticPr fontId="1" type="noConversion"/>
  </si>
  <si>
    <t>후방산란법</t>
    <phoneticPr fontId="1" type="noConversion"/>
  </si>
  <si>
    <t>전주 매설의 깊이와 전주의 방향을 작성하세요</t>
    <phoneticPr fontId="1" type="noConversion"/>
  </si>
  <si>
    <t>전주길이의 1.2M / 각정이 도로와 같은 방향</t>
    <phoneticPr fontId="1" type="noConversion"/>
  </si>
  <si>
    <t>밀폐공간 작업시 유해가스 측정시 산소의 농도값은?</t>
    <phoneticPr fontId="1" type="noConversion"/>
  </si>
  <si>
    <t>18% ~23%</t>
    <phoneticPr fontId="1" type="noConversion"/>
  </si>
  <si>
    <t>공종별 노무비 산출시 철거는( )%, 재활용을 목적으로 철하여 드럼에 감는경우 ( ) % 할증을 입력하세요</t>
    <phoneticPr fontId="1" type="noConversion"/>
  </si>
  <si>
    <t>30%,90%</t>
    <phoneticPr fontId="1" type="noConversion"/>
  </si>
  <si>
    <t>과목</t>
    <phoneticPr fontId="1" type="noConversion"/>
  </si>
  <si>
    <t>출제 Meister</t>
    <phoneticPr fontId="1" type="noConversion"/>
  </si>
  <si>
    <t xml:space="preserve">    객관식  (5지선다)</t>
    <phoneticPr fontId="1" type="noConversion"/>
  </si>
  <si>
    <t>단답형</t>
    <phoneticPr fontId="1" type="noConversion"/>
  </si>
  <si>
    <t>기초이론</t>
    <phoneticPr fontId="1" type="noConversion"/>
  </si>
  <si>
    <t>김정섭, 최성봉</t>
    <phoneticPr fontId="1" type="noConversion"/>
  </si>
  <si>
    <t xml:space="preserve">  상,중,하 각 10 문항 (총 30문항) </t>
    <phoneticPr fontId="1" type="noConversion"/>
  </si>
  <si>
    <t xml:space="preserve">  상,중,하 각 3 문항 (총 9문항)</t>
    <phoneticPr fontId="1" type="noConversion"/>
  </si>
  <si>
    <t>광Ca</t>
    <phoneticPr fontId="1" type="noConversion"/>
  </si>
  <si>
    <t>조우식, 안홍주</t>
    <phoneticPr fontId="1" type="noConversion"/>
  </si>
  <si>
    <t xml:space="preserve">  상,중,하 각 30 문항 (총 90문항) </t>
    <phoneticPr fontId="1" type="noConversion"/>
  </si>
  <si>
    <t xml:space="preserve">  상,중,하 각 5 문항 (총 15문항)</t>
    <phoneticPr fontId="1" type="noConversion"/>
  </si>
  <si>
    <t>동Ca</t>
    <phoneticPr fontId="1" type="noConversion"/>
  </si>
  <si>
    <t>김관호, 이남훈</t>
    <phoneticPr fontId="1" type="noConversion"/>
  </si>
  <si>
    <t>관로</t>
    <phoneticPr fontId="1" type="noConversion"/>
  </si>
  <si>
    <t>신주철, 임영한</t>
    <phoneticPr fontId="1" type="noConversion"/>
  </si>
  <si>
    <t xml:space="preserve">  상,중,하 각 20 문항 (총 60문항) </t>
    <phoneticPr fontId="1" type="noConversion"/>
  </si>
  <si>
    <t>전주/한전공가</t>
    <phoneticPr fontId="1" type="noConversion"/>
  </si>
  <si>
    <t>이재룡, 임종현</t>
    <phoneticPr fontId="1" type="noConversion"/>
  </si>
  <si>
    <t>시스템</t>
    <phoneticPr fontId="1" type="noConversion"/>
  </si>
  <si>
    <t xml:space="preserve">홍현화 </t>
    <phoneticPr fontId="1" type="noConversion"/>
  </si>
  <si>
    <t>최성봉</t>
    <phoneticPr fontId="1" type="noConversion"/>
  </si>
  <si>
    <t>안홍주</t>
    <phoneticPr fontId="1" type="noConversion"/>
  </si>
  <si>
    <t>이남훈</t>
    <phoneticPr fontId="1" type="noConversion"/>
  </si>
  <si>
    <t>임종현</t>
    <phoneticPr fontId="1" type="noConversion"/>
  </si>
  <si>
    <t>김정섭</t>
    <phoneticPr fontId="1" type="noConversion"/>
  </si>
  <si>
    <t>조우식</t>
    <phoneticPr fontId="1" type="noConversion"/>
  </si>
  <si>
    <t>김관호</t>
    <phoneticPr fontId="1" type="noConversion"/>
  </si>
  <si>
    <t>이재룡</t>
    <phoneticPr fontId="1" type="noConversion"/>
  </si>
  <si>
    <t xml:space="preserve">    객관식(계)</t>
    <phoneticPr fontId="1" type="noConversion"/>
  </si>
  <si>
    <t>단답형(계)</t>
    <phoneticPr fontId="1" type="noConversion"/>
  </si>
  <si>
    <t>순번</t>
    <phoneticPr fontId="1" type="noConversion"/>
  </si>
  <si>
    <t>표준품셈에서 제시된 품셈은 일일 작업시간
몇 시간 기준인가?</t>
    <phoneticPr fontId="1" type="noConversion"/>
  </si>
  <si>
    <t>안전시설 공정에 포함되지 않는 공정은?</t>
    <phoneticPr fontId="1" type="noConversion"/>
  </si>
  <si>
    <t>광섬유 접속손실 원인이 맞지 않은 것은?</t>
    <phoneticPr fontId="1" type="noConversion"/>
  </si>
  <si>
    <t>광케이블 융착 접속시 단위 개소당 접속손실 기준치 및 광섬유심선 평균접속손실 기준치는?</t>
    <phoneticPr fontId="1" type="noConversion"/>
  </si>
  <si>
    <t>광섬유측정시 전파되는 광펄스 일수가 프레넬반사와 레일레이 산란으로 인해 입사단에 되돌아 오는 현상을 이용하여 손실을 측정하는 방법을 무엇이라 하는가?</t>
    <phoneticPr fontId="1" type="noConversion"/>
  </si>
  <si>
    <t>통신구 안전관리 안전수칙 중 틀린 내용은?</t>
    <phoneticPr fontId="1" type="noConversion"/>
  </si>
  <si>
    <t>공중선 표준정비 방법 중 틀린 내용은?</t>
    <phoneticPr fontId="1" type="noConversion"/>
  </si>
  <si>
    <t>시내케이블 심선 보통접속 간이시험이라 함은?</t>
    <phoneticPr fontId="1" type="noConversion"/>
  </si>
  <si>
    <t>도로상 맨홀 유지 관리 매뉴얼이 맞지 않는 것은?</t>
    <phoneticPr fontId="1" type="noConversion"/>
  </si>
  <si>
    <t>공중선 정비대상 우선순위에 해당되지 않는 것은?</t>
    <phoneticPr fontId="1" type="noConversion"/>
  </si>
  <si>
    <t>선로시설피해 KT 복구 피해변상금 산출방법이 틀린것은?
(도급기준으로 산출)</t>
    <phoneticPr fontId="1" type="noConversion"/>
  </si>
  <si>
    <t>아래 내용은 무엇에 대한 개념 인가?
"일반공구,통신공사용 특수공구 및 특수시험 검사용 기구류의 손료로서 공사중 항상 일반적으로 사용하는 것을 말하며, 직접노무비의 3%에 계상한다"</t>
    <phoneticPr fontId="1" type="noConversion"/>
  </si>
  <si>
    <t>품에 포함된 소운반 거리는 몇 m 이내인가?</t>
    <phoneticPr fontId="1" type="noConversion"/>
  </si>
  <si>
    <t>광케이블 손실 요인이 아닌 것은?</t>
    <phoneticPr fontId="1" type="noConversion"/>
  </si>
  <si>
    <t>동케이블 품질측정 기본이론 에서 선로고장의 종류와 분류에서 저항성 고장이 아닌것은?</t>
    <phoneticPr fontId="1" type="noConversion"/>
  </si>
  <si>
    <t xml:space="preserve">동케이블 품질측정에서 다음 그림은 어떤 고장 종류인가?
</t>
    <phoneticPr fontId="1" type="noConversion"/>
  </si>
  <si>
    <t>선로시설 신설 및 설비이전시 접지저항값 기준이 틀린 것은?</t>
    <phoneticPr fontId="1" type="noConversion"/>
  </si>
  <si>
    <t>준공검사 이전에 계약상대자의 계약 이행 상태를 점검하기
위하여 필요에 따라 실시하는 검사는?</t>
    <phoneticPr fontId="1" type="noConversion"/>
  </si>
  <si>
    <t>정보통신공사업법 제8조의3에 따라 감리원 배출 기준에서
틀린 내용은?</t>
    <phoneticPr fontId="1" type="noConversion"/>
  </si>
  <si>
    <t>선로시설피해 복구기준 내용이 맞는 것은?</t>
    <phoneticPr fontId="1" type="noConversion"/>
  </si>
  <si>
    <t>전봇대,PE내관(전선관)포설,조가선,나선로 등의 시공 및
보수 업무에 종사하는 기능공은?</t>
    <phoneticPr fontId="1" type="noConversion"/>
  </si>
  <si>
    <t>품의 할증에서 지세별 할증률이 맞는 것은</t>
    <phoneticPr fontId="1" type="noConversion"/>
  </si>
  <si>
    <t>공기주입기 종류가 아닌 것은?</t>
    <phoneticPr fontId="1" type="noConversion"/>
  </si>
  <si>
    <t>공기주입기 설치대상 기준이 아닌 것은?</t>
    <phoneticPr fontId="1" type="noConversion"/>
  </si>
  <si>
    <t>광섬유 시험 항목 및 측정 내용이 틀린 것은?</t>
    <phoneticPr fontId="1" type="noConversion"/>
  </si>
  <si>
    <t>유도장애 우려가 있을 경우 검토 대상 통신시설이 아닌것은?</t>
    <phoneticPr fontId="1" type="noConversion"/>
  </si>
  <si>
    <t>통신재난 대응단계 기상(피해) 상황에서 " 태풍경보,누적강수 200mm 이상시, 대형고장으로 복구지연 예상시, 12시간 이내 태풍중심 통과 예상시" 상황은 어떤 단계인가?</t>
    <phoneticPr fontId="1" type="noConversion"/>
  </si>
  <si>
    <t>도로굴착 허가업무 프로세스에서 "점용허가신청" 구비서류가 아닌 것은?</t>
    <phoneticPr fontId="1" type="noConversion"/>
  </si>
  <si>
    <t>설비이전 절차에서 기간통신 사업자는 제 7조에 따른 이전 요청일로 부터 몇 일 이내에 이전가능 여부 및 시기를 원인제공자에세 안내하고, 상호 협의 하여야 하는가?</t>
    <phoneticPr fontId="1" type="noConversion"/>
  </si>
  <si>
    <t>케이블 불용 기준에서 틀린 내용은?
(심선경 0.4mm 기준)</t>
    <phoneticPr fontId="1" type="noConversion"/>
  </si>
  <si>
    <t>사외공사장 관리방법 등급판정 기준에서 시설안정도 평가
항목에 포함되는 항목은?</t>
    <phoneticPr fontId="1" type="noConversion"/>
  </si>
  <si>
    <t>설비제공 제공불가 사유에 해당되지 않는 것은?</t>
    <phoneticPr fontId="1" type="noConversion"/>
  </si>
  <si>
    <t>전주 세움 작업 현장조건 내용이 틀린것은?</t>
    <phoneticPr fontId="1" type="noConversion"/>
  </si>
  <si>
    <t>맨홀 정비공사를 시행 하여야 하는 내용이 맞지 않는 것은?</t>
    <phoneticPr fontId="1" type="noConversion"/>
  </si>
  <si>
    <t>광케이블의 특징 중 장점이 아닌것은?</t>
    <phoneticPr fontId="1" type="noConversion"/>
  </si>
  <si>
    <t>지사(점)에서 부터 절체반까지의 케이블 또는 지사(점에서) 고정배선 구역의 주배선점 까지의 케이블의 정의는?</t>
    <phoneticPr fontId="1" type="noConversion"/>
  </si>
  <si>
    <t>선로현장 10대 안전수칙 중 틀린 내용은?</t>
    <phoneticPr fontId="1" type="noConversion"/>
  </si>
  <si>
    <t>"안전관리책임자"의 정의를 맞게 연결한 것은?</t>
    <phoneticPr fontId="1" type="noConversion"/>
  </si>
  <si>
    <t>공가 인입케이블 설치 및 철거에 관한 기준 중 틀린 내용은?</t>
    <phoneticPr fontId="1" type="noConversion"/>
  </si>
  <si>
    <t>취약시설관리에서 점검 항목이 틀리게 연결된 것은?</t>
    <phoneticPr fontId="1" type="noConversion"/>
  </si>
  <si>
    <t>선로시설 관로 및 지하케이블 설치기준에서 틀린 내용은 ?</t>
    <phoneticPr fontId="1" type="noConversion"/>
  </si>
  <si>
    <t xml:space="preserve">선로시설의 설계에 있어서 정보통신서비스를 개시한 연도에서 15년 후를 만족 시킬 수 있는 설계는? </t>
    <phoneticPr fontId="1" type="noConversion"/>
  </si>
  <si>
    <t>종국기설계</t>
    <phoneticPr fontId="1" type="noConversion"/>
  </si>
  <si>
    <t>광케이블에 정현자승 펄스파형을 송출하여 고장지점으로부터 펄스가 반사되어 되돌아 시간을 읽어 측정값을 거리로 환산 측정하는 장비는?</t>
    <phoneticPr fontId="1" type="noConversion"/>
  </si>
  <si>
    <t xml:space="preserve">OTDR </t>
  </si>
  <si>
    <t>공기주입기로 부터 나오는 건조공기를 각 휘다 케이블로 주입하기 위한 분배장치로 휘다 케이블에서 소요된 공기량과 휘다별 공기유동량을 나타내는 장치는?</t>
  </si>
  <si>
    <t xml:space="preserve">메타판넬(Meter pannel) </t>
    <phoneticPr fontId="1" type="noConversion"/>
  </si>
  <si>
    <t>용역업자를 대표하여 현장에 상주하면서 해당 공사 전반에
관하여 감리 등의 업무를 총괄하는 사람(감리자)은?</t>
    <phoneticPr fontId="1" type="noConversion"/>
  </si>
  <si>
    <t>책임감리원</t>
    <phoneticPr fontId="1" type="noConversion"/>
  </si>
  <si>
    <t>아래 빈칸을 입력하시오
(        )라 함은 실시설계 이전의 기본공급계획, 주요물자, 소요예산 산출 등.
(        )라 함은 기본설계를 구체적하여 실제 시공에 필요한
내용을 설계서에 표기하는 것</t>
    <phoneticPr fontId="1" type="noConversion"/>
  </si>
  <si>
    <t>기본설계
실시설계</t>
    <phoneticPr fontId="1" type="noConversion"/>
  </si>
  <si>
    <t>아래 빈칸을 입력하시오
(        )라 함은 공사의 질적 향상과 공사비의 적정 산정을 위하여 단위 공정별 필요한 노력과 재료량을 수량으로 표준화 한것이다.</t>
    <phoneticPr fontId="1" type="noConversion"/>
  </si>
  <si>
    <t>품셈</t>
    <phoneticPr fontId="1" type="noConversion"/>
  </si>
  <si>
    <t>광케이블 구조 3가지는 무엇인가?</t>
    <phoneticPr fontId="1" type="noConversion"/>
  </si>
  <si>
    <t>코팅
코어
클래드</t>
    <phoneticPr fontId="1" type="noConversion"/>
  </si>
  <si>
    <t xml:space="preserve">FTTH-R 구간별 손실 기준을 입력하시오? (단위 : db)
ㅇ 커넥터 접속 :         
ㅇ 융착접속 :        
ㅇ 광간선 및 배선망 :        (db/km)
ㅇ RN (맨홀) 1:4 :        
ㅇ 2차RN (전주) 1:8 :       </t>
    <phoneticPr fontId="1" type="noConversion"/>
  </si>
  <si>
    <t>0.5db
0.14db
0.3db
7db
10.4db</t>
    <phoneticPr fontId="1" type="noConversion"/>
  </si>
  <si>
    <t>공기주입기 운용 기준에서 송출압력과 유동율의 기준치를 입력하시오?
ㅇ 송출압력 :        (단위 : PSI)
ㅇ 공기유동율 :      (단위 : SCF 이하)</t>
    <phoneticPr fontId="1" type="noConversion"/>
  </si>
  <si>
    <t>10PSI
3SCF 이하</t>
    <phoneticPr fontId="1" type="noConversion"/>
  </si>
  <si>
    <t>가공 케이블에 사용되는 용도의 품명을 입력 하시오?
① 강연선과 강연선 접속시 사용되는 철물(강연선38㎟이상)?
② 강연선을 전주에 고정하는 철물?
③ 케이블에 부착하여 케이블을 당길 때 사용?</t>
    <phoneticPr fontId="1" type="noConversion"/>
  </si>
  <si>
    <t>ㅇ 3볼트 크램프
ㅇ 서스펜션 크램프
ㅇ 케이블 인망</t>
    <phoneticPr fontId="1" type="noConversion"/>
  </si>
  <si>
    <r>
      <t xml:space="preserve">소용량 OLT  실장도 및 INET-TIE 부여 방법중 빈칸을 입력하시요( FD31J190)?
ㅇ FD : 국사순서
ㅇ 31 : 시스템 셀프명
</t>
    </r>
    <r>
      <rPr>
        <b/>
        <sz val="11"/>
        <color theme="1"/>
        <rFont val="맑은 고딕"/>
        <family val="3"/>
        <charset val="129"/>
        <scheme val="minor"/>
      </rPr>
      <t>ㅇ J : ?
ㅇ 19 : ?
ㅇ 0 : ?</t>
    </r>
    <phoneticPr fontId="1" type="noConversion"/>
  </si>
  <si>
    <t>ㅇ 1차RN 표시
ㅇ PON 순서
ㅇ 2차RN 분기수</t>
    <phoneticPr fontId="1" type="noConversion"/>
  </si>
  <si>
    <r>
      <t xml:space="preserve">대용량 OLT  실장도 및 INET-TIE 부여 방법중 빈칸을 입력하시요( FA01CA30)?
ㅇ FA : 국사순서
ㅇ 01 : 시스템 셀프명
</t>
    </r>
    <r>
      <rPr>
        <b/>
        <sz val="11"/>
        <color theme="1"/>
        <rFont val="맑은 고딕"/>
        <family val="3"/>
        <charset val="129"/>
        <scheme val="minor"/>
      </rPr>
      <t>ㅇ C : ?
ㅇ A : ?
ㅇ 3 : ?
ㅇ 0 : ?</t>
    </r>
    <phoneticPr fontId="1" type="noConversion"/>
  </si>
  <si>
    <t>ㅇ 1차RN 표시
ㅇ PIU 카드순서
ㅇ 해당카드 PON 순서
ㅇ 2차RN 분기수</t>
    <phoneticPr fontId="1" type="noConversion"/>
  </si>
  <si>
    <t>24년 신규 도입된 통합프로젝트 번호 명칭이 맞는것은?</t>
    <phoneticPr fontId="1" type="noConversion"/>
  </si>
  <si>
    <t>1. N24000001-01
2. U20240510-01
3. P20240002-01
4. I20240003-01
5. M20240004-01</t>
    <phoneticPr fontId="1" type="noConversion"/>
  </si>
  <si>
    <r>
      <t xml:space="preserve">도면설계 이후 설계서 작성을 위해 도면정보 추출 시 옵션(유도공정추출) 항목 중 </t>
    </r>
    <r>
      <rPr>
        <u/>
        <sz val="11"/>
        <color theme="1"/>
        <rFont val="맑은 고딕"/>
        <family val="3"/>
        <charset val="129"/>
        <scheme val="minor"/>
      </rPr>
      <t>default 체크</t>
    </r>
    <r>
      <rPr>
        <sz val="11"/>
        <color theme="1"/>
        <rFont val="맑은 고딕"/>
        <family val="2"/>
        <charset val="129"/>
        <scheme val="minor"/>
      </rPr>
      <t xml:space="preserve"> 항목이 아닌 것은?</t>
    </r>
    <phoneticPr fontId="1" type="noConversion"/>
  </si>
  <si>
    <t>1. 케이블본딩
2. 공기주입시험
3. 지수플럭
4. 복구여장
5. 현장교통정리</t>
    <phoneticPr fontId="1" type="noConversion"/>
  </si>
  <si>
    <t>설계서생성 &gt; 도면자료 수정하기 내용에 대한설명중 잘못된 내용은?</t>
    <phoneticPr fontId="1" type="noConversion"/>
  </si>
  <si>
    <t>1. 동/광케이블 포/가설 공정이 없을 시는 피스표작성 안해도 된다.
2. 도면에 입력한 공정만 내역조회 화면에 출력된다.
3. 한전주 공동 강연설가설 공정을 도면 입력시 추가공정입력  화면에 출력된다.
4. 광케이블 행거 행거설치(U자형 오픈형) 공정을 도면 입력 시 내역조회 화면에 출력된다.
5. 도면에 입력할수 없는 공정은 추가공정입력 화면에서 행추가해서 입력 가능하다.</t>
    <phoneticPr fontId="1" type="noConversion"/>
  </si>
  <si>
    <t>OSP관제 업무를 담당 하는 시스템은?</t>
    <phoneticPr fontId="1" type="noConversion"/>
  </si>
  <si>
    <t>1. 재난관리시스템
2. 통신주안전성평가시스템
3. Dr.Cable
4. 통신구 관제시스템
5. 통신구 시설관리 시스템</t>
    <phoneticPr fontId="1" type="noConversion"/>
  </si>
  <si>
    <t>ATACAMA 메인화면 대쉬보드 에 없는 메뉴는?</t>
    <phoneticPr fontId="1" type="noConversion"/>
  </si>
  <si>
    <t>1. 공사진행현황
2. 재원현황
3. Inv.D 진행 현황
4. OSP 안전작업 현황
5. 오류/문의 등록</t>
    <phoneticPr fontId="1" type="noConversion"/>
  </si>
  <si>
    <t>ATACAMA 에서 사외공사장 관리를 위해 제공하는 외부 연동 정보 내용이 잘못된 것은?</t>
    <phoneticPr fontId="1" type="noConversion"/>
  </si>
  <si>
    <t>1. 도로굴착정보 - KTOA/EOCS 한국가스안전공사
2. 건축정보 - (MDM/세움터)
3. 굴착기 - HD현대 굴착기
4. 교통정보 - ITS국가교통정보센터
5. 교통정보 - UTIC도시교통정보센터</t>
    <phoneticPr fontId="1" type="noConversion"/>
  </si>
  <si>
    <t>MNOW(모바일) OSP-GIS 메뉴 접속 시 제공되는 "내주변 위험시설 현황" 대상 시설이 아닌 것은?</t>
    <phoneticPr fontId="1" type="noConversion"/>
  </si>
  <si>
    <t>1. 취약맨홀
2. 부착물전주
3. 취약전주
4. 강관주
5. 유해맨홀</t>
    <phoneticPr fontId="1" type="noConversion"/>
  </si>
  <si>
    <t>OSP투자공사_설비이전 공사에 대해 부담금 적용 기준이 잘못 된것은?</t>
    <phoneticPr fontId="1" type="noConversion"/>
  </si>
  <si>
    <r>
      <t xml:space="preserve">1. 민원원인-도로(도로확장) 이고, 민원대상 시설 토지소유정보-사유 이고, 접수채널-지자체(공문) 일 경우 부담주체는 원인자 이다.
2. 민원원인-민원(사유지) 이고, 민원대상 시설 토지소유정보-사유 이고, 접수채널-개인(100센터) 일 경우 부담주체는 </t>
    </r>
    <r>
      <rPr>
        <sz val="11"/>
        <color theme="1"/>
        <rFont val="맑은 고딕"/>
        <family val="3"/>
        <charset val="129"/>
        <scheme val="minor"/>
      </rPr>
      <t>원인자</t>
    </r>
    <r>
      <rPr>
        <sz val="11"/>
        <color theme="1"/>
        <rFont val="맑은 고딕"/>
        <family val="2"/>
        <charset val="129"/>
        <scheme val="minor"/>
      </rPr>
      <t xml:space="preserve"> 이다.
3. 민원원인-민원(농경지) 이고, 민원대상 시설 토지소유정보-국유 이고, 접수채널-개인(100센터) 일 경우 부담주체는 원인자 이다.
4. 민원원인-민원(사유지) 이고, 민원대상 시설 토지소유정보-사유 이고, 접수채널-지자체(공문) 일 경우 부담주체는 원인자 이다.
5. 민원원인-민원(사유지) 이고, 민원대상 시설 토지소유정보-국유 이고, 접수채널-지자체(공문) 일 경우 부담주체는 KT 이다.</t>
    </r>
    <phoneticPr fontId="1" type="noConversion"/>
  </si>
  <si>
    <t>GPS측량기를 통해 측정된 시설의 좌표는 ATACAMA 로 연동되고 있습니다. 관련 내용중 잘못 설명된 것은?</t>
    <phoneticPr fontId="1" type="noConversion"/>
  </si>
  <si>
    <t>1. 현재 GPS측량 정보를 ATACAMA로 연동 받는 시설은 전주,맨홀 이다.
2. GPS측량 여부를 확인 가능한 전주의 속성은 시설이력Tap 내 "측량방식,GPS측량일,측량전좌표" 이다.
3. GPS측량을 위해서는 작업자의 현장위치 기준반경 내 ATACAMA로 부터 연동받은 전주 리스트에서 대상 전주를 먼저 선정 후 측량 해야 한다.
4. GPS측량 전후 좌표 상이할 시, GPS측량기로 부터 연동받은 좌표로 전주의 좌표가 자동 이동되며, 전주에 연결된 케이블은 자동 이동 되지 않는다.
5. GPS측량 완료된 전주는, 작업자가 시설 이동 할수 없다.</t>
    <phoneticPr fontId="1" type="noConversion"/>
  </si>
  <si>
    <t>광탭단자 도면설계를 위해 DB입력 방식 중 잘못 설명된 것은?</t>
    <phoneticPr fontId="1" type="noConversion"/>
  </si>
  <si>
    <t>1. 광탭단자 입력은 도면의 아이콘 중 "광통합단말" 로 입력한다.
2. 광탭단자 입력 시 RN삽입은 필수 이다.
3. 광탭단자 입력을 위해서는 함체종류에서 "광탭단자" 를 선택해야 한다.
4. 함체종류=광탭단자 선택 시 함체규격은 16 만 선택 가능하다.
5. 한전주에 시공하는 광탭단자는 설치위치구분에 한전주1단(하), 한전주2단(상) 중에 1개를 반드시 선택 입력 해야한다.</t>
    <phoneticPr fontId="1" type="noConversion"/>
  </si>
  <si>
    <t>한전공가 필요 시 승인여부에 대한 예측 정보를 ATACAMA에서 제공하고 있습니다. 대상 한전주의 점검Tap 속성 중 "공가승인예측" 값이 "승인" 으로 예측되는 기준에 대한 설명으로 맞는 것은?</t>
    <phoneticPr fontId="1" type="noConversion"/>
  </si>
  <si>
    <t>1. 고온계안전율 &gt; 5.0
2. 저온계안전율 &lt; 2.0
3. 고온계안전율 &gt; 2.0 and 저온계안전율 &gt; 2.0
4. 고온계안전율 &gt; 2.0 or 저온계안전율 &gt; 2.0
5. 고온계안전율 &lt; 2.0 and 저온계안전율 &lt; 2.0</t>
    <phoneticPr fontId="1" type="noConversion"/>
  </si>
  <si>
    <t xml:space="preserve">설계 시 지세할증이 적용되지 않은 시설은 ?  </t>
    <phoneticPr fontId="1" type="noConversion"/>
  </si>
  <si>
    <t>1. 전주
2. 맨홀
3. 관로
4. 내관
5. 단자함</t>
    <phoneticPr fontId="1" type="noConversion"/>
  </si>
  <si>
    <t>안전점검 강화로 단자함 및 가공선로에 대하여 고소차를 사용 하도록 되어 있습니다. 고소차 사용시 기계경비가 자동 산출되고 있는데 고소차 사용은 본 품에 몇 %인가요 ?</t>
    <phoneticPr fontId="1" type="noConversion"/>
  </si>
  <si>
    <t>1. 97%
2. 95%
3. 93%
4. 92%
5. 90%</t>
    <phoneticPr fontId="1" type="noConversion"/>
  </si>
  <si>
    <t xml:space="preserve">피해공사 설계서 작성 후 원인자에게 청구하려고 합니다. ATACAMA에서 적용하는 원가계산서의 낙찰율은 몇 % 인가요? </t>
    <phoneticPr fontId="1" type="noConversion"/>
  </si>
  <si>
    <t>1. 100%
2. 90.45%
3. 82.45%
4. 80.45%
5. 78.45%</t>
  </si>
  <si>
    <t xml:space="preserve">2024년 5월 19일(일요일) 오전 10시 경 전주가 부러지고, 가공(동/광)선로 단선, 단자 시설피해를 KT담당자가 현장에서 확인하였습니다. 이에 대해 원인자에게 청구하기 위해 설계서 작성 중 원가계산서에 들어가지 않는 항목은 무엇인가요 ? </t>
    <phoneticPr fontId="1" type="noConversion"/>
  </si>
  <si>
    <t>1. 재료비(사급자재비)
2. 전주 감가상각비
3. 긴급출동비
4. 동매각금액
5. 부가가치세(10%)</t>
  </si>
  <si>
    <t xml:space="preserve">인터넷 보편적 역무 시 고객(원인자)이 부담해야 하는 통상적인 거리는 어떻게 되나요? </t>
    <phoneticPr fontId="1" type="noConversion"/>
  </si>
  <si>
    <t>1. 0m ~ 80m 이하
2. 80m 초과 ~ 200m 이하
3. 0m ~ 200m 이하
4. 200m 초과
5. 0m ~ 공급 위치 거리 전구간</t>
  </si>
  <si>
    <t xml:space="preserve">설비이전 구간에 관로와 케이블을 같이 설계하려고 합니다. CAD에서 설계한 관로와,  ATACAMA 에서 설계한 케이블을 동시에 설계서 작성 진행 하는 방법으로 맞는것은? </t>
    <phoneticPr fontId="1" type="noConversion"/>
  </si>
  <si>
    <t>1. 도면정보추출 기능창의 공사종류=케이블공사 를 선택하고 공정추출하기 클릭한다
2. 도면정보추출 기능창의 공사종류=관로공사 를 선택하고 공정추출하기 클릭한다
3. 도면정보추출 기능창의 공사종류=케이블/관로 공사 를 선택하고 공정추출하기 클릭한다
4. 1차로 도면정보추출 기능창의 공사종류=케이블공사 를 선택하고 공정추출하기 클릭 한 후, 2차로 관로공사를 선택하고 공정추출 한다.
5. 1차로 도면정보추출 기능창의 공사종류=관로공사 를 선택하고 공정추출하기 클릭 한 후, 2차로 케이블공사를 선택하고 공정추출 한다</t>
  </si>
  <si>
    <t xml:space="preserve">1,2차 설계서 작성 후 공사기간을 30일 미만으로 산정 시, 원가계산서 경비 항목에 출력되는 2가지 보험료 항목은 ? </t>
    <phoneticPr fontId="1" type="noConversion"/>
  </si>
  <si>
    <t>1. 산업재해보험료, 고용보험료
2. 산업재해보험료, 국민건강보험료
3. 산업재해보험료, 국민연금보험료
4. 고용보험료, 노인장기요양보험료
5. 고용보험료, 국민건강보험료</t>
  </si>
  <si>
    <t xml:space="preserve">선로 피해가 발생 시 피해 종류에 따라 전표를 작성해야 하는데, 피해 전표작성이 불필요한 피해 원인는 무엇인가요? </t>
    <phoneticPr fontId="1" type="noConversion"/>
  </si>
  <si>
    <t>1. 차량
2. 화재
3. 사외공사
4. 동물
5. 사내공사</t>
    <phoneticPr fontId="1" type="noConversion"/>
  </si>
  <si>
    <t xml:space="preserve">사내 KOS시스템에서 CRM번호를 연동하고 있는 OSP투자공사 사업명이 바르게 짝지어 있는 것은? </t>
    <phoneticPr fontId="1" type="noConversion"/>
  </si>
  <si>
    <t>1. 설비이전, 초고속
2. 전용, 무선
3. 설비이전, 선로정비
4. 설비이전, 복명관리
5. 선로정비, 조건부(인터넷)</t>
    <phoneticPr fontId="1" type="noConversion"/>
  </si>
  <si>
    <t xml:space="preserve">설계서 1차 만들기 후 경쟁자재를 선택 하고, 2차 설계서를 만들려고 합니다. 경재자재가 아닌 것은 ?  </t>
    <phoneticPr fontId="1" type="noConversion"/>
  </si>
  <si>
    <t xml:space="preserve"> 1. 콘크리트 전주(7m) 
 2. 조립식 강관주(7m 상,하 슬립형)
 3. 광단자함(OO회사_OTP-A-8)
 4. 광섬유케이블 접속함(OO회사_OFC-G-L-16)
 5. 젤리콤파운드(1000g포함)</t>
  </si>
  <si>
    <t xml:space="preserve">OSP투자공사 는 Innovation-Day 심의를 진행하고, 공사금액에 따라 광역본부 및 전사검토 로 심의단계를 구분하고 있습니다. 공사금액별 심의단계 정보가 맞는 것은? </t>
    <phoneticPr fontId="1" type="noConversion"/>
  </si>
  <si>
    <t>1. 공사비(공급가액) + 자재비(사급자재비) = 300만원 미만 -&gt; 광역검토 대상
2. 공사비(공급가액) = 300만원 미만 -&gt; 광역검토 대상
3. 공사비(공급가액) + 자재비(사급자재비) = 500만원 이상 ~ 3000만원 미만-&gt;전사검토 대상
4. 공사비(공급가액) = 3000만원 이상 -&gt; 전사검토 대상
5. 공사비(공급가액) + 자재비(사급자재비) = 500만원 이상 ~ 3000만원 미만 + 원인자부담 공사 -&gt; 광역검토 대상</t>
    <phoneticPr fontId="1" type="noConversion"/>
  </si>
  <si>
    <t xml:space="preserve">도로유관 사업 중 신축건물인입관로를 설계하려 합니다. 최적 설계 개선아이템에 해당 되는 것은 ? </t>
    <phoneticPr fontId="1" type="noConversion"/>
  </si>
  <si>
    <t>1. 공동구축(관로)
2. 초소형 맨홀
3. 맨홀 이설(위치변경)
4. 관로 이설(위치변경)
5. 관로 최소화</t>
    <phoneticPr fontId="1" type="noConversion"/>
  </si>
  <si>
    <t xml:space="preserve">수입 전표 생성 및 작성하는 원인자공사가 아닌 것은 ? </t>
    <phoneticPr fontId="1" type="noConversion"/>
  </si>
  <si>
    <t>1. 조건부(PSTN)사업 80m 초과 구간에 서비스 공급 공사
2. 지자체 요구에 의한 설비이전 지중화 공사
3. 사외공사 중 발생한 선로피해 공사
4. 복명으로 접수된 초고속 인터넷 복명공사
5. 민원인(개인)이 신청한 공유지에 있는 전주에 대한 이설 공사</t>
    <phoneticPr fontId="1" type="noConversion"/>
  </si>
  <si>
    <t xml:space="preserve">1차 설계서 만들기 이후 2차 설계서 만들기를 작성하는 이유가 맞지 않는 것은? </t>
    <phoneticPr fontId="1" type="noConversion"/>
  </si>
  <si>
    <t xml:space="preserve">  1. 경쟁자재 선택하여 사급자재비 재 산출
  2. 보험료 산출을 위해 공사기간 수정하기(N프로젝트성 공사)
  3. 사급자재를 지입자재로 변경하기. 단, 드럼되어 있는 품목 제외
  4. 지입자재를 사급자재로 변경하기. 단, K코드가 존재한 품목
  5. 예산내역서 수정을 위함.</t>
    <phoneticPr fontId="1" type="noConversion"/>
  </si>
  <si>
    <t>Co전주의 기계화 건식 가능 개소 중에서 매설물(kt 또는 타기간)이 있거나 작업공간이 협소하여 기계화 건식 시 부분적으로 인력시공이 필요한 지역에 도면설계를 적용 할때는 공사작업 종류에 적합한 값은?</t>
    <phoneticPr fontId="1" type="noConversion"/>
  </si>
  <si>
    <t>1. 양호
2. 보통
3. 다소 불량
4. 불량
5. 주의</t>
    <phoneticPr fontId="1" type="noConversion"/>
  </si>
  <si>
    <t xml:space="preserve">최초 통합계약 U-프로젝트는 총 몇 개의 N-프로젝트를 매핑하여 계약진행 가능한 가요? </t>
    <phoneticPr fontId="1" type="noConversion"/>
  </si>
  <si>
    <t>1. 10개
2. 5개
3. 20개
4. 3개
5. 제한없음</t>
    <phoneticPr fontId="1" type="noConversion"/>
  </si>
  <si>
    <t>도면관리 ONE VIEW 화면에서 제공하는 광케이블 구간별 운용회선 구분(NeOSS 기준) 종류가 아닌 것은?</t>
    <phoneticPr fontId="1" type="noConversion"/>
  </si>
  <si>
    <t>1.캐리어회선
2.전송회선
3.중계기
4.전용회선
5.인터텟회선(운용포트)</t>
    <phoneticPr fontId="1" type="noConversion"/>
  </si>
  <si>
    <t xml:space="preserve">정보통신공사 및 실내건축(kt매장) 공사에서 발생되는 무가폐기물 처리 대상이 아닌것은?  </t>
    <phoneticPr fontId="1" type="noConversion"/>
  </si>
  <si>
    <t>1.폐콘크리트
2.폐아스콘
3.폐전주
4.폐공드럼
5.폐합성수지</t>
    <phoneticPr fontId="1" type="noConversion"/>
  </si>
  <si>
    <t xml:space="preserve">프로젝트 자산수도에 대한 내용입니다. 자산수도 시 내용이 틀린 것은 ? </t>
    <phoneticPr fontId="1" type="noConversion"/>
  </si>
  <si>
    <t xml:space="preserve">1. FC관 자산수도 시 본으로 되어 있어 물품번호는 KKKKKKKK (K8자리)로 입력한다
2. 총사용량은 수도수량보다 크거나 같아야 한다.
3. 총사용량은 수정 입력 후 금액 재분배를 시행하여야 한다. 
4. 수도수량은 임의 수정이 가능하다.
5. 물자비, 건설비, 경비, 간접비 등이 ERP와 연동하여 금액으로 표시된다. </t>
    <phoneticPr fontId="1" type="noConversion"/>
  </si>
  <si>
    <t>전주 건식시 고려해야 할 사항이 아닌것은?</t>
    <phoneticPr fontId="1" type="noConversion"/>
  </si>
  <si>
    <t>전주를 보관시킬 때에는 치수끼리 동일한 방향으로 쌓아두며 1단마다 그사이에 침목을 고인다.
논 또는 밭 등에서 구등이를 팔때는 잔토를 따로 모아두었다가 다시 덮어서 농작에 피해를 주지 말아야 한다.
물 구덩이 또는 약한 땅에서는 구덩이를 팔때에는 계단식 구덩이를 파서 흙 무너짐을 막아야 한다.
물리 많이 나는 개소에서 구덩이를 팔때에는 미리 양수기를 준비해야 한다.
암반지대에서 구덩이를 팔때에는 통신외선공에 의하여 터파기를 시켜야 한다</t>
    <phoneticPr fontId="1" type="noConversion"/>
  </si>
  <si>
    <t>전주 건식 인력에 의한 작업시 대상구간이 아닌것은&gt;</t>
    <phoneticPr fontId="1" type="noConversion"/>
  </si>
  <si>
    <t>좁은 골목길, 농경지 산악지 등 차량출입이 어려운 지역.
복잡한 시장, 상가주변 등 기계화 시공 작업여건이 어려운 지역.
도시가스, 전력선, 상수도 등 지하장애물리 과다하여 기계화 시공이 위험이 예상 되는 지역.
주간거리가 긴 하월주, 곡원주등의 특수지대에 1개이상의 시멘트 블록을 설치하여야 할 지역
선로의 인상주, 곡선주 및 강풍지역, 적설지역 연약지반에 세워질 전주 그리고 케이블 조수가 특히 많은 전주.</t>
    <phoneticPr fontId="1" type="noConversion"/>
  </si>
  <si>
    <t>콘크리트 전주 규격이다 "1종 PC-7-14-250" 중 250 의미는 무엇인가?</t>
    <phoneticPr fontId="1" type="noConversion"/>
  </si>
  <si>
    <t>끝지름.
설계하중.
전주길이.
밑지름.
제조방식.</t>
    <phoneticPr fontId="1" type="noConversion"/>
  </si>
  <si>
    <t>케이블 가설 구간중 하중을 많이 받는곳에 7M 강관주 설치시 설계하중은 얼마인가?</t>
    <phoneticPr fontId="1" type="noConversion"/>
  </si>
  <si>
    <t>120kg.
150kg.
200kg.
250kg.
300kg.</t>
    <phoneticPr fontId="1" type="noConversion"/>
  </si>
  <si>
    <t>전주 설치시 하월 및 해월 등 주간거리가 길고 장력을 지탱하기 어렵고, 주상에 중량물의 설치가 필요한 설치 방법은?</t>
    <phoneticPr fontId="1" type="noConversion"/>
  </si>
  <si>
    <t>콘크리트전주.
단주.
강관전주.
H주.
4각주.</t>
    <phoneticPr fontId="1" type="noConversion"/>
  </si>
  <si>
    <t>전주 길이별 매설 깊이가 잘못 짝지어 진것은?</t>
    <phoneticPr fontId="1" type="noConversion"/>
  </si>
  <si>
    <t>7m-1.1
7.5m-1.3
8m-1.4
10m-1.7
15m-2.5
16m-2.6</t>
    <phoneticPr fontId="1" type="noConversion"/>
  </si>
  <si>
    <t>전주 건식시 연약지대 매설 깊이는 전주 길이는 얼마로 정하는가?</t>
    <phoneticPr fontId="1" type="noConversion"/>
  </si>
  <si>
    <t>3분의1
4분의1
5분의1
6분의1
12분의1</t>
    <phoneticPr fontId="1" type="noConversion"/>
  </si>
  <si>
    <t>전주 건식시 암반지대에 콘크리트재를 사용하여 보강한다 압축강도는 얼마인가?</t>
    <phoneticPr fontId="1" type="noConversion"/>
  </si>
  <si>
    <t>150kg/㎠
210kg/㎠
220kg/㎠
250kg/㎠
280kg/㎠</t>
    <phoneticPr fontId="1" type="noConversion"/>
  </si>
  <si>
    <t>전주 건식후 근가블럭 취부는 지표면에서 몇cm이하인가?</t>
    <phoneticPr fontId="1" type="noConversion"/>
  </si>
  <si>
    <t>20cm
25cm
30cm
35cm
40cm
50cm</t>
    <phoneticPr fontId="1" type="noConversion"/>
  </si>
  <si>
    <t>전주 건식시 가공시설 보호를 위하여 접지선 시설을 할때 사용하는 규격은?</t>
    <phoneticPr fontId="1" type="noConversion"/>
  </si>
  <si>
    <t>14㎟
16㎟
24㎟
30㎟
38㎟</t>
    <phoneticPr fontId="1" type="noConversion"/>
  </si>
  <si>
    <t>전주 건식후 가공보안 접지시 접지봉 1개 시설로 100옴 접지가 안될시 이격 시공 거리는 몇배인가?</t>
    <phoneticPr fontId="1" type="noConversion"/>
  </si>
  <si>
    <t>접지봉길이의 1배
접지봉 길이의 2배
접지봉 길이의 2.5배
접지봉 길이의 3배
접지봉 길이의 4배</t>
    <phoneticPr fontId="1" type="noConversion"/>
  </si>
  <si>
    <t>전주 건식후 시멘트 블록은 최대 몇 개까지 설치 가능한가?</t>
    <phoneticPr fontId="1" type="noConversion"/>
  </si>
  <si>
    <t>1개
2개
3개
4개
5개</t>
    <phoneticPr fontId="1" type="noConversion"/>
  </si>
  <si>
    <t>전주의 시인성 증진을 위하여 안전표지판을 설치한다 지표면에서 몇cm 인가?</t>
    <phoneticPr fontId="1" type="noConversion"/>
  </si>
  <si>
    <t>80cm
100cm
120cm
140cm
160cm</t>
    <phoneticPr fontId="1" type="noConversion"/>
  </si>
  <si>
    <t>지선 취부시 근개각도는 얼마인가?</t>
    <phoneticPr fontId="1" type="noConversion"/>
  </si>
  <si>
    <t>25°
30° 
35°
40°
45°</t>
    <phoneticPr fontId="1" type="noConversion"/>
  </si>
  <si>
    <t xml:space="preserve">지선 설치시 전선장력 반대측에 근개각도를 45°로 설치하되 전선 장력의 인지점 및 전선각도 120° 이하의 경우 또는 곡주, 각주, 분기주 등에 설치하는 지선 방법은? </t>
    <phoneticPr fontId="1" type="noConversion"/>
  </si>
  <si>
    <t>편지선
인지지선
양측지선
양종지선
3방지선</t>
    <phoneticPr fontId="1" type="noConversion"/>
  </si>
  <si>
    <t>가공선로 구성시 부득이 도로 기타 등을 횡단하여 지설 설치해야 한다 전주와 전주사이에 설치되는 지선명징은 무엇인가?</t>
    <phoneticPr fontId="1" type="noConversion"/>
  </si>
  <si>
    <t>편지선
도월지선
수평지선
추지선
1단지선</t>
    <phoneticPr fontId="1" type="noConversion"/>
  </si>
  <si>
    <t>가공선로에 첨가된 케이블 조수가 많아 강한 장력이 우려되는 개소에 상부는 2조, 하부는 1조로 취부하는 지선 방법은(지선블럭1개)?</t>
    <phoneticPr fontId="1" type="noConversion"/>
  </si>
  <si>
    <t>편지선
인지지선
양측지선
양종지선
V지선</t>
    <phoneticPr fontId="1" type="noConversion"/>
  </si>
  <si>
    <t>지선의 근입부분 처리시 지표면에서 지선봉의 돌출 부가 몇CM가 되어햐 하는가?</t>
    <phoneticPr fontId="1" type="noConversion"/>
  </si>
  <si>
    <t>25cm
30cm
35cm
40cm
45cm</t>
    <phoneticPr fontId="1" type="noConversion"/>
  </si>
  <si>
    <t>전주의 가공케이블 장력으로 지선을 취부 못하는 경우 지주 설치 근개 각도는?</t>
    <phoneticPr fontId="1" type="noConversion"/>
  </si>
  <si>
    <t>강풍지역에 CON전주 강도와 가공케이블 직경이 짝지어 진것 모두 고르세요?</t>
    <phoneticPr fontId="1" type="noConversion"/>
  </si>
  <si>
    <t>200kgf-28mm
250kgf-30mm
250kgf-40mm
200kgf-31mm
250kgf-31mm</t>
    <phoneticPr fontId="1" type="noConversion"/>
  </si>
  <si>
    <t>1,3</t>
    <phoneticPr fontId="1" type="noConversion"/>
  </si>
  <si>
    <t>전주 설계시 외적환경 고려사항이 아닌것은?</t>
    <phoneticPr fontId="1" type="noConversion"/>
  </si>
  <si>
    <t>가공선로는 전주,지선 및 철탑 등의 종류와 치수를 고려해야 한다.
주간거리는 지형 및 시가지 등을 고려해야 한다
주간거리는 가입자의 상태, 가설물의 무게 등을 고려해야 한다
타공작물의 관계를 고려해야 한다.
시가지 이외의 지역은 병종 풍압하중을 고려해야 한다.</t>
    <phoneticPr fontId="1" type="noConversion"/>
  </si>
  <si>
    <t>전주설치 장소 선정시 피해야 할 장소로 틀린것은?</t>
    <phoneticPr fontId="1" type="noConversion"/>
  </si>
  <si>
    <t>가스관, 상수도관, 지하매설물이 없는 장소
외부로 부터 충격을 받기 쉬운장소
건물출입에 불편을 초래하는 장소
교통에 지장을 주는 장소
주위의 미관을 저해되는 장소</t>
    <phoneticPr fontId="1" type="noConversion"/>
  </si>
  <si>
    <t>다음 지역조건에 따른 전주(단독주)의 사용 표준으로 맞는 것은?</t>
    <phoneticPr fontId="1" type="noConversion"/>
  </si>
  <si>
    <t>전식지역 – 콘크리트주(ㅇ), 강관주(ㅇ)
염해지역 – 콘크리트주(ㅇ), 강관주(X)
화학부식 지역 – 콘크리트주(X), 강관주(ㅇ)
부식지역 – 콘크리트주(X), 강관주(ㅇ)
좁은지역 – 콘크리트주(ㅇ), 강관주(ㅇ)</t>
    <phoneticPr fontId="1" type="noConversion"/>
  </si>
  <si>
    <t>한전주 사용 통신케이블의 지상고로 알맞은것은?</t>
    <phoneticPr fontId="1" type="noConversion"/>
  </si>
  <si>
    <t>도로(인도)설치시 – 5.0이하 / 도로횡단시 - 6.0이상
도로(인도)설치시 – 6.0이하 / 도로횡단시 - 5.0이상
도로(인도)설치시 – 4.5이하 / 도로횡단시 – 5.0이상
도로(인도)설치시 – 5.0이상 / 도로횡단시 - 6.0이하
도로(인도)설치시 – 5.0이상 / 도로횡단시 - 6.0이상</t>
    <phoneticPr fontId="1" type="noConversion"/>
  </si>
  <si>
    <t>조가선 시공방법으로 틀린것은?</t>
    <phoneticPr fontId="1" type="noConversion"/>
  </si>
  <si>
    <t>조가선은 설비안전을 위하여 규정 공법외 전주와 전주 경간중에 접속하지 말아야 한다.
조가선은 부식되지 않는 별도의 금구(지지철물)를 사용하여 전주에 견고하게 고정하여야 하고 조가선 끝단은 날카롭지 않게 처리하여야 한다.
종말 한전주에 과도한 장력이 걸리는 것을 예방하기 위하여 종말 한전주와 종말 전에 있는 한전주에 시설하는 조가선은 내장형태로 시설하여야 한다.
동케이블 접속점은 KT 선로시설(인수공,전주)에 설치함을 원칙으로 한다.
통신접지는 전력용 접지와 별도의 독립접지 시공은 따로 하지 않고 동일하게 한다.</t>
    <phoneticPr fontId="1" type="noConversion"/>
  </si>
  <si>
    <t>다음은 한전주 케이블 명찰 설치기준에 대한 설명이다 틀린것은?</t>
    <phoneticPr fontId="1" type="noConversion"/>
  </si>
  <si>
    <t>직선주 : 전주 5경간마다 설치
위험하다고 판단되는 개소 전주 주중간 지점에 설치한다.
분기주 : 매전주마다 설치
KT명찰색상 : 적색
KT명찰색상 : 청색</t>
    <phoneticPr fontId="1" type="noConversion"/>
  </si>
  <si>
    <t>한전주 조가선 접지는 제3종 접지(100옴 이하)적용하는데 시공 간력은 얼마인가?</t>
    <phoneticPr fontId="1" type="noConversion"/>
  </si>
  <si>
    <t>200m
300m
400m
500m
600m</t>
    <phoneticPr fontId="1" type="noConversion"/>
  </si>
  <si>
    <t>한전주 조가선 접지시 타 접지극과 이격 거리는 얼마인가?</t>
    <phoneticPr fontId="1" type="noConversion"/>
  </si>
  <si>
    <t>0.5m이상
1m이상
1.5m이상
2m이상
2.5m이상</t>
    <phoneticPr fontId="1" type="noConversion"/>
  </si>
  <si>
    <t>전주의 매설깊이 및 방향으로 틀린 것은?</t>
    <phoneticPr fontId="1" type="noConversion"/>
  </si>
  <si>
    <t>매설깊이는 전주길이의 1/6을 표준으로 하고 매설 깊이의 최소한도는 1.2m 이고, 최대한도는 3m 이다.
지반이 논, 성토지 및 연약지반인 경우 매설 깊이를 전주길이의 1/5 깊이로 한다.
암반지대, 연약지대에 건식하는 전주 중 매설깊이를 규정치 대로 유지가 어려운 경우는 보호콘크리트를 한다.
건주용 구덩이는 원통식과 계단식이 있다.
전주에는 콘크리트 블록을 부착하는 것을 원칙으로 한다.</t>
    <phoneticPr fontId="1" type="noConversion"/>
  </si>
  <si>
    <t>다음 풍압하중 설명으로 틀린것은?</t>
    <phoneticPr fontId="1" type="noConversion"/>
  </si>
  <si>
    <t>풍압하중은 풍속에 따라 45m/sec 이상 갑종, 28m/sec이상의 을종 및 병종 풍압하중의 3종으로 분류된다
주택밀집지역 및 방풍 유무 등 지형, 지황 등을 충분히 고려하여 설계해야 한다
돌풍 피해시 발생하였거나 발생할 우려가 있는 제주,울릉,울진 흑산도 지역 등은 60m/sec 이상의 갑종 풍압하중 적용 할 수 있다
시가지는 병종 풍압하중으로 적용한다.
시가지라 하여도 강풍지대은 갑종, 적설지대는 을종 풍압하중을 적용한다.</t>
    <phoneticPr fontId="1" type="noConversion"/>
  </si>
  <si>
    <t>도로횡단 등 안전시설 설치에 관한 내용중 틀린것은?</t>
    <phoneticPr fontId="1" type="noConversion"/>
  </si>
  <si>
    <t>도로사용 허가조건을 고려한 작업현장 구역을 확인하고, 안전시설류를 설치한다.
풀기점과 견인점 등 가설작업에 따른 도로점용개소에 장비유도원을 배치한다.
풀기측 및 견인측, 굴곡이 심한 곳 등 필요개소에 작업자를 배치하고, 항상 연락을 취하도록 한다.
도로횡단 및 다른 공작물 등의 횡단구간에는 임시로트 등의 보호시설류를 한다
도로횡단시에는 교통정리원, 감시원 등을 배치후 작업하여야 한다.</t>
    <phoneticPr fontId="1" type="noConversion"/>
  </si>
  <si>
    <t>다음 중 전주 설계 조건으로 틀린것은?</t>
    <phoneticPr fontId="1" type="noConversion"/>
  </si>
  <si>
    <t>전주는 용도에 의해서 중간주, 곡선주, 인지주, 지전주 및 지주 등으로 나누어서 설계한다.
도로의 한쪽편에 있는 선로에 대해서는 도로를 횡단하는 전선류에 대한 지상고도 아울러 고려하여 전주길이를 결정한다
전주의 길이는 가공케이블의 필요 지상고에 의해 제약을 받으므로 여름철 가장 늘어 졌을때에도 필요 지상고를 확보할 수 있도록 전주의 매설깊이, 전주 높이 등을 고려해서 전주의 길이를 결정한다.
산간, 계곡 또는 지형 등의 기복이 있을 경우 가설된 전선의 인발각도 또는 압착각도가 적어지도록 하기위해 긴 전주를 사용해도 무방하다.
시내 가공선로 주간거리는 40m 이상으로 하되, 다만 지형 또는 장애물 등 특별한 사유가 있을 때는 가, 감 할 수 있다.</t>
    <phoneticPr fontId="1" type="noConversion"/>
  </si>
  <si>
    <t>전주건식시 전주표찰 취부는 지표면에서 몇cm 인가?</t>
    <phoneticPr fontId="1" type="noConversion"/>
  </si>
  <si>
    <t>180cm 이상</t>
    <phoneticPr fontId="1" type="noConversion"/>
  </si>
  <si>
    <t>신설전주에 신설 단자함 취부시 전주 디딤쇠는 몇 개 취부 하는가?</t>
    <phoneticPr fontId="1" type="noConversion"/>
  </si>
  <si>
    <t>6개</t>
    <phoneticPr fontId="1" type="noConversion"/>
  </si>
  <si>
    <t>설계시 전주 신설, 철거시 유도공정으로 산출 되는 것은 무엇인가?</t>
    <phoneticPr fontId="1" type="noConversion"/>
  </si>
  <si>
    <t>현장교통정리원</t>
    <phoneticPr fontId="1" type="noConversion"/>
  </si>
  <si>
    <t>콘크리트 전주 대개체가 불가한 경우 적용할수 있는 공법 2가지이상 작성하세요</t>
    <phoneticPr fontId="1" type="noConversion"/>
  </si>
  <si>
    <t>강선몰탈공법, 지지강관공법</t>
    <phoneticPr fontId="1" type="noConversion"/>
  </si>
  <si>
    <t>PC통신주를 확인할 수 있는 장비는 무엇인가?</t>
    <phoneticPr fontId="1" type="noConversion"/>
  </si>
  <si>
    <t>PCP스캐너</t>
    <phoneticPr fontId="1" type="noConversion"/>
  </si>
  <si>
    <t>인력에 의한 전주 세우기시 사용하는 기구는 무엇인가?</t>
    <phoneticPr fontId="1" type="noConversion"/>
  </si>
  <si>
    <t>삼각대</t>
    <phoneticPr fontId="1" type="noConversion"/>
  </si>
  <si>
    <t>지선 취부시 설계 공법 3가지 이상 작성하세요</t>
    <phoneticPr fontId="1" type="noConversion"/>
  </si>
  <si>
    <t>3B크램프+3B크램프,3B크램프+지선그립,지선그립+지선그립</t>
    <phoneticPr fontId="1" type="noConversion"/>
  </si>
  <si>
    <t>보차도 구분이 없는 도로에 설치된 지선의 경우 통행인의 보호를 위하여 설치하는 것은?</t>
    <phoneticPr fontId="1" type="noConversion"/>
  </si>
  <si>
    <t>황색지선보호덮개, 황색내관|적색내관|녹색내관</t>
    <phoneticPr fontId="1" type="noConversion"/>
  </si>
  <si>
    <t>전주 철거 사용하는 방식 2가시 이상 작성하세요</t>
    <phoneticPr fontId="1" type="noConversion"/>
  </si>
  <si>
    <t>발주기, 선로용 견인기</t>
    <phoneticPr fontId="1" type="noConversion"/>
  </si>
  <si>
    <t>지선 철거 설계시 공법 2가지 이상 작성하세요</t>
    <phoneticPr fontId="1" type="noConversion"/>
  </si>
  <si>
    <t>지선 뽑기, 지선 절단</t>
    <phoneticPr fontId="1" type="noConversion"/>
  </si>
  <si>
    <t>한전공가 활용시 최대 케이블 수용 조수는 몇조인가?</t>
    <phoneticPr fontId="1" type="noConversion"/>
  </si>
  <si>
    <t>48조</t>
    <phoneticPr fontId="1" type="noConversion"/>
  </si>
  <si>
    <t xml:space="preserve">한전 조가선 시공시 설치 규격은? </t>
    <phoneticPr fontId="1" type="noConversion"/>
  </si>
  <si>
    <t>7/2.6mm|38㎟</t>
    <phoneticPr fontId="1" type="noConversion"/>
  </si>
  <si>
    <t>한전 조가선 공법 적용시 케이블 가설과 오픈형 행거를 동시에 가설해 주는 장비는 무었인가?</t>
    <phoneticPr fontId="1" type="noConversion"/>
  </si>
  <si>
    <t>로봇행거|행거로봇</t>
    <phoneticPr fontId="1" type="noConversion"/>
  </si>
  <si>
    <t>조가선 시공시 케이블 헹거 설치 간격은 전주로부터 몇cm 지점부터 몇cm 간력으로 설치하는가?</t>
    <phoneticPr fontId="1" type="noConversion"/>
  </si>
  <si>
    <t>30cm, 80cm</t>
    <phoneticPr fontId="1" type="noConversion"/>
  </si>
  <si>
    <t>접지는 전력용 접지와 통신용 접지 시공을 어떻게 하는가?</t>
    <phoneticPr fontId="1" type="noConversion"/>
  </si>
  <si>
    <t>분리접지|독립접지</t>
    <phoneticPr fontId="1" type="noConversion"/>
  </si>
  <si>
    <t>전주 설계시 풍압하중을 고려하여 설계하여 한다. 다음 적용기준으로 잘못된 것은?</t>
    <phoneticPr fontId="1" type="noConversion"/>
  </si>
  <si>
    <t xml:space="preserve">일반 시가지 지역은 병종 풍압하중을 적용한다.
시가지라도 강풍지대에서는 갑종 풍압하중을 적용한다
건물이 없는 농촌지역에 갑종 풍압하중을 적용한다.
시가지 이외의 지역은 갑종 풍압하중을 적용한다
눈이 많이 오는 적설 지역에는 갑종 풍압하중을 적용한다 </t>
    <phoneticPr fontId="1" type="noConversion"/>
  </si>
  <si>
    <t>풍압하중에 따른 전주 설계하중 적용에 대해 바른것은</t>
  </si>
  <si>
    <t>시가지 강풍지역 설계하중 150kg 이상.
시가지 적설지역 설계하중 150kg 이상.
시가지 일반지역 설계하중 150kg 이상.
시가지 이외지역 설계하중 150kg 이상.
시가지 이외지역 설계하중 120kg 이상.</t>
  </si>
  <si>
    <t>발디딤쇠 설치에 관한 설명으로 잘못된 것은</t>
    <phoneticPr fontId="1" type="noConversion"/>
  </si>
  <si>
    <t>지표면으로 부터 1.8m 이상의 높이에 설치해야 한다
부득이 한경우 1.8m 아래에 설치할수 있다.
기술기준에 발디딤쇠등은 지지물의 내부로 들어가는 구조이어야 한다.
발디딤쇠 설치 높이를 1.8m 이상으로 한것은 일반인들이 전주에 등주하는 것을 방지하기 위한 목적이다.
단자주에 발디딤쇠 6개를 설치한다</t>
    <phoneticPr fontId="1" type="noConversion"/>
  </si>
  <si>
    <t>전주설치 점용장소에 관한설명으로 잘못된 것은</t>
    <phoneticPr fontId="1" type="noConversion"/>
  </si>
  <si>
    <t>도로에 설치하는 점용물은 도로비탈면(비탈면이 없는 경우에는 길가 쪽)의 끝 부분에 설치한다.
보도가 있는 도로의 경우에는 차도 쪽의 보도에 설치한다.
보도가 있는 도로의 경우에는 보도 쪽의 차도에 설치 한다.
동일 노선의 전주는 도로와 평행하게 설치한다.
보도가 없는 도로의 경우로서 그 건너편 쪽에 전주가 있는 경우는 이와 8미터 이상의 거리를 띄워야 한다.</t>
    <phoneticPr fontId="1" type="noConversion"/>
  </si>
  <si>
    <t>다음 전주 설계를 잘못 적용한것을 선택하세요.</t>
    <phoneticPr fontId="1" type="noConversion"/>
  </si>
  <si>
    <t>케이블 및 인입선 가설구간에 콘크리트 전주 7m를 설계하였다.
도로횡단 및 지상고가 유지가 필용한 개소에 콘크리트 전주 8m를 설계하였다.
인입선 및 소대케이블 가설주 중간용전주에 조립식 강관전주 7m 150kg을 설계하였다
케이블 인상용 전주에 조립식 강관전주 7m 150kg을 설계하였다
곡선 및 하중을 많이 받는 곳에 콘크리트전주 7.5m를 설계하였다</t>
  </si>
  <si>
    <t>직류전철레일부터 1 km이내 지역중 전식이 발생하지 않은 지역에 조립식 강관전주를 설계하였다.
직류전철레일부터 1 km이내 지역중 전식지역에 콘크리트전주를 설계하였다.
좁은 골목지역에 조립식 강관전주를 설계하였다.
화학부식지역에 콘크리트 전주를 설계하였다.
바닷가 염해지역에 조립식강관전주를 설계하였다.</t>
  </si>
  <si>
    <t>지선의 설치 각도에 대한 설명으로 맞는 것은?</t>
    <phoneticPr fontId="1" type="noConversion"/>
  </si>
  <si>
    <t>45°원칙으로 하고 부득이한 경우를 제외하고는 20°미만의 피한다.
45°원칙으로 하고 부득이한 경우를 제외하고는 25°미만의 피한다.
40°원칙으로 하고 부득이한 경우를 제외하고는 20°미만의 피한다.
40°원칙으로 하고 부득이한 경우를 제외하고는 25°미만의 피한다.
30°원칙으로 한다.</t>
    <phoneticPr fontId="1" type="noConversion"/>
  </si>
  <si>
    <t>전주건식시 시멘틀 블록의 설치방향 설명으로 틀린 것은?</t>
    <phoneticPr fontId="1" type="noConversion"/>
  </si>
  <si>
    <t>가공선로의 인상주에는 전주에 대해서 전선장력과 반대측에 선로와 직각방향으로 상부 시멘트 블럭을 설치한다.
가공선로의 인상주에는 전주에 대해서 전선장력과 동일측에 선로와 직각방향으로 상부 시멘트 블럭을 설치한다.
인상주에 하부 시멘트 블럭을 추가 설치해야 할 경우에는 상부 시멘트 블럭 평행방향으로 반대측에 설치한다.
가공선로의 곡선주는전선내각의 2등분선에 대해 직각이
되는 방향으로서 전주에 대해 내각측에 설치한다.
제3시멘트 블럭을 설치 해야 할 경우에는 상부 시멘트 블럭의 바로 아래에 상부 시멘트 블록과 직각으로 설치한다.</t>
  </si>
  <si>
    <t>전주 시멘트 블록 설치에 대한 설명으로 틀린것은?</t>
  </si>
  <si>
    <t xml:space="preserve">연약지반에 전주침하 방지 시멘트 블록을 전주의 원구에 설치하였다.
콘트리트 포장도로에서 전주건식시 콘크리트보강없이 시멘트 블럭의 설치를 생략할 수 있다.
보도블록구간에 전주건식시 압축강도 210kg/㎠ 이상인 콘크리트재로 채워 시멘트 블럭의 설치를 생략할 수 있다.
강풍지대, 적설지대에 세워진 전주, 케이블 조수가 특히 많은 전주, 또는 주간 거리가 긴 하월주, 곡월주 등에는 3개의 시멘트 블럭을 설치한다. 
선로의 중간전주에 설치되는 상부 시멘트 블록은 지표면 아래 30㎝에 설치한다. </t>
  </si>
  <si>
    <t>폭설, 강풍 등 기타의 원인에 의해 가공선로가 끊어졌을 때 전주가 연쇄적으로 넘어지는 피해를 예방하기 위해 설치하는 지선을 무엇이라 하는가</t>
  </si>
  <si>
    <t>인지지선.
양측지선.
양종지선.
수평지선.
3방지선.</t>
    <phoneticPr fontId="1" type="noConversion"/>
  </si>
  <si>
    <t>상부지선 설치위치로 맞는 것은</t>
  </si>
  <si>
    <t>케이블 가설지점 콘크리트 전주 25cm, 조립식 강관전주 25cm
케이블 가설지점 콘크리트 전주 25cm, 조립식 강관전주 30cm
케이블 가설지점 콘크리트 전주 30cm, 조립식 강관전주 30cm
케이블 가설지점 콘크리트 전주 30cm, 조립식 강관전주 25cm
케이블 가설지점 콘크리트 전주 45cm, 조립식 강관전주 30cm</t>
  </si>
  <si>
    <t>전주기계화 건식 설계시 속성창 공사작업 종류는 건주작업 환경조건을 입력하는 창이다. 
현장이 넓고 장애물과 지하매설물이 있는 경우 적용해야 하는 상태는 무엇인가?</t>
  </si>
  <si>
    <t>양호
보통
다소불량
불량
매우불량</t>
  </si>
  <si>
    <t>전주기계화 건식 설계시 속성창 공사작업 종류는 건주작업 환경조건을 입력하는 창이다. 
현장이 협소하며 장애물과 지하매설물이 없는 경우 적용해야 하는 상태는 무엇인가?</t>
  </si>
  <si>
    <t>전주기계화 건식 설계시 속성창 공사작업 종류는 건주작업 환경조건을 입력하는 창이다. 
현장이 넓고 장애물과 지하매설물이 없는 경우 적용해야 하는 상태는 무엇인가?</t>
  </si>
  <si>
    <t>한전주 통신설비 설치기준에 관한 설명으로 잘못된 것은</t>
  </si>
  <si>
    <t>한전주 주중간 자기지지형 케이블 설치는 불가하다.
한전주 주중간 자기지지형 케이블 설치는 가능하다.
한전주 조가선에 광접속함체를 설치하고 건물 인입점까지 연결되는 통신인입선은 자기지지형 설치 가능하다.
도로에 시설시 통신케이블 지상고는 5.0m 이상이다.
도로에 횡단시 통신케이블 지싱고는 6.0m 이상이다</t>
  </si>
  <si>
    <t xml:space="preserve">특고압(7000V이상) 배전설비와 통신케이블 이격거리는 0.6m 이상이다.
고압(600~7000V미만) 배전설비와 통신케이블 이격거리는 0.6m 이상이다
중성선과 통신케이블 이격거리는 0.6m 이상이다.
저압 인입선과 통신케이블 이격거리는 0.6m 이상이다.
저압, 고압 및 특고압 가공전선이 절연전선이고 통신선을 절연전선과 동등 이상의 성능을 사용하는 경우는 0.3m 이상으로 한다. </t>
  </si>
  <si>
    <t>한전 조가선에 대한 설명으로 바른것은</t>
  </si>
  <si>
    <t>특고압주 조가선 설치방향은 중성선과 반대방향이다
저압선 조가선 설치방향은 전압선과 반대방향이다
조가선은 전주와 전주 경간중에 접속 해도 된다.
동케이블 접속점은 한전주에 설치해도 된다
조가선은 매 500m 마다 연동선과 접지클램프를 이용하여 제3종 접지를 하여야 한다</t>
  </si>
  <si>
    <t>한전주에 설치되는 식별표시 명암 설치기준에 관한 설명으로 틀린것은</t>
  </si>
  <si>
    <t xml:space="preserve">KT식별표시 명찰은 적색이다
KT식별표시 명찰은 노란색이다
직선주는 전주 5경간마다 설치하는것이 기준이다
분기주는 매전주 마다 설치한다
시작전주 및 종단주에 설치한다
</t>
  </si>
  <si>
    <t>한전 조가선에 설치에 대한 설명으로 바른것은</t>
  </si>
  <si>
    <t>상단조가선과 하단조가선의 간격은 60cm이격한다.
조가선의 규격은 7/2.6mm 이상의 아연도강연선 30㎟을 사용한다.
하단조간선은 공가사용을 최초로 사용승인 받은자가 설치한다.
한전 조간선을 활용할 경우 6차선 도로 횡단이 가능하다.
조가선은 전주와 전주 경간중에 견고하게 접속하여 사용할 수 있다.</t>
  </si>
  <si>
    <t>지선의 재료 및 형태에 대한 설명으로 잘못된것은</t>
  </si>
  <si>
    <t>지선의 재료로서는 38㎟(7/2.6) 아연도금 강연선 사용한다.
가설되는 선조의 강연선이 45㎟이상일 경우에는 동종의 강연선을 사용한다.
지선의 형태는 1방지선이 원칙이다.
지선설치시 1.0m 시멘트블록을 1개 산출이 기본원칙이다.
지선보호용 덮개는 도로상에 설치시 통행인의 보호를 위하여 산출하단.</t>
  </si>
  <si>
    <t>한전공가설계시 내장주에 대한 설명으로 바른것은?</t>
  </si>
  <si>
    <t>내장주는 수평각도 30° 미만인 개소를 말한다
내장주는 수평각도 15° 미만인 개소를 말한다
내장주는 수평각도 30° 초과인 개소를 말한다
내장주 설계시 암타이 밴드로 조가선을 고정한다.
내장주에 통신기기는 설치할 수 없다.</t>
  </si>
  <si>
    <t>한전공가설계시 인류주에 대한 설명으로 바른것은?</t>
  </si>
  <si>
    <t>인류주는 수평각도 30° 미만인 개소를 말한다
인류주는 수평각도 15° 미만인 개소를 말한다
인류주는 수평각도 30° 초과인 개소를 말한다
인류주 설계시 암타이 밴드로 조가선을 고정한다.
인류주에 지선밴드 1개로 조가선을 고정한다.</t>
  </si>
  <si>
    <t>한전공가설계시 직선주에 대한 설명으로 바른것은?</t>
  </si>
  <si>
    <t>직선주는 수평각도 30° 미만인 개소를 말한다
직선주는 수평각도 25° 미만인 개소를 말한다
직선주는 수평각도 30° 초과인 개소를 말한다
직선주 설계시 지선 밴드로 조가선을 고정한다.
직선주에 암타이밴드로 조가선을 고정한다.</t>
  </si>
  <si>
    <t>한전주 설계조건에 대한 설명을 잘못된 것은</t>
    <phoneticPr fontId="1" type="noConversion"/>
  </si>
  <si>
    <t>통신케이블 첨가로 한전전주의 허용강도가 초과되지 않는 전주
통신케이블 첨가 시 지상고가 유지되는 전주
통신케이블 첨가로 전력설비 운영에 지장이 없는 전주
전력선이 가선 되어 있지 않은 구간의 전주
한전전주 첨가 허용 수량을 초과하지 않는 전주</t>
    <phoneticPr fontId="1" type="noConversion"/>
  </si>
  <si>
    <t>한전주 설계를 할 수 없는구간에 대한설명으로 잘못된 것 은</t>
    <phoneticPr fontId="1" type="noConversion"/>
  </si>
  <si>
    <t>전력선이 가선 되어 있지 않은 구간의 전주
지선이 있는 말단주, 분기주
철도, 궤도, 왕복 6차선(또는 도로폭 24m)이상 도로 등의 가공횡단
지선주 및 지주
지선이 없는 지중케이블 입상주</t>
    <phoneticPr fontId="1" type="noConversion"/>
  </si>
  <si>
    <t>한전주 조가선에 케이블 설계에 관한 설명으로 잘못된 것은</t>
    <phoneticPr fontId="1" type="noConversion"/>
  </si>
  <si>
    <t>조가선내 통신케이블 설치는 가공용 케이블행거 시공을 원칙으로 한다.
케이블 행거는 통신케이블 수량에 적합한 규격을 설계하여야 한다.
한전주에는 기술적으로 불가피한 경우에도 바인드 시공을 설계할 수 없다.
케이블 행거는 전주로부터 30CM 지점부터 80CM간격으로 부설 설계한다.
통신케이블의 앙각(仰角)이 5˚ 이상으로 통신케이블의 미끄러짐이 우려될
경우에는 양 끝단을 바인드 처리토록 설계한다.</t>
    <phoneticPr fontId="1" type="noConversion"/>
  </si>
  <si>
    <t>지주의 매설깊이로 맞는 것은</t>
    <phoneticPr fontId="1" type="noConversion"/>
  </si>
  <si>
    <t>0.9m 이상
1.0m 이상
1.1m 이상
1.2m 이상
1.3m 이상</t>
    <phoneticPr fontId="1" type="noConversion"/>
  </si>
  <si>
    <t>전주 철거에 대한 설명으로 잘못된 것을 선택하세요</t>
    <phoneticPr fontId="1" type="noConversion"/>
  </si>
  <si>
    <t>전주를 철거하기 전에 땅을 파고 전주와 시멘트 블럭을 동시에 철거한다.
전주를 철거하기 전에 땅을 파고 지표면 30㎝ 아래에 설치되어 있는 시멘트 블럭부터 철거한다.
철거주 밑등에 발주기를 설치하고 중심부에서 약간 위를 와이어로프로 감아서 크레인등에 의해 가볍게 당겨둔다.
철거준비가 완료되면 발주기 및 선로용 견인기를 동작시켜 서서히 뽑아낸다.
완전 철거가 불가능 하거나 비경제적일 경우 전주파쇄 철거를 할 수 있으며 이때 지표면 30㎝ 이상 깊이까지 파쇄하여야 한다.</t>
    <phoneticPr fontId="1" type="noConversion"/>
  </si>
  <si>
    <t>전주 지반 지지력을 보강 하기 위한 설계방법을 3가지 이상 기술하세요</t>
  </si>
  <si>
    <t>전주의 매설깊이를 표준깊이 보다 깊게 한다.
콘크리트재를 사용하여 보강한다.
시멘트 불록을 2개이상 설치한다.
지선 및 지주를 설치한다</t>
  </si>
  <si>
    <t>전선의 내각이 120°미만인 전주와 가공선로의 기점 및 종점에 설치된 종단주를 무엇이라 하는가</t>
  </si>
  <si>
    <t>인지주</t>
  </si>
  <si>
    <t>지선그립보강방식의 구조와 사용구간에 대해서 설명하세요</t>
  </si>
  <si>
    <t>지선상부는 지선그립방식이고 하부는 3B  크램프를 추가설치하는 방식으로 화재 발생이 예상되는 개소에 적용</t>
  </si>
  <si>
    <t>상/하부 지선그립(강연선포함)만 설치시 적용하는 지선공정은?</t>
  </si>
  <si>
    <t>지선그립 단독</t>
  </si>
  <si>
    <t>광단자함이 설치되는 전주를 신설하려고 한다 설치되어야 할 디딤쇠는 몇 개인가?</t>
  </si>
  <si>
    <t>6개</t>
  </si>
  <si>
    <t>취약선로 점검중 종말단자함이 설치된 전주에 디딤쇠가 3개가 설치되어 있어 추가로 디딤쇠를 설치 설계할려고한다. 적용되는 공정과 수량을 입력 하세요</t>
  </si>
  <si>
    <t>디딤쇠 취부, 3개</t>
  </si>
  <si>
    <t>보편적 역무 접수 구간에 조립식 강관 전주 2본을 설계해야 한다. 전주 설치는 차도옆 노견에 설치되어야 하며 이때 반영해야 하는 공정을 모두 기술하세요.(기계건식 기준이며 안전공정 제외)</t>
    <phoneticPr fontId="1" type="noConversion"/>
  </si>
  <si>
    <t>전주기계화건식 2
전주번호찰 취부 2
현장교통정리 2
왕관밴드 취부 2
전주보호용 안전표시판 설치 2</t>
    <phoneticPr fontId="1" type="noConversion"/>
  </si>
  <si>
    <t>전주건식시 유도용 로프 사용목적에 대하여 설명하세요</t>
    <phoneticPr fontId="1" type="noConversion"/>
  </si>
  <si>
    <t>중량물 취급 시 중량물의 흔들림 또는 회전을 방지하고 안전하게 유도하기 위함</t>
    <phoneticPr fontId="1" type="noConversion"/>
  </si>
  <si>
    <t>가공선로는 부득히 도로 기타 등을 횡단해서 지선을 설치해야 할 경우가 많다. 이러한 경우에는 도로의 건너편에 지선주를 세우고 이 지선주에는 추지선을 설치하고 지선주 사이에는 수평지선으로 설치하는 지선을 무엇이라 하는가</t>
    <phoneticPr fontId="1" type="noConversion"/>
  </si>
  <si>
    <t>도월지선</t>
    <phoneticPr fontId="1" type="noConversion"/>
  </si>
  <si>
    <t>지선의 근입부분 처리는 지표면에서 지선봉의 도출부를 몇 cm로 규정하고 있는가</t>
    <phoneticPr fontId="1" type="noConversion"/>
  </si>
  <si>
    <t>30cm</t>
    <phoneticPr fontId="1" type="noConversion"/>
  </si>
  <si>
    <t>동케이블 선로손실 기준은 몇 DB인가? (가입자전화기 손실 제외)</t>
    <phoneticPr fontId="1" type="noConversion"/>
  </si>
  <si>
    <t>7
14
20
24                                                                                                   25</t>
    <phoneticPr fontId="1" type="noConversion"/>
  </si>
  <si>
    <t>국내외2점 접속 공정 입력시 (25회선 기준)사용회선에 대한 간이시험품을 별도 적용해야 한다</t>
    <phoneticPr fontId="1" type="noConversion"/>
  </si>
  <si>
    <t>OX형</t>
  </si>
  <si>
    <t>O</t>
  </si>
  <si>
    <t>H</t>
  </si>
  <si>
    <t>동케이블 곡률허용반경은?</t>
    <phoneticPr fontId="1" type="noConversion"/>
  </si>
  <si>
    <t>6
9
12
18                                                                                                   20</t>
    <phoneticPr fontId="1" type="noConversion"/>
  </si>
  <si>
    <t>동일방향의 케이블심선 상호간을 멀티접속하는 것은?</t>
    <phoneticPr fontId="1" type="noConversion"/>
  </si>
  <si>
    <t>보통접속
국외2점
V접속
T접속                                                                                               단축접속</t>
    <phoneticPr fontId="1" type="noConversion"/>
  </si>
  <si>
    <t>M</t>
  </si>
  <si>
    <t>동케이블 배선구 설계시 kt국사에서 가장 가까운 구역의 배정선번은?(조건: 3600FS케이블)</t>
    <phoneticPr fontId="1" type="noConversion"/>
  </si>
  <si>
    <t>1~100
701~800
1201~1300
1801~1900                                                                              3501~3600</t>
    <phoneticPr fontId="1" type="noConversion"/>
  </si>
  <si>
    <t>L</t>
  </si>
  <si>
    <t>효율적인 동심선(배선) 방안 중 미배선되는 심선도 전량 접속을 시행한다</t>
    <phoneticPr fontId="1" type="noConversion"/>
  </si>
  <si>
    <t>지하 신설케이블 루트선정조건 중 틀린것은?</t>
    <phoneticPr fontId="1" type="noConversion"/>
  </si>
  <si>
    <t>선로의 거리가 최단거리가 되는 도로
가공케이블의 배선이 편리한 도로
하천 등의 장애물이 적은 도로
교량첨가시 하천의 상류지점에 설계                                                         되도록 포장이 없는 도로에 설게</t>
    <phoneticPr fontId="1" type="noConversion"/>
  </si>
  <si>
    <t>선로공사시 간접 노무비 산출근거는?</t>
    <phoneticPr fontId="1" type="noConversion"/>
  </si>
  <si>
    <t>산업안전보건법
건설기본법
정보통신공사업법                                                                               기재부계약예규                                                                                      공사금액에 따른 차등 적용</t>
    <phoneticPr fontId="1" type="noConversion"/>
  </si>
  <si>
    <t>지하케이블 포설 설계시 분기접속 여장은?(접속 간격의 몇배인가?)</t>
    <phoneticPr fontId="1" type="noConversion"/>
  </si>
  <si>
    <r>
      <t xml:space="preserve">가공케이블 접지시 기준저항값은 500m당 개소당 몇 </t>
    </r>
    <r>
      <rPr>
        <sz val="11"/>
        <color theme="1"/>
        <rFont val="Calibri"/>
        <family val="2"/>
        <charset val="161"/>
      </rPr>
      <t>Ω</t>
    </r>
    <r>
      <rPr>
        <sz val="11"/>
        <color theme="1"/>
        <rFont val="맑은 고딕"/>
        <family val="2"/>
        <charset val="129"/>
        <scheme val="minor"/>
      </rPr>
      <t>인가?</t>
    </r>
    <phoneticPr fontId="1" type="noConversion"/>
  </si>
  <si>
    <t>광전화BBP 공급위치 선정시 적합하지 않은 개소는?</t>
    <phoneticPr fontId="1" type="noConversion"/>
  </si>
  <si>
    <t xml:space="preserve">차량피해,자연재해로 부터 안전한곳
설치후 설비이전이 발생하지 않은곳
전주건식 점용허가 가능 위치                                                                동/광단자함이 있어 절체작업이 용이한곳                                                한전 전기수전이 용이한 장소                                    </t>
    <phoneticPr fontId="1" type="noConversion"/>
  </si>
  <si>
    <t>0.4-3600FS 구형 동케이블 중 2001~2100번의 쿼트 색상은?</t>
    <phoneticPr fontId="1" type="noConversion"/>
  </si>
  <si>
    <t xml:space="preserve">백청
적청
흑청                                                                                                 황청                                                                                                 자청                                    </t>
    <phoneticPr fontId="1" type="noConversion"/>
  </si>
  <si>
    <t>가공케이블 소요량 산출시 적용되는 재료의 할증율은 몇%인가?</t>
    <phoneticPr fontId="1" type="noConversion"/>
  </si>
  <si>
    <t>케이블 드럼의 취급방법중 틀린것은?</t>
    <phoneticPr fontId="1" type="noConversion"/>
  </si>
  <si>
    <t xml:space="preserve">케이블 드럼을 굴려서 이동시 화살표방향으로 굴린다.
드럼을 차량으로 이동시 굴러 떨어지지 않게 눞여서 안전하게 이동                                                케이블 고정홈의 보호용 철판은 포설직전에 제거한다.                                                드럼을 싣거나 내릴때는 급격한 충격을 주지 않는다.                                 케이블 잔량이 남아 있는 드럼을 이동시 처음과 끝을 견고하게 고정한다.                                   </t>
    <phoneticPr fontId="1" type="noConversion"/>
  </si>
  <si>
    <t>인상케이블과 가공케이블 접속시 열수축관 끝에서 전주까지 거리는 몇cm인가?</t>
    <phoneticPr fontId="1" type="noConversion"/>
  </si>
  <si>
    <t xml:space="preserve">30
40                                                                                                      50                                                                                                        60                                                                                                      70                                   </t>
    <phoneticPr fontId="1" type="noConversion"/>
  </si>
  <si>
    <t>동케이블 차폐계수가 가장 좋은 것은?</t>
    <phoneticPr fontId="1" type="noConversion"/>
  </si>
  <si>
    <t>15
30                                                                                                      50                                                                                                        60                                                                                                      95</t>
    <phoneticPr fontId="1" type="noConversion"/>
  </si>
  <si>
    <t>열수축관 JP-122-38-500-1 중  122이 뜻하는 경우는?</t>
    <phoneticPr fontId="1" type="noConversion"/>
  </si>
  <si>
    <t>적용케이블 최소 외경
적용케이블 최대 외경                                                                                                      심선 접속부 최소 외경                                                                                                        심선 접속부 최대 외경                                                                                                      밸브 포함</t>
    <phoneticPr fontId="1" type="noConversion"/>
  </si>
  <si>
    <t>열수축관 JP-122-38-500-1 중  38이 뜻하는 경우는?</t>
    <phoneticPr fontId="1" type="noConversion"/>
  </si>
  <si>
    <t>적용케이블 최소 외경
적용케이블 최대 외경                                                                                                      심선 접속부 최소 외경                                                                                                        심선 법속부 최대 외경                                                                                                      밸브 포함</t>
    <phoneticPr fontId="1" type="noConversion"/>
  </si>
  <si>
    <t>열수축관 JPB-122-38-500-1 중  1이 뜻하는 경우는?</t>
    <phoneticPr fontId="1" type="noConversion"/>
  </si>
  <si>
    <t>적용케이블 최소 외경
적용케이블 최대 외경                                                                                                      심선 접속부 최소 외경                                                                                                        심선 법속부 최대 외경                                                                                                      접지뭉치 포함</t>
    <phoneticPr fontId="1" type="noConversion"/>
  </si>
  <si>
    <t>열수축관 JP-122-38-500-1 중  1이 뜻하는 경우는?</t>
    <phoneticPr fontId="1" type="noConversion"/>
  </si>
  <si>
    <t>열수축관 RD-100-26-SP 중  26이 뜻하는 경우는?</t>
    <phoneticPr fontId="1" type="noConversion"/>
  </si>
  <si>
    <t>배선구 수
캡구분                                                                                                      접속함 종류                                                                                                        벽취부용                                                                                                      전주취부용</t>
    <phoneticPr fontId="1" type="noConversion"/>
  </si>
  <si>
    <t>열수축관 RD-100-26-SP 중  SP가 뜻하는 경우는?</t>
    <phoneticPr fontId="1" type="noConversion"/>
  </si>
  <si>
    <t>열수축관 RD-100-27-SP 중  SW가 뜻하는 경우는?</t>
    <phoneticPr fontId="1" type="noConversion"/>
  </si>
  <si>
    <t>0.4-1200 ST + 0.4-1200JF 접속시 열수축관의 소요량에 대한 설계로 맟는 것은?</t>
    <phoneticPr fontId="1" type="noConversion"/>
  </si>
  <si>
    <t>JP122-38-500-1 (1개) , PB50-25-150-1(1개)
JP 160-55-500-1(1개)                                                                                                      JP200-65-500-1(1개)                                                                                                        JPB122-38-500-1(1개)                                                                                                      JPB160-38-500-1(1개)</t>
    <phoneticPr fontId="1" type="noConversion"/>
  </si>
  <si>
    <t>동케이블 지하 분기 접속시 인상 케이블의(0.4-25JF) 격벽위치는 맨홀내에 설계한다</t>
    <phoneticPr fontId="1" type="noConversion"/>
  </si>
  <si>
    <t>동케이블 지하 분기 접속시 인상 케이블의(0.4-25FS) 격벽위치는 맨홀내에 설계한다</t>
    <phoneticPr fontId="1" type="noConversion"/>
  </si>
  <si>
    <t>7m조립식 강관전주에 설치하는 신설 동단자함은 전주 두부에서 몇cm에 설치하는가?</t>
    <phoneticPr fontId="1" type="noConversion"/>
  </si>
  <si>
    <t>92
121                                                                                                      130                                                                                                        380                                                                                                      550</t>
    <phoneticPr fontId="1" type="noConversion"/>
  </si>
  <si>
    <t>7m 콘크리트 전주에 설치하는 신설 동단자함은 전주 두부에서 몇cm에 설치하는가?</t>
    <phoneticPr fontId="1" type="noConversion"/>
  </si>
  <si>
    <t>10m 콘크리트 전주에 설치하는 신설 동단자함은 전주 두부에서 몇cm에 설치하는가?</t>
    <phoneticPr fontId="1" type="noConversion"/>
  </si>
  <si>
    <t>12m 콘크리트 전주에 설치하는 신설 동단자함은 전주 두부에서 몇cm에 설치하는가?</t>
    <phoneticPr fontId="1" type="noConversion"/>
  </si>
  <si>
    <t>동케이블 가공 단자함 설치시 국측을 향하도록 하는 것이 원칙이다</t>
    <phoneticPr fontId="1" type="noConversion"/>
  </si>
  <si>
    <t>동케이블 가공 접속점은 국측을 향하도록 하는 것이 원칙이다</t>
    <phoneticPr fontId="1" type="noConversion"/>
  </si>
  <si>
    <t>동케이블 가공 단자함은 2호로 적용한다</t>
    <phoneticPr fontId="1" type="noConversion"/>
  </si>
  <si>
    <t>동케이블 입상 단자함은 2호로 적용한다</t>
    <phoneticPr fontId="1" type="noConversion"/>
  </si>
  <si>
    <t>국내통신구에서 슬롯으로 인상되는 동케이블 허용곡률반경은 (    )배인가?</t>
    <phoneticPr fontId="1" type="noConversion"/>
  </si>
  <si>
    <t>휘다케이블은 젤리충진형 케이블로 설계하는 것이 원칙이다.</t>
    <phoneticPr fontId="1" type="noConversion"/>
  </si>
  <si>
    <t>배선케이블은 젤리충진형 케이블로 설계하는 것이 원칙이다.</t>
    <phoneticPr fontId="1" type="noConversion"/>
  </si>
  <si>
    <t>JF+ST 접속시 젤리세척을 시행하도록 한다</t>
    <phoneticPr fontId="1" type="noConversion"/>
  </si>
  <si>
    <t>JF+FS 접속시 젤리세척을 시행하도록 한다</t>
    <phoneticPr fontId="1" type="noConversion"/>
  </si>
  <si>
    <t>공기주입형케이블은 2분기 이하로 직접분기 설계한다</t>
    <phoneticPr fontId="1" type="noConversion"/>
  </si>
  <si>
    <t>공기주입형케이블은 (   )몇분기 이상은 탭케이블 활용하여 설계한다</t>
    <phoneticPr fontId="1" type="noConversion"/>
  </si>
  <si>
    <t>2
3                                                                                                      4                                                                                                        5                                                                                                      6</t>
    <phoneticPr fontId="1" type="noConversion"/>
  </si>
  <si>
    <t>비공기주입형케이블은 4분기까지는 직접분기 설계한다</t>
    <phoneticPr fontId="1" type="noConversion"/>
  </si>
  <si>
    <t>비공기주입형케이블은 (   )몇분기 이상은 탭케이블 활용하여 설계한다</t>
    <phoneticPr fontId="1" type="noConversion"/>
  </si>
  <si>
    <t>BBX 광전화 휘다 선택시 바람직한 휘다는?(보기: C43-0.4-1200FS(1~1200번)</t>
    <phoneticPr fontId="1" type="noConversion"/>
  </si>
  <si>
    <t>C0001
C0003                                                                                                      C1001                                                                                                        C1003                                                                                                      C4003</t>
    <phoneticPr fontId="1" type="noConversion"/>
  </si>
  <si>
    <t>RD-열수축접속함-100-2-6-SP 중  숫자 2가 뜻하는 것은?</t>
    <phoneticPr fontId="1" type="noConversion"/>
  </si>
  <si>
    <t>대배선구수
소배선구수                                                                                                      전주부착형                                                                                                        벽면 취부형                                                                                                      캡의 구분</t>
    <phoneticPr fontId="1" type="noConversion"/>
  </si>
  <si>
    <t>JC62-15-500-1 중 15가 뜻하는 것은?</t>
    <phoneticPr fontId="1" type="noConversion"/>
  </si>
  <si>
    <t>적용케이블 최소 외경
적용케이블 최대 외경                                                                                                      심선접속부 최소 외경                                                                                                        심선접속부 최대 외경                                                                                                      적용케이블 최소 내경</t>
    <phoneticPr fontId="1" type="noConversion"/>
  </si>
  <si>
    <t>전진배치 사업장 후보지 선정 리스트 중(기술적 검토사항)틀린것은?</t>
    <phoneticPr fontId="1" type="noConversion"/>
  </si>
  <si>
    <t xml:space="preserve">너비 3m 이상의 도로에 접하는지 여부
철도,고압송전선로,변전소 등 주변 유해시설로 부터 통신장애 유무                                                                                                      도로를 접하거나 진입로를 포함하여 매입가능 여부                                                                                                        타필지와 저촉여부 및 침범 여부                                                            통신구 또는 입입관로의 설치 용이성                                                                                             </t>
    <phoneticPr fontId="1" type="noConversion"/>
  </si>
  <si>
    <t>선로의 고정자산이 아닌것은?</t>
    <phoneticPr fontId="1" type="noConversion"/>
  </si>
  <si>
    <t xml:space="preserve">전주
가공케이블                                                                                                      지하케이블                                                                                                        동/광단자함                                                                                       내관                                                                                                    </t>
    <phoneticPr fontId="1" type="noConversion"/>
  </si>
  <si>
    <t>동케이블 불용기준 설명중 틀린것은?</t>
    <phoneticPr fontId="1" type="noConversion"/>
  </si>
  <si>
    <t xml:space="preserve">신품 0.4- 400P 이하 : 50m이하
신품 0.4-600~900P : 50m이하                                                                                                       신품 0.4-1200P ~2100P : 30m이하                                                                                                        신품 2400p 이상 : 20m 이하                                                                 철거품은 100m 이하                                                                                             </t>
    <phoneticPr fontId="1" type="noConversion"/>
  </si>
  <si>
    <t>설계시 통신접지체와 전력시설 접지시설과의 이격거리 기준 중 틀린것은?</t>
    <phoneticPr fontId="1" type="noConversion"/>
  </si>
  <si>
    <t xml:space="preserve">발전소 접지체는 500m 이상
변전소 접지체는 500m 이상                                                                                                       특고압 배전선 접지체는 10m 이상                                                                                                       초고압 송전선 철탑접지체는 60m 이상                                                           낙뢰방지 피뢰침 접지체는 1m 이상                                                                                             </t>
    <phoneticPr fontId="1" type="noConversion"/>
  </si>
  <si>
    <t>설계시 동선로 조건부 가입구역 가입자 부담금 산정시 맞는것은?</t>
    <phoneticPr fontId="1" type="noConversion"/>
  </si>
  <si>
    <t xml:space="preserve">100,000원(부가세 포함)
110,000원(부가세 포함)                                                                                                       현재는 면제                                                                                                       200m 이내만 부가세 제외 청구                                                                   200m 이상만 부가세 제외 청구                                                                                        </t>
    <phoneticPr fontId="1" type="noConversion"/>
  </si>
  <si>
    <t>피해처리 설계시 고려사항으로 틀린것은?</t>
    <phoneticPr fontId="1" type="noConversion"/>
  </si>
  <si>
    <t xml:space="preserve">선로시설 피해 발생시 원래의시설과 동일하거나 그이상의 품질특성을 유지한다     특성저하가 우려되는 동케이블은 맨홀간 환체를 원칙으로 한다
맨홀을 불가피 하게 신설시 양측맨홀간 10m 이상 최소거리가 유지되도록 한다                                                                                                      맨홀내에서 피해발생시 여장이 있을 경우 재접속 복구할수 있다.                     케이블 수용관로는 조립식관을 사용 복구 설계한다.                                                                                                                                                                                                                                                   </t>
    <phoneticPr fontId="1" type="noConversion"/>
  </si>
  <si>
    <t xml:space="preserve">kt평균 평균 낙찰율 적용                                                                          이윤 15% 적용
부가가치세 미적용                                                                                                      긴급 출동비는 미적용                                                                              동케이블 매각대금 공제 적용                                                                                                                                                                                                                                                                                                               </t>
    <phoneticPr fontId="1" type="noConversion"/>
  </si>
  <si>
    <t>접지 설계시 시설별 접지저항 기준으로 틀린것은?</t>
    <phoneticPr fontId="1" type="noConversion"/>
  </si>
  <si>
    <t xml:space="preserve">가공지선(양단말) : 100 오옴 이하                                                                      가공지선 보안접지 : 100오옴 이하
전진매치시설 BBS : 10오옴 이하                                                                                                      전진배치시설 BBP : 100오옴 이하                                                                      케이블 인상주 또는 단말주 : 100오옴 이하                                                                                                                                                                                                                                                                                                               </t>
    <phoneticPr fontId="1" type="noConversion"/>
  </si>
  <si>
    <t>공구손료에 대한 설명중 맞는 것은?</t>
    <phoneticPr fontId="1" type="noConversion"/>
  </si>
  <si>
    <t xml:space="preserve">직접노무비의 3%까지, 직접재료비에서 산정                                                                      직접노무비의 3%까지, 간접재료비에서 산정
직접노무비의 3%, 기계경비에서 산정                                                                                                      직접노무비의 3%, 소모품비에서 산정                                                                       직접노무비의 3%, 품질관리비에서 산정                                                                                                                                                                                                                                                                                                                 </t>
    <phoneticPr fontId="1" type="noConversion"/>
  </si>
  <si>
    <t>동케이블 지중 및 가공케이블 신설 및 철거시 설명으로 틀린것은?</t>
    <phoneticPr fontId="1" type="noConversion"/>
  </si>
  <si>
    <t xml:space="preserve">관로의 선통품 포함                                                                           소운반품 별도
가공 자기지지형은 본품의 120%                                                                                                      철거는 30% 적용                                                                              재활용을 목적으로 철거하여 드럼에 감는 경우 95% 적용                                                                                                                                                                                                                                                                                                                 </t>
    <phoneticPr fontId="1" type="noConversion"/>
  </si>
  <si>
    <t xml:space="preserve">기설 가공케이블의 이도조정은 가공케이블 신설의 20% 적용                                                                           소운반품 포함
가공케이블 이설은 신설품의 70%                                                                                                      케이블을 지상에 임시 가포설시 신설의 40%적용(철거 되감기 별도)                                                                             재활용을 목적으로 철거하여 드럼에 감는 경우 90% 적용                                                                                                                                                                                                                                                                                                                 </t>
    <phoneticPr fontId="1" type="noConversion"/>
  </si>
  <si>
    <t>열수축관 외피접속에 대한 설명중 틀린것은?</t>
    <phoneticPr fontId="1" type="noConversion"/>
  </si>
  <si>
    <t xml:space="preserve">가공케이블 시공시 120%적용                                                                           해체품은 70% 적용
차폐케이블은 본품의 120% 적용                                                                                                      본드선 부착품 포함                                                                             본드선 부착품 미포함                                                                                                                                                                                                                                                                                                                 </t>
    <phoneticPr fontId="1" type="noConversion"/>
  </si>
  <si>
    <t>시내케이블 심선접속 설명중 틀린것은?</t>
    <phoneticPr fontId="1" type="noConversion"/>
  </si>
  <si>
    <t xml:space="preserve">T,Y 분기접속은 130%                                                                           X분기접속은 140%
이종심선 접속시 얇은 심선 적용(0.4+0.5 접속시 0.4 적용)                                                                                                      젤리충진케이블은 본품의 150% 적용                                                                             간이시험은 대조, 절연,타혼,혼선 시험 등을 말한다.                                                                                                                                                                                                                                                                                                                 </t>
    <phoneticPr fontId="1" type="noConversion"/>
  </si>
  <si>
    <t xml:space="preserve">최종시험 제외                                                                                   심선굵기 0.5mm는 본품의 100%
심선굵기 0.65mm는 본품의 120%                                                                                                      심선굵기 0.65mm는 본품의 130%                                                                             T,Y 분기접속은 130%                                                                                                                                                                                                                                                                                                                 </t>
    <phoneticPr fontId="1" type="noConversion"/>
  </si>
  <si>
    <t>케이블 심선바꿈접속에서 1,5회선 심선접속자에 의한 접속설명 중 틀린것은?</t>
    <phoneticPr fontId="1" type="noConversion"/>
  </si>
  <si>
    <t xml:space="preserve">간이시험 별도                                                                                   심선대조품 포함
구선번대조품 포함                                                                                                      본품은 국내점퍼선 바꿈품을 포함                                                                             예비심선 절체시는 통신케이블공 65%,보통인부 100% 적용                                                                                                                                                                                                                                                                                                                 </t>
    <phoneticPr fontId="1" type="noConversion"/>
  </si>
  <si>
    <t>동케이블과 직접성단시 젤리케이블은 본품의 몇% 적용하는가?</t>
    <phoneticPr fontId="1" type="noConversion"/>
  </si>
  <si>
    <t xml:space="preserve">110%                                                                                              120%
130%                                                                                                      140%                                                                                              150%                                                                                                                                                                                                                                                                                                                 </t>
    <phoneticPr fontId="1" type="noConversion"/>
  </si>
  <si>
    <t>25P 심선접속자에 의한 바꿈접속에 대한 설명중 틀린것은?</t>
    <phoneticPr fontId="1" type="noConversion"/>
  </si>
  <si>
    <t xml:space="preserve">이종심선 접속시 굵은 심선품 적용                                                                                              심선대조품 포함
구선번대 대조품 포함                                                                                                      멀티접속 및 멀티해체품 포함                                                                                              선번변경 없이 방식변경, MDF 소형화작업은 본품의 80%적용(국내-국외2점)                                                                                                                                                                                                                                                                                                                 </t>
    <phoneticPr fontId="1" type="noConversion"/>
  </si>
  <si>
    <t>옥외용 배선 단자함 신설시 설명중 틀린것은?</t>
    <phoneticPr fontId="1" type="noConversion"/>
  </si>
  <si>
    <t xml:space="preserve">기설 단자함에 케이블 수용품은 국내성단(직접성단)품의 50% 적용                                                                                              동일 단자함에 2개 이상 설치시 1개 초과때마다 80% 가산
구선번대 대조품 포함                                                                                                      멀티접속 및 멀티해체품 포함                                                                                              선번변경 없이 방식변경, MDF 소형화작업은 본품의 80%적용(국내-국외2점)                                                                                                                                                                                                                                                                                                                 </t>
    <phoneticPr fontId="1" type="noConversion"/>
  </si>
  <si>
    <t>전화 교환기 시설별 접지 저항값 중 틀린것은?</t>
    <phoneticPr fontId="1" type="noConversion"/>
  </si>
  <si>
    <t xml:space="preserve">500회선 이하는 10오옴 이하                                                                                              501~5000회선은 5오옴 이하
5001~10,000허ㅣ선은 2오옴 이하                                                                                                      BBX는 10오옴 이하                                                                                              100회선 미만 BBP는 10오옴 이하                                                                                                                                                                                                                                                                                                                 </t>
    <phoneticPr fontId="1" type="noConversion"/>
  </si>
  <si>
    <t>접지 기술기준 100오옴 이하 규정 내용 중 틀린것은?</t>
    <phoneticPr fontId="1" type="noConversion"/>
  </si>
  <si>
    <t xml:space="preserve">국선 수용배선이 100회선 이하                                                                                              구내통신 설비의 제어신호용 케이블 쉴드 접지
보호기를 설치하지 않은 구내통신 단자함                                                                                                      철탑에 설치하는 이동통신용 중계기                                                                                              전주에 설치하는 이동통신용 중계기                                                                                                                                                                                                                                                                                                                       </t>
    <phoneticPr fontId="1" type="noConversion"/>
  </si>
  <si>
    <t>한전주 첨가 가공케이블 외경 기준치는 몇 (           )mm이하인가?</t>
    <phoneticPr fontId="1" type="noConversion"/>
  </si>
  <si>
    <t>한전주 첨가 가공케이블 자기지지케이블은 배전전주~건물인입점까지 설치 가능하다</t>
    <phoneticPr fontId="1" type="noConversion"/>
  </si>
  <si>
    <t>한전주 첨가로 도면설계 할 수 없는 구간중 틀린것은?</t>
    <phoneticPr fontId="1" type="noConversion"/>
  </si>
  <si>
    <t xml:space="preserve">전력선이 가설되어 있는 구간                                                                                              지선이 없는 말단전주
분기주                                                                                                      도로폭 24m이상의 도로횡단 가공횡단(왕복 6차선 이상)                                                                                             지선주 및 지주                                                                                                                                                                                                                                                                                                                 </t>
    <phoneticPr fontId="1" type="noConversion"/>
  </si>
  <si>
    <t xml:space="preserve">전력선이 가설되어 있지 않은 구간                                                                                              지선이 없는 말단전주
전력선 미횡단 개소                                                                                                      도로폭 24m이상의 도로횡단 가공횡단(왕복 6차선 이상)                                                                                             지선주 및 지주                                                                                                                                                                                                                                                                                                                 </t>
    <phoneticPr fontId="1" type="noConversion"/>
  </si>
  <si>
    <t>한전주 첨가 통신케이블 식별표시 중 맞는것은?</t>
    <phoneticPr fontId="1" type="noConversion"/>
  </si>
  <si>
    <t xml:space="preserve">사업자별로 자율적인 색상의 설비표지명단 설치한다                                                                                              kt는 적색 표시명판으로 한다
kt는 연하늘색 표시명판으로 한다                                                                                                      별도로 표시하지 않아도 된다                                                                                             kt는 노란색 표시명판으로 한다                                                                                                                                                                                                                                                                                                                 </t>
    <phoneticPr fontId="1" type="noConversion"/>
  </si>
  <si>
    <t>인입선 가설공사에 대한 설명중 틀린 것은?</t>
    <phoneticPr fontId="1" type="noConversion"/>
  </si>
  <si>
    <t xml:space="preserve">조가선 포함 가설 기준                                                                                              본품은 단자에서 가입자단말기까지의 품(단자선번 확인품 포함)
본품은 단자에서 가입자단말기까지의 품(가입자개통 확인시험품 포함)                                                                                                      인입선교체는 130%                                                                                             인입선 정리 40%                                                                                                                                                                                                                                                                                                                 </t>
    <phoneticPr fontId="1" type="noConversion"/>
  </si>
  <si>
    <t xml:space="preserve">조가선 없이 직접 가설 기준                                                                                              본품은 단자에서 가입자단말기까지의 품(단자선번 확인품 포함)
본품은 단자에서 가입자단말기까지의 품(가입자개통 확인시험품 포함)                                                                                                      인입선교체는 130%                                                                                             인입선 정리 110%                                                                                                                                                                                                                                                                                                                 </t>
    <phoneticPr fontId="1" type="noConversion"/>
  </si>
  <si>
    <t xml:space="preserve">조가선 포함 가설 기준                                                                                              본품은 단자에서 가입자단말기까지의 품(단자선번 확인품 포함)
본품은 단자에서 가입자단말기까지의 품(가입자개통 확인시험품 포함)                                                                                                      신설단자로 이설 40%                                                                                             인입선 정리 40%                                                                                                                                                                                                                                                                                                                 </t>
    <phoneticPr fontId="1" type="noConversion"/>
  </si>
  <si>
    <t xml:space="preserve">조가선 포함 가설 기준                                                                                              본품은 단자에서 가입자단말기까지의 품(단자선번 확인품 포함)
인입선 교체 130%                                                                                                      신설단자로 이설 40%                                                                                             인입선 정리 40%                                                                                                                                                                                                                                                                                                                 </t>
    <phoneticPr fontId="1" type="noConversion"/>
  </si>
  <si>
    <t xml:space="preserve">케이블 인입시에는 케이블 가설 준용                                                                                              2조 동시가설 180%
2조 이상 동시 가설시 1조마다 본품의 80%                                                                                                      철거는 본품의 30%                                                                                             심선 대조품 미포함                                                                                                                                                                                                                                                                                                                 </t>
    <phoneticPr fontId="1" type="noConversion"/>
  </si>
  <si>
    <t>통신구내 통신케이블 연소방지에 대한 설명중 틀린것은?</t>
    <phoneticPr fontId="1" type="noConversion"/>
  </si>
  <si>
    <t xml:space="preserve">소모재료 별도                                                                                              기구손료 별도
비계설치품 포함                                                                                                      도료도포는 건조전 1.59mm 이상                                                                                             케이블 청소,자재운반,포장해체품 포함                                                                                                                                                                                                                                                                                                                 </t>
    <phoneticPr fontId="1" type="noConversion"/>
  </si>
  <si>
    <t>공기압력 자동감시장치 설명중 틀린것은?</t>
    <phoneticPr fontId="1" type="noConversion"/>
  </si>
  <si>
    <t xml:space="preserve">주창치 철거시 본품의 30%                                                                                              보조장치 철거시 본품의 30%
맨홀내 검출기 철거는 본품의 30%                                                                                                    맨홀내 검출기 신설은 벽체에 부착하는 품임(조관 설치품 포함)                                                                                             맨홀내 검출기 신설은 벽체에 부착하는 품임(조관 설치품 별도가산)                                                                                                                                                                                                                                                                                                                  </t>
    <phoneticPr fontId="1" type="noConversion"/>
  </si>
  <si>
    <t>동케이블 100회선당 예비회선 색상은?</t>
    <phoneticPr fontId="1" type="noConversion"/>
  </si>
  <si>
    <t>백적</t>
    <phoneticPr fontId="1" type="noConversion"/>
  </si>
  <si>
    <t>열수축관 종류별 용도중 틀린것은?</t>
    <phoneticPr fontId="1" type="noConversion"/>
  </si>
  <si>
    <t xml:space="preserve">JP형 열수축관 - 공기주입 케이블 외피접속용                                                                                              JPB형 열수축관 - 공기주입형과 젤리충진 케이블의 격벽용 외피접속용
PB형 열수축관 - 케이블 격벽용                                                                                                    V형 열수축관 - 비공기주입케이블 외피접속용                                                                                             BC형 열수축관 - 케이블 단말처리용 캡                                                                                                                                                                                                                                                                                                                  </t>
    <phoneticPr fontId="1" type="noConversion"/>
  </si>
  <si>
    <t>62-15-350-1 열수축관 1분기 취부시 몇(   )호 분기클립를 사용하는가?</t>
    <phoneticPr fontId="1" type="noConversion"/>
  </si>
  <si>
    <t>신설 지하케이블 루트 선정방법 중 틀린것은?</t>
    <phoneticPr fontId="1" type="noConversion"/>
  </si>
  <si>
    <t xml:space="preserve">선로거리가 최단거리가 되는 농경지                                                                                              포장이 없는 도로
도로계획상 폐도가 예상되는도로는 피한다                                                                                                    통신선로에 유도방해, 전식, 부식 발생이 적은 도로                                                                                             가공케이블 배선이 편리한 도로                                                                                                                                                                                                                                                                                                                  </t>
    <phoneticPr fontId="1" type="noConversion"/>
  </si>
  <si>
    <t>지하선로 설치 조건중 틀린것은?</t>
    <phoneticPr fontId="1" type="noConversion"/>
  </si>
  <si>
    <t xml:space="preserve">해안 및 상습재해지역은 총케이블 외경이 27mm초과되는 지역                                                                                              대도시지역의 중심지역, 관광지역,기차역,버스터미널 등 지역                    인위적,자연, 동,식물 등에 의한 피해가 예상되는 지역                                                                                                    가공 케이블 4조 이상인 경우 또는 총케이블 외경이 35mm를 초과하는 지역                                                                                             고속도로, 주요국도변 및 철도횡단 구역                                                                                                                                                                                                                                                                                                                  </t>
    <phoneticPr fontId="1" type="noConversion"/>
  </si>
  <si>
    <t>25회선용 심선접속자 자재할증율은 몇   %인가?</t>
    <phoneticPr fontId="1" type="noConversion"/>
  </si>
  <si>
    <t>1회선용 심선접속자 자재할증율은 몇   %인가?</t>
    <phoneticPr fontId="1" type="noConversion"/>
  </si>
  <si>
    <t xml:space="preserve">전력유도 대책 적용범위 대상시설 중 맞는 것은? </t>
    <phoneticPr fontId="1" type="noConversion"/>
  </si>
  <si>
    <t xml:space="preserve">동케이블                                                                                              세경광케이블                                                                                      인입광케이블                                                                                                    지하관로시설                                                                                      인장선이 없는 광케이블                                                                                                                                                                                                                                                                                                                                                                                                                                                                    </t>
    <phoneticPr fontId="1" type="noConversion"/>
  </si>
  <si>
    <t xml:space="preserve">전력유도 용어 설명중 틀린것은? </t>
    <phoneticPr fontId="1" type="noConversion"/>
  </si>
  <si>
    <t xml:space="preserve">저압 : 직류 600V 이하                                                                                              저압 : 교류 600V 이하                                                                                      강전류 : 약전류 이외의 것, 즉 상용 220V 전력선 이상 모든 것                                                                                                    특별고압 : 7000V 이상의 직류,교류 전압                                                                                      약전류 : 통신, 전화 등에 사용되는 저전압 및 미소전류의 모든 것                                                                                                                                                                                                                                                                                                                                                                                                                                                                    </t>
    <phoneticPr fontId="1" type="noConversion"/>
  </si>
  <si>
    <t>전력유도 검토대상 통신시설예 대한 설명중 틀린것은?</t>
    <phoneticPr fontId="1" type="noConversion"/>
  </si>
  <si>
    <t xml:space="preserve">교류전철 : 통신선이 500m 이내의 이격거리로 500m이상 병행시설                                                                                              고속철도 : 통신선이 500m 이내의 이격거리로 500m이상 병행시설                                                                                        가공 송전선과 5Km 이내의 이격거리로 500m 이상 병행시설                                                                                                    가공 배전선과 100m 이내의 이격거리로 500m 이상 병행시설                                                                                      지중 송배전과 50m 이내의 이격거리로 5Km 이상 병행시설                                                                                                                                                                                                                                                                                                                                                                                                                                                                    </t>
    <phoneticPr fontId="1" type="noConversion"/>
  </si>
  <si>
    <t>통신선과 전력선과의 이격거리 기준 설명중 틀린것은?</t>
    <phoneticPr fontId="1" type="noConversion"/>
  </si>
  <si>
    <t xml:space="preserve">인입선 220V 상요전원(저압) : 60cm 이상                                                                                               가공 강전류전선 220V 사용전원(저압) : 30cm 이상                                                                                        가공 강전류전선 22.9KV배전선(특별고압) : 50cm 이상                                                                                                    가공 강전류전선 22.9KV배전선(ABC케이블) : 50cm 이상                                                                                      지중 강전류전선 22.9KV배전선(ABC케이블) : 60cm 이상                                                                                                                                                                                                                                                                                                                                                                                                                                                                  </t>
    <phoneticPr fontId="1" type="noConversion"/>
  </si>
  <si>
    <t xml:space="preserve">건축물, 구조물 : 60cm 이상                                                                                               가스관 : 10cm 이상                                                                                        수도관 : 5cm 이상                                                                                                    가공설비선(공천선, 안테나선) : 60cm 이상                                                                                      방호된 온난방관 : 5cm 이상                                                                                                                                                                                                                                                                                                                                                                                                                                                                  </t>
    <phoneticPr fontId="1" type="noConversion"/>
  </si>
  <si>
    <t>유도전압 기준치 설명중 틀린것은?</t>
    <phoneticPr fontId="1" type="noConversion"/>
  </si>
  <si>
    <t xml:space="preserve">사고시 유도위험전압 : 배전선 430V                                                                                               사고시 유도위험전압 : 송전선 650V                                                                                        상시유도 위험전압 : 60V                                                                                                    케이블 유도 잡음전압(선대지) : 775mV                                                                                      회선의 유도전압(선간) : 1mV                                                                                                                                                                                                                                                                                                                                                                                                                                                                  </t>
    <phoneticPr fontId="1" type="noConversion"/>
  </si>
  <si>
    <t>PSTN 조건부 판정기준 중 틀린것은?</t>
    <phoneticPr fontId="1" type="noConversion"/>
  </si>
  <si>
    <t xml:space="preserve">종말단자함을 시작점으로 한다                                                                                               RD 등 직접 인출이 가능한 개소 부터                                                                                        2개소 이상의 종단시설 중 최단거리이며, 루트구성상 장애가 없는 곳                                                                                                    최종 통신주를 시작점으로 한다                                                                                      가공분기시에는 분기점 신설단자함 부터                                                                                                                                                                                                                                                                                                                                                                                                                                                                 </t>
    <phoneticPr fontId="1" type="noConversion"/>
  </si>
  <si>
    <t>PSTN 조건부 명찰 부착 설명중 틀린것은?</t>
    <phoneticPr fontId="1" type="noConversion"/>
  </si>
  <si>
    <t xml:space="preserve">광케이블 명찰 활용                                                                                               전주번호찰위치에서 5cm 아래에 부착                                                                                        2개소 이상의 종단시설 중 최단거리이며, 루트구성상 장애가 없는 곳                                                                                                    명찰내용 : 공사명, 설치연월일, 시설명에 조건부구산 및 회선수                                                                                      부착 대상전주 : 시작주, 격주, 종말전주                                                                                                                                                                                                                                                                                                                                                                                                                                                                 </t>
    <phoneticPr fontId="1" type="noConversion"/>
  </si>
  <si>
    <t>공기주이장치 고압파이트 설치 조건은 공기주입장치에서 몇Km 이상인가?</t>
    <phoneticPr fontId="1" type="noConversion"/>
  </si>
  <si>
    <t>31</t>
  </si>
  <si>
    <t>가공 열수축관 외피접속시 소요 지입자재가 아닌것은?</t>
    <phoneticPr fontId="1" type="noConversion"/>
  </si>
  <si>
    <t xml:space="preserve">케이블 써포터                                                                                               포박끈                                                                                            케이블 스티카                                                                                                    프로탄가스                                                                                      PVC테이프                                                                                                                                                                                                                                                                                                                                                                                                                                                                 </t>
    <phoneticPr fontId="1" type="noConversion"/>
  </si>
  <si>
    <t>지하 열수축관 외피접속시 소요 지입자재가 아닌것은?</t>
    <phoneticPr fontId="1" type="noConversion"/>
  </si>
  <si>
    <t>동케이블 철거시 바르지 않는 것은?</t>
    <phoneticPr fontId="1" type="noConversion"/>
  </si>
  <si>
    <t xml:space="preserve">다대케이블은 매접속점마다 접속점을 해체하여 심선대조하여 확인한다      소대케이블은 접속점을 해체한 끝부분부터 순차적으로 인력에 의한 철거                                                                                               철거 케이블의 단말처리는 관로내 케이블포설에 준한다.                                                                                            확인된 케이블의 절단 예정점에 철거케이블 확인표 부착                                                                                                    철거케이블 확인표 색상은 노란색이다.                                                                                                                                                                                                                                                                                                                                                                                                                                                                                                                                                       </t>
    <phoneticPr fontId="1" type="noConversion"/>
  </si>
  <si>
    <t>BBP 접지는 몇 Ω 이하 인가?</t>
    <phoneticPr fontId="1" type="noConversion"/>
  </si>
  <si>
    <t>(OX문제)  15문제 (4,3,8)</t>
    <phoneticPr fontId="1" type="noConversion"/>
  </si>
  <si>
    <t>동케이블 지하선로 설계 시 고려사항으로 볼수 없는 것은?</t>
    <phoneticPr fontId="1" type="noConversion"/>
  </si>
  <si>
    <t>작업자 및 통행인의 안전성을 고려하여햐 한다.
구조물에 미치는 영향, 지역상황, 사회환경 등을 충분히 유의하여야 한다.
교통량이 많은 도로상에서는 위험표시판 설치 등을 충분한 안전조치를 취할 수 있도록 설계에 반영한다.
케이블 가설시에 위험표지판, 주의표시판 등 충분한 안전조치를 할 수 있도록 설계 시 반영한다.
유해가스 발생이나, 산소결핍이 일어날 수 있는 인수공은 지하선로 설계도에 반드시 표기하여야 한다.</t>
    <phoneticPr fontId="1" type="noConversion"/>
  </si>
  <si>
    <t>0.4mm 젤리충진케이블 최대페어수는?</t>
    <phoneticPr fontId="1" type="noConversion"/>
  </si>
  <si>
    <t>1500
1800
2400
3000
3600</t>
    <phoneticPr fontId="1" type="noConversion"/>
  </si>
  <si>
    <t>100mm 지하관로 내 케이블 포설 시 케이블 최대외경은?</t>
    <phoneticPr fontId="1" type="noConversion"/>
  </si>
  <si>
    <t>67
80
87
88
97</t>
    <phoneticPr fontId="1" type="noConversion"/>
  </si>
  <si>
    <t>지하케이블 드럼 사용계획에 포함되지 않는 것은?</t>
    <phoneticPr fontId="1" type="noConversion"/>
  </si>
  <si>
    <t>인수공내 여장
접속여장
긍장
견인여장
복구여장</t>
    <phoneticPr fontId="1" type="noConversion"/>
  </si>
  <si>
    <t>동케이블 지하접속여장은 외피접속자재 길이의 몇 배인가?</t>
    <phoneticPr fontId="1" type="noConversion"/>
  </si>
  <si>
    <t>1.0
1.2
1.5
1.8
2.0</t>
    <phoneticPr fontId="1" type="noConversion"/>
  </si>
  <si>
    <t>연소방지 구간은 중심으로부터 케이블 양방향으로 10m를 설치한다 연소방지재 설치구간이 아닌곳은?</t>
    <phoneticPr fontId="1" type="noConversion"/>
  </si>
  <si>
    <t>지하구와 교차된 수직구 또는 분기구
집수정 또는 방화문이 설치된 부분
지하구(지하관로)로 인입 및 인출되는 부분
분전반, 절연유 순환펌프 등이 설치된 부분
기타 화재발생 위험이 우려되는 부분</t>
    <phoneticPr fontId="1" type="noConversion"/>
  </si>
  <si>
    <t>다음중 지하케이블의 설계 시 공정산출 및 자재산출 적용사항으로 틀린것은?</t>
    <phoneticPr fontId="1" type="noConversion"/>
  </si>
  <si>
    <t>케이블 심선경, 케이블 외경 구분
중기 및 인력 구분
지세별 할증 구분
실거리는 100m 당으로 산출하되 소수점 둘째 자리에서 절상하여 산출한다
드럼 사용계획 적용 케이블은 드럼 사용계획에 의한 소요량으로 산출한다.</t>
    <phoneticPr fontId="1" type="noConversion"/>
  </si>
  <si>
    <t>가공케이블의 외피본드접지 장소의 간격이 500m를 초과할때는 300 ∼ 500m 마다의 (접속점 또는 단자함) 설치장소</t>
    <phoneticPr fontId="1" type="noConversion"/>
  </si>
  <si>
    <t>신품케이블 불용기준으로 틀린것은?</t>
    <phoneticPr fontId="1" type="noConversion"/>
  </si>
  <si>
    <t>600P 이상 케이블 : 100m 미만
600P 이상 케이블 : 80m 미만
400P 이상 케이블 : 60m 미만
광케이블 : 250m 이하
국내 케이블 : 20m 이하</t>
    <phoneticPr fontId="1" type="noConversion"/>
  </si>
  <si>
    <t>국에서 가입자까지의 거리가 가까운 지역으로 가입자의 이동이 적고 수요분포가 일정하며 종국기 수요가 명확한 빌딩, 아파트 지역 등에 체감 적용이 가능토록한 배선법은?</t>
    <phoneticPr fontId="1" type="noConversion"/>
  </si>
  <si>
    <t>직배선 방식
고정배선법
인접 멀티플 배선법
중간 절체반 배선 방식
휘이다 배선 방식</t>
    <phoneticPr fontId="1" type="noConversion"/>
  </si>
  <si>
    <t>동케이블 설계시 고려 사항으로 틀린 것은?</t>
    <phoneticPr fontId="1" type="noConversion"/>
  </si>
  <si>
    <t>케이블 심선종별(FS, JF)에 적합한 심선접속 자재 및 공법을 적용한다
케이블 접속장소(통신구 및 국내통신구, 인수공내, 가공 등)에 적합한 외피접속 자재를 적용하여야 한다.
공기 주입형 케이블 및 비공기 주입형 케이블의 상호 접속시는 경제성을 감안한 접속자재를 사용하도록 설계한다.
차폐단말접지, 보안접지, 접지본딩 설치 장소에는 접지설치가 가능한 외피접속 자재를 적용하여야 한다.
이종 케이블 심선접속에 접속되는 상호 심선경은 선로 반사손실을 최소화 하기 위하여 차하 심선경 순으로 설계 한다</t>
    <phoneticPr fontId="1" type="noConversion"/>
  </si>
  <si>
    <t>0.4 ~ 0.65mm 25회선용 중간분기 젤리충진형 접속자 약호는</t>
    <phoneticPr fontId="1" type="noConversion"/>
  </si>
  <si>
    <t>동케이블 접속공정 산출 시 유의사항으로 틀린것은?</t>
    <phoneticPr fontId="1" type="noConversion"/>
  </si>
  <si>
    <t>기설시설의 연관설치 접속점에 재배선을 위한 외피 해체 후 외피 재접속시 열수축관을 적용한다.
열수축관 외피 접속은 분기클립 산출을 위하여 분기별로 산출한다.
열수축관 분기 접속설계시 분기접속에 대한 할증율을 적용한다.
다대 케이블 심선접속 공정 산출시 기준선은 1회선용 커넥터 또는 슬리이브 접속으로 산정한다.
국외 2점간 절체구간의 유니트(25회선)단위 유휴배선에 대하여는 보통 접속품을 적용한다</t>
    <phoneticPr fontId="1" type="noConversion"/>
  </si>
  <si>
    <t>접속자재 산출후 소요자재 산출시 25회선용 심선접속자 자재할증율은 몇%인가?</t>
    <phoneticPr fontId="1" type="noConversion"/>
  </si>
  <si>
    <t>1.0%
1.5%
2.0%
3.0%
5.0%</t>
    <phoneticPr fontId="1" type="noConversion"/>
  </si>
  <si>
    <t>공기주입케이블의 공기공급용 열수축관 약호는?</t>
    <phoneticPr fontId="1" type="noConversion"/>
  </si>
  <si>
    <t>VC</t>
    <phoneticPr fontId="1" type="noConversion"/>
  </si>
  <si>
    <t>강연선 등을 전주에 부착하기 위한 3개의 볼트로된 조임철물은?</t>
    <phoneticPr fontId="1" type="noConversion"/>
  </si>
  <si>
    <t>장선기
랫싱기(Lashing machine)
3B크램프(3Blot clamp)
서스펜션 크램프(Suspension clamp)
스파이랄 슬리브(Spiral sleave)</t>
    <phoneticPr fontId="1" type="noConversion"/>
  </si>
  <si>
    <t>LAP 케이블 외피를 탈피하기 위하여 제조시 케이블 외피부분에 넣은 선</t>
    <phoneticPr fontId="1" type="noConversion"/>
  </si>
  <si>
    <t>공기주입기로부터 나오는 건조공기를 각 휘이다 케이블로 주입하기 위한 분배장치로 휘이다 케이블에서 소요된 공기량과 휘다별 공기유동량을 나타내는 장치</t>
  </si>
  <si>
    <t>메타판넬</t>
    <phoneticPr fontId="1" type="noConversion"/>
  </si>
  <si>
    <t>동케이블 격벽에 대한 설명으로 맞는 것은?</t>
    <phoneticPr fontId="1" type="noConversion"/>
  </si>
  <si>
    <t>1) 국내 통신구 내에서 격벽장치 위치는 성단 밑 만곡된 부분으로부터 수평으로 1m이내에 시공토록 하며 분기국사에는 현장 여건을 감안하여 적정 장소에서 설치한다.
2) 국내 통신구 내에서 다대케이블인 경우 분기 케이블로 성단 되었을때는 다대접속점에 젤리형 콤파운드로 격벽한다.
3) 공기주입형 케이블과 젤리충진형 케이블과의 접속시 격벽 설치는 젤리충진형 케이블 측으로 2m 이내의 개소에 격벽
4) PE절연과 F/S절연케이블 상호간 접속시에는 접속점에 격벽한다.
5) 공기 차단을 위한 인상 케이블의 격벽은 지면으로부터 전주의 1m 이내에 설치하여야 한다.</t>
    <phoneticPr fontId="1" type="noConversion"/>
  </si>
  <si>
    <t>공기주입기 이상 발생 시 즉시 감지할 수 있는 경보장치가 아닌것은?</t>
    <phoneticPr fontId="1" type="noConversion"/>
  </si>
  <si>
    <t>건조경보
습도경보
고압경보
저압경보
정전경보</t>
    <phoneticPr fontId="1" type="noConversion"/>
  </si>
  <si>
    <t>수직구의 케이블 포박은 케이블 하중을 고려하여 케이블(         ) 사용하여 견고하게 고정하여야 한다.
(     )안에 들어갈 자재는?</t>
    <phoneticPr fontId="1" type="noConversion"/>
  </si>
  <si>
    <t>낙하 방지용 고무플러그</t>
    <phoneticPr fontId="1" type="noConversion"/>
  </si>
  <si>
    <t>초고속가입자 수용지역에 사용하는 단자함 종류는?</t>
    <phoneticPr fontId="1" type="noConversion"/>
  </si>
  <si>
    <t>알루미늄 단자함
강화수지 단자함
PE스탑케이블 시내단자함
IDC형 단자함
강화수지 종말단자함</t>
    <phoneticPr fontId="1" type="noConversion"/>
  </si>
  <si>
    <t>가공케이블 접속여장 중 분기여장은 외피접속자재의 몇배인가?</t>
    <phoneticPr fontId="1" type="noConversion"/>
  </si>
  <si>
    <t>가공케이블 설치 시 고려사항이 아닌것은?</t>
    <phoneticPr fontId="1" type="noConversion"/>
  </si>
  <si>
    <t>수목, 가옥 및 전력선 등의 지장물을 피한다.
인입거리가 길고 유지보수가 용이한 루트를 선정한다.
도시미관에 저해되지 않도록 한다
보차도 구분되어 있는 도로는 횡단횡단할 수 없다
도로상 지상고는 4.5m이상 유지하도록 한다.</t>
    <phoneticPr fontId="1" type="noConversion"/>
  </si>
  <si>
    <t>공사시행 기관의 장이 공사중에 계약이행 상태를 점검 하기 위 하여 필요에 따라 수시로 시행하는 검사는?</t>
    <phoneticPr fontId="1" type="noConversion"/>
  </si>
  <si>
    <t>준공검사 
중간검사 
기성고검사 
시공자검사 
시공자평가</t>
    <phoneticPr fontId="1" type="noConversion"/>
  </si>
  <si>
    <t>국사 및 아파트 MDF성단에 주로 사용되는 케이블은?</t>
    <phoneticPr fontId="1" type="noConversion"/>
  </si>
  <si>
    <t xml:space="preserve">JFS
CCP
JFS-SS형(자기지지형) 
ST 
FS </t>
    <phoneticPr fontId="1" type="noConversion"/>
  </si>
  <si>
    <t>다음 중 전력유도 방지대책의 종류가 아닌 것은?</t>
    <phoneticPr fontId="1" type="noConversion"/>
  </si>
  <si>
    <t xml:space="preserve">차폐케이블 설치 
유도중화코일설치 
방송유도 감쇄기 설치
낙뢰상습지역은 차폐케이블이 시설되었어도 가공지선을 설치하여야한다. 
차폐선 설치 </t>
    <phoneticPr fontId="1" type="noConversion"/>
  </si>
  <si>
    <t>다음중 0.5-100P JF/FS케이블의 상호접속 시 사용되는 콘넥타로 맞는 것은?</t>
    <phoneticPr fontId="1" type="noConversion"/>
  </si>
  <si>
    <t xml:space="preserve">25-46-직(젤)
25-59-직 
05-46-직(젤) 
05-46-직 
25-46-직 </t>
    <phoneticPr fontId="1" type="noConversion"/>
  </si>
  <si>
    <t>시내케이블 심선 보통접속 간이시험은?</t>
    <phoneticPr fontId="1" type="noConversion"/>
  </si>
  <si>
    <t>총손실시험
평행도시험
대조, 절연, 타혼, 혼선 시험
단선거리 측정
유도시험</t>
    <phoneticPr fontId="1" type="noConversion"/>
  </si>
  <si>
    <t>접지공법의 종류나 사용매체가 아닌것은?</t>
    <phoneticPr fontId="1" type="noConversion"/>
  </si>
  <si>
    <t xml:space="preserve">접지봉 
보링법 
철판연장법 
접지판(동판접지) 
심타식공법 </t>
    <phoneticPr fontId="1" type="noConversion"/>
  </si>
  <si>
    <t>열수축관의 길이를 결정하는 요소로 적당한 것은?</t>
    <phoneticPr fontId="1" type="noConversion"/>
  </si>
  <si>
    <t>25P 접속자 1단 설치시 : 500을 적용
100P 이하 케이블 500을 적용
25P 접속자 2단 설치시 : 350을 적용
200P 이상 케이블 500을 적용
25P 접속자 3단 설치시 : 600을 적용</t>
    <phoneticPr fontId="1" type="noConversion"/>
  </si>
  <si>
    <t>동케이블 절체접속 시 고려사항으로 적합하지 않은 것은?</t>
    <phoneticPr fontId="1" type="noConversion"/>
  </si>
  <si>
    <t>1) 절체접속시는 MDF의 사용상태, 기설케이블의 심선수용상태, 기설케이블의 심선 접속도, 기설케이블의 불량심선상태, 공기주입상태, 배선법, 전용선의 수용상태 및 종류등 기타 필요한 사항을 파악한다
2) 절체의 순서는 간선로, 분기선로, 단자함 순서로 함을 원칙으로 한다. 단, MDF의 사용상태, 인공내의 관구위치, 케이블의 포설위치, 케이블의 접속위치등을 고려해서 변경할 수 있다. 
3) 전번 타이 케이블 종류는 임시로 케이블을 포설하여 사용하는 방법과 유휴(계약자, 중계, 신국을 통과하는 기설선로)케이블을 인입하여 사용하는 방법이 있으며, 신·구국의 MDF여유가 없을 때 임시 MDF신설도 고려해야 한다.
4) 멀티플점의 선정은 될수 있는대로 많은 현용계약자 회선을 멀티플접속할 수 있는 위치와 도로의 교통안전 또는 지형등을 고려하여 작업이 용이한 곳으로 한다.
5) 절체접속의 시행단위는 25회선용 심선접속자를 이용한 절체시는 25회선 단위로, 꼬임접속이나 1, 5회선용 심선접속자를 이용한 절체시에도 25회선 단위로 절체접속을 시행한다.</t>
    <phoneticPr fontId="1" type="noConversion"/>
  </si>
  <si>
    <t>케이블 외피접속에 대한 해설 중 열수축관에 대한 설명으로 틀린 것은?</t>
    <phoneticPr fontId="1" type="noConversion"/>
  </si>
  <si>
    <t>가공케이블 시공 시 120% 적용
해체품은 본 품의 30% 적용
차폐케이블은 본 품의 120% 적용
본드선 부착품 포함
분기슬리브는 본 품의 36% 적용</t>
    <phoneticPr fontId="1" type="noConversion"/>
  </si>
  <si>
    <t>0.4-1500F/S 케이블 직선접속을 위한 열수축관은?</t>
    <phoneticPr fontId="1" type="noConversion"/>
  </si>
  <si>
    <t>JP-92-30-500-1
JP-122-38-500-1
JP-160-55-500-1
JP-200-65-500-1
JP-200-65-720-1</t>
    <phoneticPr fontId="1" type="noConversion"/>
  </si>
  <si>
    <t>시내케이블 심선보통접속 중 25회선 심선접속자 적용에 대한 설명이다 틀린 것은?</t>
    <phoneticPr fontId="1" type="noConversion"/>
  </si>
  <si>
    <t>이중심선의 접속시는 굵은 심선품 적용
T.Y 분기접속은 본 품의130%, X분기접속은 본 품의 140% 적용
가공케이블의 접속은 본품의 120% 적용
회선수의 산출 및 적용 : 심선접속회선수의 총합을 100회선 단위로 적산 하되 소수점이하를 포함.
젤리충진케이블의 심선접속은 본 품의 130%를 적용</t>
    <phoneticPr fontId="1" type="noConversion"/>
  </si>
  <si>
    <t>시내케이블 심선바꿈접속 중 25회선 심선접속자 적용에 대한 설명이다 맞는 것은?</t>
    <phoneticPr fontId="1" type="noConversion"/>
  </si>
  <si>
    <t>심선대조, 구선대조품 불포함
본품은 국내점퍼선 바꿈품을 포함한 것이며 예비심선 절체시는 통신케이블 공의 65%, 보통인부 100%를 적용 (국내-국외 2점간)
멀티접속 및 멀티 해체품 불포함
가공케이블 절체접속은 본 품의 110% 적용
젤리충진 케이블 심선접속은 본 품의 120% 적용</t>
    <phoneticPr fontId="1" type="noConversion"/>
  </si>
  <si>
    <t>일반적으로 휘더/배선으로 쓰는 F/S케이블의 심선경이 아닌 것은 ?</t>
  </si>
  <si>
    <t xml:space="preserve">0.4mm 
0.5mm 
0.65mm 
0.9mm 
1.2mm </t>
    <phoneticPr fontId="1" type="noConversion"/>
  </si>
  <si>
    <t>강설 피해가 우려되는 지역에 가공으로 사용하는 케이블은?</t>
  </si>
  <si>
    <t>JF-SS 
FS 
FS-JF 
FS-JF 차폐 
JF</t>
    <phoneticPr fontId="1" type="noConversion"/>
  </si>
  <si>
    <t>다음중 케이블 절체접속후 시험항목이 아닌것은?</t>
  </si>
  <si>
    <t xml:space="preserve">절연시험 
호출시험 
용량시험 
누화시험 
접지시험 </t>
    <phoneticPr fontId="1" type="noConversion"/>
  </si>
  <si>
    <t>다음중 강연선의 규격이 아닌것은?</t>
    <phoneticPr fontId="1" type="noConversion"/>
  </si>
  <si>
    <t xml:space="preserve">30㎟ 
38㎟ 
40㎟ 
45㎟ 
55㎟ </t>
    <phoneticPr fontId="1" type="noConversion"/>
  </si>
  <si>
    <t>가공케이블 설치시 자기지지형 케이블의 여장산정 방법으로 맞는것은?</t>
  </si>
  <si>
    <t xml:space="preserve">여장은 산출한지않고 재료할증의 5%를 준다 
여장은 산출한지않고 재료할증의 4%를 준다 
여장은 산출한지않고 재료할증의 3%를 준다 
여장은 산출한지않고 재료할증의 1%를 준다 
재료할증은 주지않는다 </t>
    <phoneticPr fontId="1" type="noConversion"/>
  </si>
  <si>
    <t>선로설계이 있어서 휘다 및 배선케이블의 배선설계시 고려사항으로 잘못된것은?</t>
  </si>
  <si>
    <t xml:space="preserve">선로배선은 주변환경 변화 및 지역특성을 충분히 고료하여 설계한다 
배선 설계시 심선 효율성을 높이기 위하여 역배선법을 많이 활용한다 
접속점의 해체를 최소화 하여 품질의 저하를 막는방향으로 설계한다 
수용발생에 탄력적 대처를 위하여 지역발전 추세에 맞는배선법을 적용한다 
휘다케이블 심선사용율을 높이기 위하여 베선상호간 융통성이 있는 배선법 사용 </t>
    <phoneticPr fontId="1" type="noConversion"/>
  </si>
  <si>
    <t>시내케이블 지하포설 시 소요되는 지입자재가 아닌것은?</t>
    <phoneticPr fontId="1" type="noConversion"/>
  </si>
  <si>
    <t>견인선(PP로프)
마커페인트
쇠톱날
철선
와이어케인크</t>
    <phoneticPr fontId="1" type="noConversion"/>
  </si>
  <si>
    <t>공구손료 요율은?</t>
    <phoneticPr fontId="1" type="noConversion"/>
  </si>
  <si>
    <t>노무비의 0.03%
노무비의 0.3%
노무비의 2%
노무비의 3%
노무비의 5%</t>
    <phoneticPr fontId="1" type="noConversion"/>
  </si>
  <si>
    <t xml:space="preserve"> 하월, 저심도 매설구간 등 취약지역 및 굴착공사가 예상되는 지역.
 굴곡이 심한 곡선도로는 완곡의 정도를 고려하여 50m간격으로 설치한다.
 도로유효폭 내측에 매설하는 경우 → 길 어깨끝 또는 절토부.
 직선도로일 경우 설치간격은 100m간격으로 설치한다(주변환경에 따라 조정 가능).
 도로유효폭 외측에 매설하는 경우 → 매설물의 직상단에 설치.</t>
  </si>
  <si>
    <t xml:space="preserve"> 반경관이 도로중앙측으로 취부되어 있다
 관구캡이 없다
 곡관의 표선이 노출되어 있다(토피부족).
 곡관끼리 평행하지 못하거나 상호 이격됨
 경사구간 신설전주와 인상분선관이 이격되어 있다</t>
  </si>
  <si>
    <t xml:space="preserve"> 경제성
 신뢰성
 보전성
 시공성
 기술적조건</t>
  </si>
  <si>
    <t xml:space="preserve"> 2
 3
 4
 5 
 6</t>
  </si>
  <si>
    <t xml:space="preserve"> 5
 6
 10
 15
 20</t>
  </si>
  <si>
    <t xml:space="preserve"> 0
 1
 2
 3
 4</t>
  </si>
  <si>
    <t xml:space="preserve"> 예비관로 포함 0공 남아있는 경우
 예비관로 포함 1공 남아있는 경우
 예비관로 포함 2공 남아있는 경우
 예비관로 제외 1공 남아있는 경우
 예비관로 제외 2공 남아있는 경우</t>
  </si>
  <si>
    <t xml:space="preserve"> 20mm
 21mm
 22mm
 23mm
 24mm</t>
  </si>
  <si>
    <t xml:space="preserve"> 1년
 2년
 3년
 4년
 5년</t>
  </si>
  <si>
    <t xml:space="preserve"> 교량신축년도
 교량하부 물의 흐름 방향
 교량재질
 교량관리청
 교량높이                                                 </t>
  </si>
  <si>
    <t xml:space="preserve"> 10
 11
 12
 13
 14                                            </t>
  </si>
  <si>
    <t xml:space="preserve"> 첨가장치의 중량
 작업원의 중량
 설하중
 풍하중
 첨가작업 비계중량</t>
  </si>
  <si>
    <t xml:space="preserve"> 굴착거리
 실거리
 중복장
 연장거리
 중심거리</t>
  </si>
  <si>
    <t xml:space="preserve"> 5m이상
 7m이상
 9m이상
 10m이상
 15m이상                     </t>
  </si>
  <si>
    <t xml:space="preserve"> 토질
 도로의폭
 포장종별
 포장년도
 도로개설년도                                       </t>
  </si>
  <si>
    <t xml:space="preserve"> 10m
 20m
 30m
 40m
 50m</t>
  </si>
  <si>
    <t xml:space="preserve"> 보전성
 시공성
 기술기준
 경제성
 신뢰성</t>
  </si>
  <si>
    <t xml:space="preserve"> m
 ㎡
 ㎥
 ㎟
 a</t>
  </si>
  <si>
    <t xml:space="preserve"> 123m
 246m
 500m
 매 통신맨홀
 1000m                            </t>
  </si>
  <si>
    <t xml:space="preserve"> 공관로 공수
 관 종류
 관로신설 관경
 관로신설 거리
 포장별 굴착거리</t>
  </si>
  <si>
    <t xml:space="preserve"> ㎠
 m
 ㎡
 ㎥
 a</t>
  </si>
  <si>
    <t xml:space="preserve"> 5
 10
 15
 20
 25  </t>
  </si>
  <si>
    <t xml:space="preserve"> PE직관
 5종관
 3종관
 MCD관
 MD관</t>
  </si>
  <si>
    <t xml:space="preserve"> FC관
 COD관
 MCD관
 MD관
 PVC관</t>
  </si>
  <si>
    <t xml:space="preserve"> 120m
 121m
 122m
 123m
 124m   </t>
  </si>
  <si>
    <t xml:space="preserve"> 광맨홀1-1호
 광맨홀1-2호
 광맨홀2호
 광맨홀2-1호
 광맨홀3호</t>
  </si>
  <si>
    <t xml:space="preserve"> PPM-3 
 PCOM-1-1
 HCOM-1-1
 HCOM-1-2
 PPOM-2-1</t>
  </si>
  <si>
    <t xml:space="preserve"> 80mm관은 밀착시켜 단면산출한다.
 3조이하 배열시 표준굴착저폭은 0.5미터를 적용한다.
 비다짐 되메우기는 관로상단 0.1m까지 적용한다.
 관로상단 0.1m까지는 모래 또는 석분등으로 보호한다.
 일반토사지역에 1m미만 굴착시에는 굴착구배를 적용하지 않는다.</t>
  </si>
  <si>
    <t xml:space="preserve"> 1m
 2m
 3m
 4m
 5m </t>
  </si>
  <si>
    <t xml:space="preserve"> 72Co
 96Co
 144Co
 288Co
 432Co</t>
  </si>
  <si>
    <t xml:space="preserve"> 40cm이하
 45cm이하
 50cm이하
 55cm이하
 60cm이하        </t>
  </si>
  <si>
    <t xml:space="preserve"> 관로 꼬임여부
 경고테이프 설치위치 부적정
 토피부족구간 보호조치여부
 맨홀 벽체구멍뚫기 위치 부적정
 택지구간 입상관로 인출길이 부적정                  </t>
  </si>
  <si>
    <t xml:space="preserve"> 고속국도-한국도로공사
 특별 광역시도-특별광역시장
 지방도-관할 시군수
 시도-시장
 구도-구청장</t>
  </si>
  <si>
    <t xml:space="preserve"> 포장복구비 산정기준
 굴착가능여부 판단
 사유지 점유여부 판단
 지하관로공사 적정성 판단
 시설안정선 판단</t>
  </si>
  <si>
    <t xml:space="preserve"> 보차도가 있는 도로는 보도에 시설
 차도에 설치할 경우에는 보도측
 보도에 설치할 경우에는 차도측
 보차도 구분이 없는 도로는 보도측
 산악도로에서는 산측노견</t>
  </si>
  <si>
    <t xml:space="preserve"> 통신구 : 지사(점) 상호간 또는 관로사이의 시설된 길이 4m 이상의 지하도 및 관로사이 10m이상의 지하공간
 공동구 : 도로의 지하매설물(전기, 통신, 가스, 수도, 하수도 등)을 공동 수용하는 구조물
 맨홀 : 케이블의 인입, 인출, 접속, 중계기 설치 및 관로와 케이블의 점검등을 목적으로 
           지하에 설치하는 길이 4m 미만의 구조물
 관로 : 맨홀, 통신구, 공동구, 국내맨홀, 인상주 등의 사이를 연결하는 관
 맨홀의 종류 : 인공(Manhole), 수공(Handhole), 광맨홀(Optical Manhole) 등이 있다</t>
  </si>
  <si>
    <t xml:space="preserve"> 교량첨가 : 교량 상판밑 또는 교량 측면을 통해 교량의 중간에서 첨가 또는 지지되는 등 강도보강된 관로
 긍장 : 기점 상호간의 거리
 연장 : 중심거리에 관로의 공수를 곱한것
 인상분선관로: 지하선로와 가공선로간의 연결 또는 배선을 위하여 통신구 또는 맨홀에서 전주 등에 인상되는 관로
 주관로 : 지사(점) 등을 상호 연결하는 관로 및 휘다케이블 수용 루트의 관로</t>
  </si>
  <si>
    <t xml:space="preserve"> HCOM 1-1
 HCOM 1-2
 PPOM1-1
 PPOM2-1
 PC-1호</t>
  </si>
  <si>
    <t xml:space="preserve"> 경제성
 시공의 용의성
 유지보수성
 안정성
 명확성</t>
  </si>
  <si>
    <t xml:space="preserve"> 선로거리가 최단거리이며 건설 및 유지보수가 편리한 도로 및 보도 
 간선도로에서 관로 증설이 필요한 경우에는 비용을 감안하여 새 노선을 지양한다.
 하천, 교량, 궤도 횡단 및 지하 매설물 등의 장애물이 적은 도로
 도로유실 등 재해의 위험이 적고 심한 진동을 받지 않는 도로
 도시계획, 도로 개량공사 등에 의하여 개축 또는 폐도의 염려가 없는 도로</t>
  </si>
  <si>
    <t xml:space="preserve"> 외관 36mm -&gt; 24mm이하
 외관 50mm -&gt; 38mm이하
 외관 80mm -&gt; 65mm이하
 외관 100mm -&gt; 81mm 이하
 내관 25mm -&gt; 20mm이하</t>
  </si>
  <si>
    <t xml:space="preserve"> 차도에서 합성수지관 주관로 표준토피는 1m이상
 차도에서 합성수지관 인입관로 표준토피는 0.8m이상
 차도에서 기타관의 표준토피는 0.9m이상
 보도 및 자전거 도로, 화단의 표준토피는 0.6m이상
 철도, 고속도로의 횡단 등 특수한 구간은 2m이상</t>
  </si>
  <si>
    <t xml:space="preserve"> 1공
 2공
 3공
 4공
 5공</t>
  </si>
  <si>
    <t xml:space="preserve"> 토피 40cm이하 : 배관용 탄소강관(Ø100)을 포설하고 철근콘크리트로 보강
 토피 40cm 이상 80cm 이하 : 무근콘크리트로 보강, 최상단의 관은 배관용 탄소강관 사용
 관의 배열이 벗어난 경우 : 관로 포설 중 부득이 배열이 변경되는 경우는 콘크리트로 보강
 연약지반 : 충분한 굴착 후 양질의 토사로 치환하여 침하가 없도록 충분히 다짐한다.
 도로의 부분 파손이 예상되는 경우 배관용 탄소강관을 이용하여 포설 후 콘트리트로 보강</t>
  </si>
  <si>
    <t xml:space="preserve"> 목교에는 원칙적으로 첨가하지 않는다
 진동이 작은 교량
 개수 또는 개체 등이 예상되는 교량
 전식의 우려가 없는 교량
 교량 자체의 유실 및 침하의 우려가 큰 교량은 피하여야 한다.</t>
  </si>
  <si>
    <t xml:space="preserve"> Ø100mm관로 맨드릴 규격은 외경 90mm, 길이 250mm
 Ø100mm관로 맨드릴 규격은 외경 90mm, 길이 200mm
 Ø100mm관로 맨드릴 규격은 외경 95mm, 길이 250mm
 Ø100mm관로 맨드릴 규격은 외경 85mm, 길이 200mm
 Ø100mm관로 맨드릴 규격은 외경 85mm, 길이 250mm</t>
  </si>
  <si>
    <t xml:space="preserve"> 2m
 5m
 3m
 5m
 4m</t>
  </si>
  <si>
    <t xml:space="preserve"> 통수단면을 변화시키지 않는 위치일 것.
 교량에 주는 영향이 될 수 있는대로 작은 구조이어야 한다.
 직사광선을 받지 않는 위치 일 것
 취부위치는 홍수시를 고려하여 될 수 있는대로 상류 측을 선택한다.
 관의 지지 간격을 2m 로 한다 .</t>
  </si>
  <si>
    <t xml:space="preserve"> 7(kg/m)
 02(kg/m)
 12(kg/m)
 17.8(kg/m)
 9(kg/m)</t>
  </si>
  <si>
    <t xml:space="preserve"> 광맨홀 1호
 광맨홀 2호
 광맨홀 3호
 광맨홀 4호
 광맨홀 4호</t>
  </si>
  <si>
    <t xml:space="preserve"> 인가 등의 출입구는 피한다.
 지상 및 지하의 타 시설물에 영향이 적은 장소로 한다.
 부근에 설치할 때는 장래블 의 분기 또는 인상분선 관로 시설이 가능한 위치
 보도 또는 보차도 구분이 없는 도로에서는 가능한 한 차도측에 설치한다.
 도로유실등 재해가 예상되는 장소를 피하여 설치한다.</t>
  </si>
  <si>
    <t xml:space="preserve"> 도로의 신설
 도로의 확,포장
 택지/공단 조성
 신도시 개발
 택지 재개발</t>
  </si>
  <si>
    <t xml:space="preserve"> ( 동케이블 조수 + 광케이블 조수 + 기타 ) x 환경배율 + 예비관
 환경배율은 0 통일적용
 광케이블 소요조수를 4조로 나누어 절상한 공수 적용
 20mm이하 소대(동/광)은 4조 당 100mm 1공 적용
 100mm 관로에는 내관 4조 포설 적용하고 1조는 예비내관으로 활용</t>
  </si>
  <si>
    <t xml:space="preserve"> 특수도로 및 특수구간에 시설되는 경우
 포장도로 및 포장계획이 있는 도로에 시설되는 경우
 매설물이 많이 시설되어 있거나 앞으로 그 계획이 있는 경우
 재해발생 및 예상지역으로 관로시설이 유리한 경우
 점용상 또는 지형상 관로시설이 부적합한 경우</t>
  </si>
  <si>
    <t xml:space="preserve"> 케이블 피스(토막)길이
 케이블의 배선점
 곡선부
 중계기 설치 장소 
 최대경간은 246m를 넘지 못한다.</t>
  </si>
  <si>
    <t xml:space="preserve"> 곡률반경 15m 이상, 교각 40° 정도의 곡선부분에 대해서는 1경간 1개소 있어도 최대 246m
 곡률반경 15m 이상, 교각 20° 정도의 완화곡선부분에 대해서는 1경간 2개소 이상 있어도 최대 246m
 곡률반경 15m 이하, 교각 40° 를 초과할 때에는 그 정도에 따라서 246m에서 적의 단축 가능
 케이블과 마찰계수를 고려하여 곡선관로의 최대 사용거리를 결정 
 곡률반경 15m 이상, 교각 20° 정도의 완화곡선부분에 대해서는 1경간 2개소 이상시 최대 123m</t>
  </si>
  <si>
    <t xml:space="preserve"> 매설깊이→포장면에서 관로 최상단까지의 깊이.
 굴착깊이→지하관로를 매설하기 위한 전체 굴착깊이. 
 저폭→ 지하관로를 매설하기 위한 터파기 바닥면을 폭을 말하며 일반적으로 저폭은 0.5m를 초과하여 적용할수 없다.
 상폭→굴착깊이만큼 터파기 했을 경우의 상부 토파기폭을 말한다.                                           
굴착깊이는 매설관로공수에 따라 달라진다.</t>
    <phoneticPr fontId="1" type="noConversion"/>
  </si>
  <si>
    <t xml:space="preserve"> 체감망
 하이브리드망
 환형망
 무체감스타배선망
 체감스타배선망</t>
  </si>
  <si>
    <t xml:space="preserve"> 저수분손실광섬유(LWPF)
 FTTH인입광케이블
 차세대단일모드광섬유(NGF)
 광전복합케이블
 ABC</t>
  </si>
  <si>
    <t xml:space="preserve"> 리본형
 세경
 초소형
 ABC
 광전복합</t>
  </si>
  <si>
    <t xml:space="preserve"> FDF
 OFD
 OTP
 FES
 GES</t>
  </si>
  <si>
    <t xml:space="preserve"> 성단광케이블을 사용하는 방법
 광커넥타를 광케이블에 부착하는 방법
 연마형 공구를 활용하는 방법
 일체형 접속 셀프를 사용하는 방법
 기계식 접속자를 활용하는 방법</t>
  </si>
  <si>
    <t xml:space="preserve"> ONT
 OLT
 스플리터
 MUX
 OJC</t>
  </si>
  <si>
    <t xml:space="preserve"> A형
 B형
 C형
 D형
 E형</t>
  </si>
  <si>
    <t xml:space="preserve"> FxxxCxxx
 FxxxDxxx
 FxxxGxxx
 FxxxJxxx
 FxxxRxxx</t>
  </si>
  <si>
    <t xml:space="preserve"> 무단 공용전기 사용
 전기안전사고 및 화재 발생
 영업 개런티 회선 이상 수요 예측 건물
 ONT 광코뎀 운용 및 관리 어려움
 건물 구내 추가 증설시 공간 확보 어려움</t>
  </si>
  <si>
    <t xml:space="preserve"> 보편적 역무 대상임을 KTOA로부터 확인 받지 못한경우
 보편속도 이외로 청약하는경우
 고객부담금 납부등 이용조건에 합의되지 않는 경우
 합리적 사유 없이 수차례 개통/해지를반복한 경우
 타사가 인터넷 제공중인 건물</t>
  </si>
  <si>
    <t xml:space="preserve"> 정부 : 지자체 : 통신사업자 (% : % : 0%) 
 정부 : 지자체 : 통신사업자 (0% : 0% : 60%) 
 정부 : 지자체 : 통신사업자 (% : % : 0%) 
 정부 : 지자체 : 통신사업자 (% : % : 0%) 
 정부 : 지자체 : 통신사업자 (0% : 0% : 0%) </t>
  </si>
  <si>
    <t xml:space="preserve"> 0,000,000원
 ,000,000원
 8,000,000원
 0,000,000원
 ,000,000원</t>
  </si>
  <si>
    <t xml:space="preserve"> 안전성이 뛰어나다
 광배선구역의 수요가 고르게 분포되어 있는 지역에 적헙
 공급 코어수는 소요코어의 .배
 개발이 완료된 지역이나 수요가 확정된 지역에 적용
 공급 코어수는 소요코어의 .배</t>
  </si>
  <si>
    <t xml:space="preserve"> 도로굴착 불가 또는 관로 신증설이 불가능한 구간
 내관 선통이 공압에 의해 가능한 구간
 신규택지등 신설 관로
 광케이블 수용상태가 양호하여 중복포설시 외피 손상 우려가 없는 구간
 전용망,기지국망,FTTH망에 적용 가는</t>
  </si>
  <si>
    <t xml:space="preserve"> 소규모 택지개발지구,신도시등 방면별 간선망이 88코아 이상구간
 건물 신축등에 따른 인입관로 신설,CCTV 공급 구간
 신도시,택지개발지역등 배선/인입망용 관로 신설구간
 시외국간중 고속도로,국도등 기존 관로 지장이전 구간
 터널내 및 교량첨가구간등 MD관 적용이 경제적인 구간</t>
  </si>
  <si>
    <t xml:space="preserve"> 튜브 외경
 튜브 내경
 튜브수
 광코어 선번
 광케이블 길이</t>
  </si>
  <si>
    <t xml:space="preserve"> RNN
 RNC
 RNIC
 RNHC
 RNM</t>
  </si>
  <si>
    <t xml:space="preserve"> 삽입법
 컷백법
 후방산란법
 주파수영역법
 반사손실축정법</t>
  </si>
  <si>
    <t xml:space="preserve"> 반사손실
 총손실
 마이크로밴딩 손실
 접속손실
 삽입손실</t>
  </si>
  <si>
    <t xml:space="preserve"> 에지롤러
 관구가이드
 내관폴링아이
 되돌림쇠
 선단견인기</t>
  </si>
  <si>
    <t xml:space="preserve"> 0
 0
 0</t>
  </si>
  <si>
    <t xml:space="preserve"> 손실 확인 시험 포함
 절체접속 해당코아 광전송장비 이상유무(링트정산상태) 확인 포함
 절체접속 코어수의 산축은 접속점 개소만 산정
 공사일정 계획에 의거 시행되는 절체접속은 일반접속 적용
 색분산 및 편광모드분산 시험 포함</t>
  </si>
  <si>
    <t xml:space="preserve"> 광코어 접속품 및 정리품 포함
 성단공통는 개소별 회만 지급
 커넥터 삽입 및 여장정리는 모든 케이블에 적용가능
 연마형 현장조립협 컨넥터 취부는 국내 성단공통 지급 불가
 성단공통은 광전력 피해예방 준비과정 포함</t>
  </si>
  <si>
    <t xml:space="preserve"> 측정기의 광원에서 나오는 레이저(Laser)는 눈으로 들여다 보지 않아야 한다
 측정기는 전원을 켜고 0분이상 경과한후 ㅇ란정된 상태에서 측정한다
  측정기의 보호 및 전자파의 영향을 감소하기 위해 측정기 접지단다를 접지시킨다
 여진조건에 의해 측정결과가 크게 좌우된다
 측정코드류의 곡율반경을 크게 한다</t>
  </si>
  <si>
    <t xml:space="preserve"> 설비요청 이전에 계약서등 공식문서를 통해 수요처/사용계획이 확정된 설비
 설비요청 기준 구축시점으로부터 년이 경과되지 않은 설비
 다른 사업자의 제공 가능한 인입관로가 있는 경우
 제공사업자의 서비스 장애를 주는 경우
 이동통신망 용도는 제외한다</t>
  </si>
  <si>
    <t xml:space="preserve"> 운용수 기준으로 0%는 집단주택에 전진배치
 나머지는 신축분기국사에 수용
 신축국사 설치 AGW는 K용으로 설계
 전진배치할 AGW 용량은 고객분야에서 선정하여 교환에 공유
 회선 절체비는 : 운용수 *7천원으로 산정</t>
  </si>
  <si>
    <t xml:space="preserve"> 단위길이가 00m미만 리본광케이블 공관로 포설시
 단위길이가 00m미만 루즈광케이블 공관로 포설시
 수용내관에 추가 포설시
 단위길이가 0m미만 세경 광케이블 공관로 포설시
 인력포설 적용대상구간으로 공관로/공내관 구간에서 포설시</t>
  </si>
  <si>
    <t xml:space="preserve"> 설치기준에 맞게 시설을 사전 협의 없이 시행중 발생된 피해
 관로 또는 케이블이 노출된 상태에서 발생한 피해
 책임한계가 불명확한 시설 피해
 상대방 과실이 입증된 화재로 인한 시설 피해
 고의 도는 악의(법제목적)에 의한 범죄</t>
  </si>
  <si>
    <t xml:space="preserve"> 도급비는 낙찰율을 적용한다
 설계비는 적용한다
 감리비는 제외한다
 부가치세는 제외한다
 철거 동케이블 매각대금은 공제한다</t>
  </si>
  <si>
    <t xml:space="preserve"> 수입금의 근거(사고발생내역 및 복구내역)
 납입의무자의 주소,성명,사업자등록증
 수입금 산출내역
 납입명세서
 손해사정인 의견서</t>
  </si>
  <si>
    <t xml:space="preserve"> 특급 : VOC ,000건 이상
 고급 : VOC 000건 이상
 A급 : VOC 00 ~999건
 B급 : VOC 0 ~99건
 C급 : VOC  ~9건</t>
  </si>
  <si>
    <t xml:space="preserve"> A운용센터(운용팀)
 NW관제센터(OSP관제팀)
 CM팀
 KT MOSS
 지사 영업(전략상권부)</t>
  </si>
  <si>
    <t xml:space="preserve"> 광케이블 대조시 휴먼에러 방지
 장애시 이장시간 단축
 설계시 최적의 광코어 선정
 OFD~NeOSS 실물 일치화로 유휴 광코어 재활용 향상
 중복투자 방지로 비용 절감</t>
  </si>
  <si>
    <t xml:space="preserve"> 토지가격이나 감정평가금액으로 산정시 사유지내 실제 점용면적 기준으로 산출
 토지가격이나 감정평가금액으로 보상시 임차계약서 작성
 임차계약서는 ATACAMA 에 등록
 보상비 요청부서는 OSP담당이 본사 사업부서로 요청
 전주 점용면적 산출 : 가로M * 세로 M</t>
  </si>
  <si>
    <t xml:space="preserve"> 건물 조 이상 시설된 공중 인입선
 배전설비와 안전 이격거리 미달 통신설비
 민원발생등 정비가 필요하다고 인정되는 설비
 서비스를 제공허고 있지 않은 폐선,사선
 건물당 루트로 인입된 가공 선로</t>
  </si>
  <si>
    <t xml:space="preserve"> KT -연황색
 LG U+ - 흰색
 SK 브로드밴드-분홍
 종합유선방송사업자 - 적색
 SK텔레콤-분홍</t>
  </si>
  <si>
    <t xml:space="preserve"> 초급
 중급
 고급
 특급
 특급(기술사 자격자)</t>
  </si>
  <si>
    <t xml:space="preserve"> 광코어 접속 : 개소별 디카 회 이상 촬영
 접지선 본딩과정 : 개소별 동영상 분 이상 촬영
 광케이블 포설 및 철거 : 맨홀당 동영상 분이상 촬영
 함체 조립 : 개소별 디카 회 이상 촬영
 인수공 터파기 및 기초 작업 : 인수공별 디카 회 이상 촬영</t>
  </si>
  <si>
    <t xml:space="preserve"> ATACAMA
 NeOSS
 OSS
 FIPS
 TOMS</t>
  </si>
  <si>
    <t xml:space="preserve"> 전주
 관로
 국사 상면
 동/광 케이블 
 구축시점으로부터 년이 경과 되지 않은 설비</t>
  </si>
  <si>
    <t xml:space="preserve"> 뒤면에 직원 이름 부착한다
 오른편에 혈액형,긴급 연락처 개를 부착 한다 
 CM팀 투자 담당 지급 기준은  A형에 해당 된다
 노화되지 않도록 자동차 뒤 창문에 보관하지 않는다
 턱끈등 착장체는 변형되거나,인증되지 낞는 부품으로 교체 하지 않는다</t>
  </si>
  <si>
    <t xml:space="preserve"> 안전모 미착용
 사다리 작업 인 조 미시행
 비규격 사다리 사용
 중량물 취급계획서 미보유
 밀폐공간 작업허가서 미승인 작업</t>
  </si>
  <si>
    <t xml:space="preserve"> 일반 관리비
 국민연금 보험료
 국민건강 보험료
 노인장기요양보험료
 산업안전 보건관리비</t>
  </si>
  <si>
    <t xml:space="preserve"> 고장
 미사용
 예비
 예약
 해지</t>
  </si>
  <si>
    <t xml:space="preserve"> 종단함 성단 코아수
 배선 코아수
 인입광케이블 시설코아수
 운용회선의 중요도
 종단함 설치위치</t>
  </si>
  <si>
    <t xml:space="preserve"> 콜센터 VOC접수비
 근무시간내 긴급출동비
 가복구 물자비
 통화손실액
 피해변상금 납부지연 가산금</t>
  </si>
  <si>
    <t xml:space="preserve"> 접속점이 수용된 인수공내 광케이블 - 국측 여장에 취부
 통과 인수공내 광케이블 - 국측, 고객측 관구 양측에 취부
 고장복구여장이 있는 인수공 내 광케이블 - 정리된 케이블여장의 국측에 취부
 인공이나 통신구(또는 공동구) 분기접속점이 있는 광케이블 - 국측에 취부
 통신구(또는 공동구)내 수용된 광케이블 - 0m 간격으로 취부</t>
  </si>
  <si>
    <t xml:space="preserve"> 프레넬 반사.
 단면의 불완전.
 꺾여 구부러짐.
 단면의 간격.
 코아 지름의 차이.</t>
  </si>
  <si>
    <t xml:space="preserve"> DU-광Mux: 국사내에 설치하여 서비스별로 발생되는 광신호를 통합하여 동일 광전송로 로 전송하고 수신단에
서 광신호를 분리하여 각 서비스로 전송하는 장치
 RU-광Mux: 옥외전주 및 벽면에 설치하여 서비스별로 발생되는 광신호를 통합하여 동일한 광 전송로로 전송
하고 수신단에서 광신호를 분리하여 각 서비스로 전송하는 수동소자
 DU-광Mux 셀프: 국사내 설치되며 DU측 광MUX를 실장하기 위한 장치
 RU-Mux 셀프: 기지국에 설치되며 RU측 광MUX에 광서비스를 전송하는 능동소자
 광MUX함체(OTP): 옥외 전주나 벽면 등에 설치되며 RU측 광MUX를 실장하기 위한 장치</t>
  </si>
  <si>
    <t xml:space="preserve"> 이면도로가 있는 경우 이면도로 루트를 활용.
 도시계획에 의해 도로의 개수변경 또는 폐도의 염려가 없는 루트.
 하천, 교량 및 철도 등의 장애물 횡단이 적은 루트.
 선로는 직선이 되도록 하며 반드시 “ㄱ”형이 되는 루트.
 타 공작물과의 이격거리가 규정대로 유지되고 시설 후 유지보수가 편리한 루트.</t>
  </si>
  <si>
    <t xml:space="preserve"> 총손실(Total loss).
 반사손실(Return loss).
 매크로벤딩손실(Micro bending loss).
 접속손실(Splice loss).
 삽입손실(Insertion loss</t>
  </si>
  <si>
    <t xml:space="preserve"> 차RN을 :8규격 설계시 차RN은 :규격 개, :6규격 개까지 적용한다.
 차측에 GES장비를 설치시 차RN은 최대 :규격을 적용하여야 한다.
 구내배관 여유가 없는 건물의 차RN은 건물옥상에 설치할 수 있다.
 수요증가 예상되는 지역의 FTTH광단자함은 OTP-A형 규격을 적용하여야 한다.
 OLT장비는 국사에 설치하는 것을 원칙으로 한다.</t>
  </si>
  <si>
    <t xml:space="preserve"> WCDMA망, Wibro망, LTE망에 광 MUX를 적용하여 투자비를 절감할 수 있다.
 광MUX셀프는 DU-광MUX를 실장 하기 위한 구조로 9인치 표준랙에 설치가 가능한 구조이다.
 광MUX함체는 확장시 최대 개까지 장착이 가능한 구조이다.
 광MUX함체는 옥외 전주나 벽면 등에 설치되며 RU측 광MUX를 실장하기 위한 장치이다.
 광MUX의 접속 및 반사손실은 없는 것으로 간주한다.</t>
  </si>
  <si>
    <t xml:space="preserve"> 접속부위 보강을 위해 열수축슬리브 및 Q-PAK등을 사용한다.
 보호지지판내 광섬유 여장은 최소한 여장을 확보하여야 한다.
 코팅제거길이는 보통 ~cm 정도로 한다.
 코팅의 절단면은 광섬유축에 수직해야 한다.
 광섬유 접속순서는 확인-예열-정렬-시험-융착순으로 시행한다.</t>
  </si>
  <si>
    <t xml:space="preserve"> 코아축의 벗어남
 단면의 불완전
 꺽여 구부러짐
 비 굴절율의 차이
 프레넬 반사</t>
  </si>
  <si>
    <t xml:space="preserve"> OTDR
 광검출기
 광원
 대역폭측정기
 반사손실측정기</t>
  </si>
  <si>
    <t xml:space="preserve"> 신호수
 장비유도원
 교통정리원
 안전관리자
 책임감리원</t>
  </si>
  <si>
    <t xml:space="preserve"> 교통콘(라바콘)
 표지판
 경광등
 안전유도로봇
 유도자</t>
  </si>
  <si>
    <t xml:space="preserve"> 코어의 어긋남
 광섬유 단면의 간격분리
 꺽여 구부러짐
 허용곡률반경 초과
 광섬유 단면의 불완전</t>
  </si>
  <si>
    <t xml:space="preserve"> 삽입법
 주파수영역법
 컷백법
 후방산란법
 반사손실측정법</t>
  </si>
  <si>
    <t xml:space="preserve"> 가공관로 (AD) 사용을 원칙으로 사용하여 정비하여야 한다
 폐 인입선 철거시는 단자 입구까지 제거 해야 한다
 발생된 여유장은 인입선 및 단자 정비시 절축 무여장 정비 한다
 건물측 단자함, 종말 아울렛은 건물주 승인후 AS가 용이한 곳에 설치한다
 차선 초과 도로를 횡단하는 통신선은 조가선 시설 및 지중화 시공을 원칙으로 한다</t>
  </si>
  <si>
    <t xml:space="preserve"> 최종시험을 말한다
 누화시험을 말한다
 대조,절연,타혼,혼선 시험을 말한다. 
 단선거리를 말한다 
 평행도를 말한다</t>
  </si>
  <si>
    <t xml:space="preserve"> 요철 맨홀의 정비는 KT 보수를 원칙으로 한다
 부담금 납부는 시공품질이 확인된 시설에 대하여 부담금을 납부한다
 관리청에서 보수를 의뢰한 경우 KT에서 시공한다
 민원(맨홀덮개 소음,진동) 또는 긴급 돌발에 의한 정비는 KT에서 시공한다
 도로포장의 파손을 방지하기 위해 작업구 뚜껑은 최소 M 이상의 간격을 두고 설치한다</t>
  </si>
  <si>
    <t xml:space="preserve"> 설계비 및 감리비 : 적용제외
 이윤 : 적용
 철거 동케이블 매각 대금 공제 
 낙찰율 : KT 평균 도급낙착율 80.% 적용
 부가가치세 : 과세 포함</t>
  </si>
  <si>
    <t xml:space="preserve"> 경장비손료
 잡재료
 소모재료
 산재보험료
 공구손료</t>
  </si>
  <si>
    <t xml:space="preserve"> 흡수손실
 산란손실
 구조불안전에 의한 손실
 구부림손실
 단면손실</t>
  </si>
  <si>
    <t xml:space="preserve"> 단선
 합선
 타혼
 직기
 혼선</t>
  </si>
  <si>
    <t xml:space="preserve"> 누화고장
 절연(침수)고장
 합선고장
 멀티플 접속
 단선고장</t>
  </si>
  <si>
    <t xml:space="preserve"> 준공검사
 기성고검사
 시공자검사
 하자검사
 중간검사</t>
  </si>
  <si>
    <t xml:space="preserve"> 통신케이블공
 통신외선공
 통신내선공
 통신설비공
 통신관련기능사</t>
  </si>
  <si>
    <t xml:space="preserve"> 손실확인시험 : 후방산란법
 최종시험 : 삽입법
 운용시험(정기) : 삽입법
 운영시험(부정기) : 주파수영역법
 정밀시험 : 컷백법</t>
  </si>
  <si>
    <t xml:space="preserve"> 경계 체제
 비상 체제
 관심 체제
 준비 체제
 주의 체제</t>
  </si>
  <si>
    <t xml:space="preserve"> 지하매설물 사후관리계획
 교통소통대책
 비산먼지발생 방지대책
 지하매설물 협의서
 도로굴착 복구계획서</t>
  </si>
  <si>
    <t xml:space="preserve"> 공사기간
 광코아 운용율
 광케이블 저촉거리
 굴착작업방법
 매설 심도 측정결과</t>
  </si>
  <si>
    <t xml:space="preserve"> 설비요청일 이전에 계약서 등 공식 문서를 통해 수요처/사용계획이 확정된 설비
 설비요청일 기준 구축 시점으로 부터 년이 경과되지 않은 설비
 제공 사업자의 자체기준(‘KT 설비이용공법’참조) 또는 국가표준에 부합하지 않은 경우
 제공사업자의 서비스 제공에 장애를 주는 경우
 년이내 설비개선을 위한 공사나 이전계획이 객관적으로 입증된 설비</t>
  </si>
  <si>
    <t xml:space="preserve"> 양호 : 현장이 넗으며, 토질이 좋고 장애물과 지하 매설물이 없는 경우
 보통 : 현장이 협소하며, 장애물과 지하매설물이 없는 경우
 다소불량 : 현장이 넓으며, 장애물과 지하매설물이 있는 경우
 불량 : 현장이 협소하며, 장애물과 지하매설물이 있는 경우
 매우불량 : 현장이 협소하며, 지하에 물이나고, 장애물이 있으며, 지하매설물이 종류 이상 있는 경우</t>
  </si>
  <si>
    <t xml:space="preserve"> 작업구의 진동 또는 소음 등으로 민원을 유발하는 경우
 작업구로 인하여 도로 포장면이 파손된 경우
 작업구 뚜껑면과 도로포장면이 밀리미터 이상 차이가 발생하는 경우
 작업구 뚜껑의 파손 이탈이 예상되는 경우
 도로에서의 공사로 인하여 작업구 높이조정 등 정비가 필요한 경우</t>
  </si>
  <si>
    <t xml:space="preserve"> 자원 경쟁 불필요, 높은 가격
 광대역성 대용량 전송
 비전도성 누화방지, 안전통신
 경량, 설치보수용이, 설비 비용 격감
 저손실, 긴 중계간격, 건설비용 절감</t>
  </si>
  <si>
    <t xml:space="preserve"> 배선 케이블
 간선 케이블
 인입 케이블
 휘다 케이블
 분배 케이블</t>
  </si>
  <si>
    <t xml:space="preserve"> 안전관리책임자의 업무를 총괄 관리,감독하는 역할로 사업부서, 지역본부의 부서장이다
 당해 사업장내의 안전관리 업무를 총괄하는 안전책임자를 말한다
 안전관리 업무와 관련하여 소속 직원을 직접 지휘,감독하는 부서의 장을 말한다
 직원 및 협력사 직원에 대하여 안전교육을 시행하고, 안전기준을 준수토록 지휘,감독
 안전에 관한 기술적인 사항에 관하여 사업주 또는 관리 책임자를 보좌하고 조언,지도</t>
  </si>
  <si>
    <t xml:space="preserve"> 맨홀 : 구조체 건전도-철개상태-오폐수 유입상태
 BBX : 부식/파손/누수-안전사고 위험
 관로 : 파손/이탈-보호/부속설비불량-매설불량
 케이블 : 손상/침수상태-지상고/이도불량-품질불량
 전주 : 균열/파손-기울어짐-각정불량-흔들림 불량</t>
  </si>
  <si>
    <t xml:space="preserve"> 사업자별 식별 표시가 있는 모든 공중케이블
 건물 2조 이상 시설된 공중 인입선
 지상고 시설 기준에 미달되는 통신선
 상하단 조가선간이 엇갈린 통신선
 필요 이상으로 긴 여유장 및 동일 전주에 과다하게 설치된 통신설비</t>
    <phoneticPr fontId="1" type="noConversion"/>
  </si>
  <si>
    <t xml:space="preserve"> 통신구내 작업시 반드시 3인 이상 조로 작업해야 한다
 통신구 출입시 안전모,손전등,안전공구 등을 필히 휴대한다
 통신구에 들어가가 전에 작업에 소요되는 자재 및 공기구를 확인 점검한다
 작업시나 보행 시 장난이나 잡담 및 구보를 금하며 지지철물 및 장애물 충돌에 주의한다
 복장은 간편하고 활동하기 쉬운 작업복을 착용한다</t>
    <phoneticPr fontId="1" type="noConversion"/>
  </si>
  <si>
    <t xml:space="preserve"> 4시간
 6시간
 8시간
 0시간
 2시간</t>
    <phoneticPr fontId="1" type="noConversion"/>
  </si>
  <si>
    <t xml:space="preserve"> 0.5db 이하 , 0.5db 이하
 0.3db 이하 , 0.4db 이하
 0.4db 이하 , 0.4db 이하
 0.5db 이하 , 0.4db 이하
 0.4db 이하 , 0.5db 이하</t>
    <phoneticPr fontId="1" type="noConversion"/>
  </si>
  <si>
    <t xml:space="preserve"> 20m
 50m
 00m
 50m
 200m</t>
    <phoneticPr fontId="1" type="noConversion"/>
  </si>
  <si>
    <t xml:space="preserve"> 가공지선(양단말) : 0Ω 이하
 통신구(500m 마다) : 0Ω 이하
 케이블 인상주 : 0Ω 이하
 전진배치시설 (BBS,BBC) : 0Ω 이하
 전진배치시설 (BBP) : 00Ω 이하</t>
    <phoneticPr fontId="1" type="noConversion"/>
  </si>
  <si>
    <t xml:space="preserve"> 총공사금액 100억원 이상 공사 : 특급감리원 (기술사 자격을 가진 자로 한정한다)
 총공사금액 70억원 이상 100억원 미만인 공사 : 특급감리원
 총공사금액 30억원 이상 50억 미만인 공사 : 고급감리원 이상의 감리원
 총공사금액 5억원 이상 30억원 미만인 공사 : 중급감리원 이상의 감리원
 총공사금액 5억원 미만의 공사 : 초급감리원 이상의 감리원</t>
    <phoneticPr fontId="1" type="noConversion"/>
  </si>
  <si>
    <t xml:space="preserve"> 동케이블 400P 이하 케이블 불용기준은 80M 이하이다
 맨홀을 신설 복구시에는 양측 맨홀간 최소거리가 최소 50M 이상 되어야 한다
 광케이블 OTDR분해능력은 ㎲ 기준 200m 이다
 피해시설과 동일규격 또는 그 이하로 설치하여 복구해야 한다
 케이블 수용관로는 조립식관을 사용,복구 해서는 안된다</t>
    <phoneticPr fontId="1" type="noConversion"/>
  </si>
  <si>
    <t xml:space="preserve"> 보통 : 5%
 주택가 : 10%
 물이 있는 논 : 30%
 번화가 1 : 30%
 번화가 2 : 20%</t>
    <phoneticPr fontId="1" type="noConversion"/>
  </si>
  <si>
    <t xml:space="preserve"> 2,000 HL형
 5,000 HL형
 2,500 HL형
 1,800 HL형
 1,500 HL형</t>
    <phoneticPr fontId="1" type="noConversion"/>
  </si>
  <si>
    <t xml:space="preserve"> 공기주입대상 케이블3조 이상으로서 지하케이블 연장5Km 이상인 국
 상기 이외의 경우라도 유지보수상 필요한 경우
 공기주입기 운용대수가 대인 경우 비상(고장)시에도 계속 주입이 가능하도록 예비 공기주입기 혹은 질소가스 주입장치 등으로 대처 할수 있어야 한다
 공기주입대상 케이블4조 이상으로서 지하케이블 연장10Km 이상인 국
 지하케이블 공기압력은0.28 ㎏/㎠ 4 PSI 이상, 가공케이블공기압력은0.4 ㎏/㎠2 PSI 이상 유지되어야한다</t>
    <phoneticPr fontId="1" type="noConversion"/>
  </si>
  <si>
    <t xml:space="preserve"> 가공 송전선과 5km 이내의 이격거리로 500m 이상 병행시설
 가공 배전선과 100m 이내의 이격거리로 500m 이상 병행시설
 지중송,배전선과 50m 이내의 이격거리로 5km 이상 병행시설
 교류전철과 통신선리 300m 이내의 이격거리로 300m 이상 병행시설
 고속철도와 통신선리 1km 이내의 이격거리로 500m 이상 병행시설</t>
    <phoneticPr fontId="1" type="noConversion"/>
  </si>
  <si>
    <t xml:space="preserve"> 5일 이내
 7일 이내
 10일 이내
 12일 이내
 15일 이내</t>
    <phoneticPr fontId="1" type="noConversion"/>
  </si>
  <si>
    <t xml:space="preserve"> 동케이블 신품 400P 이하 : 50m
 동케이블 신품 600P~900P : 50M
 동케이블 신품 1200P 이상 : 30M
 동케이블 철거품 관로용 : 50M
 동케이블 철거품 가공용 : 100M</t>
    <phoneticPr fontId="1" type="noConversion"/>
  </si>
  <si>
    <t xml:space="preserve"> 중대사고 발생시 긴급대피 및 관계기관에 즉시 신고한다
 안전사고 발생시 신속히 응급조치를 취하고 보고 체계에 따라 즉각 보고한다
 모든 작업은 최소 3인 이상 조로 수행한다
 적절한 보호구를 지급하고 보호구 착용 방법에 따라 작업시작전 반드시 착용한다
 작업중에 위험이 판단되면 작업을 즉시 중단하고 안전조치를 취한다</t>
    <phoneticPr fontId="1" type="noConversion"/>
  </si>
  <si>
    <t xml:space="preserve"> 중대사고 발생시 긴급대피 및 관계 기관에 즉시 신고한다
 안전사고 발생시 신속히 응급조치를 취하고 보고 체계에 따라 즉각 보고한다
 모든 작업은 최소 3인 이상 조로 수행한다
 적절한 보호구를 지급하고 보호구 착용 방법에 따라 작업시작 전 반드시 착용한다
 작업중에 위험이 판단되면 작업을 즉시 중단하고 안전조치를 취한다</t>
    <phoneticPr fontId="1" type="noConversion"/>
  </si>
  <si>
    <t xml:space="preserve"> 공가 인입 케이블은 직경 22 mm 이하로 한다
 공가 인입케이블은 전주에서 건물에 시공하는 통신케이블로 한정한다
 공가 인입케이블은 가장 근접한 전주에서 건물측으로 시공함을 원칙으로 한다
 공중분기하여 인입할 경우 공가 인입케이블은 4선 이하로 시공하여야 한다
 전주에서 고객으로 연결하는 공가 인입케이블은 왕복 2차선 도로를 횡단하지 아니한다</t>
    <phoneticPr fontId="1" type="noConversion"/>
  </si>
  <si>
    <t xml:space="preserve"> 보도구간에서는 경고 테이프를 지표로 부터 20~30cm 아래지점에 설치한다
 관로 횡 조수가 3조 이하일 경우는 경고테이프 200mm  1조를 설치한다
 경고 테이프 설치는 관로 상단으로 부터 40~50cm 위 지점에 포설을 원칙으로 한다
 관로 횡 조수가 4조~5조 이하일 경우는 경고테이프 400mm 2조를 설치한다
 토피는 지표면으로 부터 최상단 관로의 정부까지의 길이를 의미한다</t>
    <phoneticPr fontId="1" type="noConversion"/>
  </si>
  <si>
    <t>평가문항</t>
    <phoneticPr fontId="1" type="noConversion"/>
  </si>
  <si>
    <t>계</t>
    <phoneticPr fontId="1" type="noConversion"/>
  </si>
  <si>
    <t xml:space="preserve"> 80%
 8%
 90%
 9%
 97%</t>
    <phoneticPr fontId="1" type="noConversion"/>
  </si>
  <si>
    <t xml:space="preserve"> 관로부족구간중 증설 수요 조이상 예측구간
 관로내 수용케이블 꼬임등으로 외피손상이 우려되는 구간
 동케이블이 수용되어 있는 구간에 추가 조 포설이 필요구간
 동시에 다조(조이상)의 광케이블 시공이 필요한 공관로 구간
 기타 슬림형 내관 설치가 유리한 구간</t>
    <phoneticPr fontId="1" type="noConversion"/>
  </si>
  <si>
    <t xml:space="preserve"> 16형
 19형
 24형
 27형
 29형</t>
    <phoneticPr fontId="1" type="noConversion"/>
  </si>
  <si>
    <t xml:space="preserve"> 5km 이내
 6km 이내
 7km 이내
 8km 이내
 9km 이내</t>
    <phoneticPr fontId="1" type="noConversion"/>
  </si>
  <si>
    <t xml:space="preserve"> 10Mbps
 100Mbps
 200Mbps
 400Mbps
 1GMbps</t>
    <phoneticPr fontId="1" type="noConversion"/>
  </si>
  <si>
    <t xml:space="preserve"> 단위개소-0.3db 이하,평균접속손실 -0.15db 이하
 단위개소-0.4db 이하,평균접속손실 -0.18db 이하
 단위개소-0.4db 이하,평균접속손실 -0.14db 이하
 단위개소-0.5db 이하,평균접속손실 -0.14db 이하
 단위개소-0.5db 이하,평균접속손실 -0.18db 이하</t>
    <phoneticPr fontId="1" type="noConversion"/>
  </si>
  <si>
    <t xml:space="preserve"> 3db 이하
 1db 이하
 7db 이하
 9db 이하
 5db 이하</t>
    <phoneticPr fontId="1" type="noConversion"/>
  </si>
  <si>
    <t>광어댑터의 삽입손실은 얼마인가?</t>
    <phoneticPr fontId="1" type="noConversion"/>
  </si>
  <si>
    <t xml:space="preserve"> 0.3db 이하
 0.4db 이하
 0.5db 이하
 0.6db 이하
 0.7db 이하</t>
    <phoneticPr fontId="1" type="noConversion"/>
  </si>
  <si>
    <t xml:space="preserve"> 10
 20
 30
 40
 50</t>
    <phoneticPr fontId="1" type="noConversion"/>
  </si>
  <si>
    <t>OFD A-1형
OFD A-2형
OFD B-1형
OFD B-2형
OFD C-1형</t>
    <phoneticPr fontId="1" type="noConversion"/>
  </si>
  <si>
    <t xml:space="preserve"> 30D
 20D
 12D
 40D
 50D</t>
    <phoneticPr fontId="1" type="noConversion"/>
  </si>
  <si>
    <t xml:space="preserve"> 0.6db/km 이하
 0.45db/km 이하
 0.22db/km 이하
 0.7db/km 이하
 0.30db/km 이하</t>
    <phoneticPr fontId="1" type="noConversion"/>
  </si>
  <si>
    <t xml:space="preserve"> 1db
 2db
 4db
 3.5db
 7db</t>
    <phoneticPr fontId="1" type="noConversion"/>
  </si>
  <si>
    <t xml:space="preserve"> 접속점 전주 접속여장 : 2.5m
 지상작업여장 : 6m(고소작업차 이용하여 가공작업시에는 제외)
 견인여장 : 0.6m
 성단여장 : 2.0m
 통과전주의 이도여장 : 교각이 90도 이내인 전주 2.0m</t>
    <phoneticPr fontId="1" type="noConversion"/>
  </si>
  <si>
    <t xml:space="preserve"> 시작점(종말단자함)으로 부터 80m ~ 200m이내 구간은 전주본당 정액 요금을 징수한다
 200m 초과분은 공사 실비를 청구한다
 보편적역무 구역에 설치된 통신설비는 년간 관리한다
 200m이상의 공사실비 부담구간은 낙찰율(80.%)적용한다
 설계비/감리용역비 적용한다</t>
    <phoneticPr fontId="1" type="noConversion"/>
  </si>
  <si>
    <t xml:space="preserve"> 설계금액+ 정산금액등 예상 투자비 관리
 작업 요청서 발행후 개월간 공사금액이 없을시 접수단계로 반려
 근거가 불명확한 청약회선은 오더 반려 처리
 편성액 범위내에서만 재원 집행가능
 80%집행시 알림 100% 초과시 작업요청서 발행 불가</t>
    <phoneticPr fontId="1" type="noConversion"/>
  </si>
  <si>
    <t xml:space="preserve"> FTTH
 BBx
 설비이전
 무선
 조건부</t>
    <phoneticPr fontId="1" type="noConversion"/>
  </si>
  <si>
    <t xml:space="preserve"> 광/동단자한 설치 전주
 곡선주로 전도사고 위험이 있는 전주
 사유지 및 설비이전이 계획된 전주
 개통/AS 작업시 안전사고 위험이 있는 전주
 통신주 규격이 7M이상,설계하중이 250kgf 이상 전주</t>
    <phoneticPr fontId="1" type="noConversion"/>
  </si>
  <si>
    <r>
      <t xml:space="preserve"> 약 100m 간격으로 접지한다
 접지저항은 개소당 30</t>
    </r>
    <r>
      <rPr>
        <sz val="11"/>
        <color theme="1"/>
        <rFont val="Calibri"/>
        <family val="3"/>
        <charset val="161"/>
      </rPr>
      <t>Ω</t>
    </r>
    <r>
      <rPr>
        <sz val="11"/>
        <color theme="1"/>
        <rFont val="맑은 고딕"/>
        <family val="3"/>
        <charset val="129"/>
        <scheme val="minor"/>
      </rPr>
      <t xml:space="preserve"> 이하로 한다
 접지선을 ㎟ 600V 이상의 GV전선(녹색)으로 한다
 기타사항은 통신접지 표준공법을 준용한다
 접지저항은 개소당 100</t>
    </r>
    <r>
      <rPr>
        <sz val="11"/>
        <color theme="1"/>
        <rFont val="Calibri"/>
        <family val="3"/>
        <charset val="161"/>
      </rPr>
      <t>Ω</t>
    </r>
    <r>
      <rPr>
        <sz val="11"/>
        <color theme="1"/>
        <rFont val="맑은 고딕"/>
        <family val="3"/>
        <charset val="129"/>
        <scheme val="minor"/>
      </rPr>
      <t xml:space="preserve"> 이하로 한다</t>
    </r>
    <phoneticPr fontId="1" type="noConversion"/>
  </si>
  <si>
    <t xml:space="preserve"> 피해가 예상되는 개소에 농어촌 및 도시용으로 구분하여 설치한다
 국측 30cm지점에 설치,단 도로,하천 및 위함개소 횡단시에는 형광물질 표식이 되는 제품으로 주중간에 취부한다
 도시지역을 통과한 가공케이블중 색상이 표시되지 않은 케이블은 매전주마다 국측 30cm지점에 취부한다
 건물옥상,구내(덕트,트레이,단자,층단자)에서는 필요개소에 취부한다
 표찰,주의표지판,표시랩이 중복되는 구간에는 각기 취부한다</t>
    <phoneticPr fontId="1" type="noConversion"/>
  </si>
  <si>
    <t xml:space="preserve"> 인상주 :  가입자측 30cm
 도로/하천/위험개소 횡단등에는 주중간
 입상주 : 지상 0.8m
 종단주 : 국축 30cm 
 통과주에는 미설치</t>
    <phoneticPr fontId="1" type="noConversion"/>
  </si>
  <si>
    <t xml:space="preserve"> 40cm
 20cm
 30cm
 50cm
 두지 않는다</t>
    <phoneticPr fontId="1" type="noConversion"/>
  </si>
  <si>
    <t xml:space="preserve"> 설치작업시15D, 케이블고정시20D
 설치작업시 20D,케이블고정시 15D
 설치작업시 20D,케이블고정시 20D
 설치작업시 30D,케이블고정시 20D
 설치작업시 20D,케이블고정시 40D</t>
    <phoneticPr fontId="1" type="noConversion"/>
  </si>
  <si>
    <t xml:space="preserve"> 표지판 0.6개
 경광등 1개
 필요시 안전유도로봇 1개
 신호수 1인
 장비유도원 0.8인</t>
    <phoneticPr fontId="1" type="noConversion"/>
  </si>
  <si>
    <t xml:space="preserve"> 1번-청색
 4번-적색
 6번-자색
 7번-흑색
 9번-백색</t>
    <phoneticPr fontId="1" type="noConversion"/>
  </si>
  <si>
    <t xml:space="preserve"> 인입관로 : 포설된 가장 굵은 케이블 조 외경의 %에 해당되는공간
 비인입관로 : 포설된 가장 굵은 케이블을 수용할수 있는 내관 외경의 7%에 해당되는공간
 입상관로 : 인입관로기준과 동일
 전주 : kt시설 포함 최대 7조가지 첨가 가능
 운용회선의 30%를 제외한 설비에 대하여 가능</t>
    <phoneticPr fontId="1" type="noConversion"/>
  </si>
  <si>
    <t xml:space="preserve"> 관로 : 년
 광케이블 : 년
 동케이블 : 0년
 인,수공 : 30년
 통신구,전주 : 0년</t>
    <phoneticPr fontId="1" type="noConversion"/>
  </si>
  <si>
    <t xml:space="preserve"> 콤파운드가 주입된 함체가 대상
 광케이블 운용율이 50%이하인 휘다
 주변 수요증가로 추가 증설이 불가피한 배선구역의 불량 함체
 개폐시 장애 발생이 우려되는 접속함체
 기타 회선증설이 필요한 구간의 노후 접속함체</t>
    <phoneticPr fontId="1" type="noConversion"/>
  </si>
  <si>
    <t xml:space="preserve"> -8db 이하
 -16db 이하
 -20db 이하
 -24db 이하
 -7db 이하</t>
    <phoneticPr fontId="1" type="noConversion"/>
  </si>
  <si>
    <t>주관식</t>
    <phoneticPr fontId="1" type="noConversion"/>
  </si>
  <si>
    <t>OX형</t>
    <phoneticPr fontId="1" type="noConversion"/>
  </si>
  <si>
    <t xml:space="preserve"> 차량진행방향과 평행하게 굴착하는 경우 30m이하.
 도로의 굴착부분의 길이가 10미터이하이고 너비가 2m이하인 굴착공사.
 차량진행방향과 평행하게 굴착하는 경우 15m이하.
 도로의 굴착부분의 길이가 10미터이하이고 너비가 2m이하인 굴착공사.
 차량진행방향과 평행하게 굴착하는 경우 20m이하.    </t>
    <phoneticPr fontId="1" type="noConversion"/>
  </si>
  <si>
    <t>주관식</t>
    <phoneticPr fontId="1" type="noConversion"/>
  </si>
  <si>
    <t>접속점 또는 단자함</t>
    <phoneticPr fontId="1" type="noConversion"/>
  </si>
  <si>
    <t>25-46-중(젤)</t>
    <phoneticPr fontId="1" type="noConversion"/>
  </si>
  <si>
    <t>VC</t>
    <phoneticPr fontId="1" type="noConversion"/>
  </si>
  <si>
    <t>립 코드(Rip Cord)</t>
    <phoneticPr fontId="1" type="noConversion"/>
  </si>
  <si>
    <t>메타판넬</t>
    <phoneticPr fontId="1" type="noConversion"/>
  </si>
  <si>
    <t>낙하 방지용 고무플러그</t>
    <phoneticPr fontId="1" type="noConversion"/>
  </si>
  <si>
    <t xml:space="preserve"> 1
 2
 3
 4
 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</si>
</sst>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color theme="1"/>
      <name val="맑은 고딕"/>
      <family val="3"/>
      <charset val="129"/>
    </font>
    <font>
      <sz val="11"/>
      <color theme="1"/>
      <name val="맑은 고딕"/>
      <family val="3"/>
      <charset val="129"/>
      <scheme val="minor"/>
    </font>
    <font>
      <sz val="11"/>
      <color rgb="FFFF0000"/>
      <name val="맑은 고딕"/>
      <family val="3"/>
      <charset val="129"/>
      <scheme val="minor"/>
    </font>
    <font>
      <sz val="11"/>
      <color theme="1"/>
      <name val="Calibri"/>
      <family val="2"/>
      <charset val="161"/>
    </font>
    <font>
      <sz val="8"/>
      <name val="돋움"/>
      <family val="3"/>
      <charset val="129"/>
    </font>
    <font>
      <b/>
      <sz val="11"/>
      <color theme="1"/>
      <name val="맑은 고딕"/>
      <family val="3"/>
      <charset val="129"/>
      <scheme val="minor"/>
    </font>
    <font>
      <sz val="10"/>
      <color theme="1"/>
      <name val="맑은 고딕"/>
      <family val="3"/>
      <charset val="129"/>
      <scheme val="minor"/>
    </font>
    <font>
      <sz val="11"/>
      <name val="맑은 고딕"/>
      <family val="3"/>
      <charset val="129"/>
      <scheme val="minor"/>
    </font>
    <font>
      <u/>
      <sz val="11"/>
      <color theme="1"/>
      <name val="맑은 고딕"/>
      <family val="3"/>
      <charset val="129"/>
      <scheme val="minor"/>
    </font>
    <font>
      <b/>
      <sz val="10"/>
      <color theme="1"/>
      <name val="맑은 고딕"/>
      <family val="3"/>
      <charset val="129"/>
      <scheme val="minor"/>
    </font>
    <font>
      <sz val="11"/>
      <color theme="1"/>
      <name val="맑은 고딕"/>
      <family val="2"/>
      <charset val="129"/>
      <scheme val="minor"/>
    </font>
    <font>
      <sz val="11"/>
      <color theme="1"/>
      <name val="Calibri"/>
      <family val="3"/>
      <charset val="161"/>
    </font>
    <font>
      <b/>
      <sz val="11"/>
      <color theme="1"/>
      <name val="맑은 고딕"/>
      <family val="2"/>
      <charset val="129"/>
      <scheme val="minor"/>
    </font>
  </fonts>
  <fills count="9">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9" fontId="13" fillId="0" borderId="0" applyFont="0" applyFill="0" applyBorder="0" applyAlignment="0" applyProtection="0">
      <alignment vertical="center"/>
    </xf>
  </cellStyleXfs>
  <cellXfs count="68">
    <xf numFmtId="0" fontId="0" fillId="0" borderId="0" xfId="0">
      <alignment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49" fontId="0" fillId="3" borderId="1" xfId="0" applyNumberFormat="1" applyFill="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0" borderId="1" xfId="0" quotePrefix="1" applyBorder="1" applyAlignment="1">
      <alignment vertical="center" wrapText="1"/>
    </xf>
    <xf numFmtId="0" fontId="2" fillId="0" borderId="1" xfId="0" applyFont="1" applyBorder="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4" fillId="0" borderId="1" xfId="0" applyFont="1" applyBorder="1" applyAlignment="1">
      <alignment vertical="center" wrapText="1"/>
    </xf>
    <xf numFmtId="0" fontId="0" fillId="0" borderId="1" xfId="0" applyBorder="1" applyAlignment="1">
      <alignment horizontal="left" vertical="center" wrapText="1"/>
    </xf>
    <xf numFmtId="49" fontId="0" fillId="0" borderId="0" xfId="0" applyNumberFormat="1">
      <alignment vertical="center"/>
    </xf>
    <xf numFmtId="0" fontId="3" fillId="4" borderId="1" xfId="0" applyFont="1" applyFill="1" applyBorder="1" applyAlignment="1">
      <alignment horizontal="justify" vertical="center"/>
    </xf>
    <xf numFmtId="0" fontId="3" fillId="4" borderId="1" xfId="0" applyFont="1" applyFill="1" applyBorder="1" applyAlignment="1">
      <alignment horizontal="center" vertical="center"/>
    </xf>
    <xf numFmtId="49" fontId="3" fillId="4" borderId="1" xfId="0" applyNumberFormat="1" applyFont="1" applyFill="1" applyBorder="1">
      <alignment vertical="center"/>
    </xf>
    <xf numFmtId="0" fontId="3" fillId="4" borderId="1" xfId="0" applyFont="1" applyFill="1" applyBorder="1" applyAlignment="1">
      <alignment vertical="center" wrapText="1"/>
    </xf>
    <xf numFmtId="0" fontId="3" fillId="4" borderId="1" xfId="0" applyFont="1" applyFill="1" applyBorder="1" applyAlignment="1">
      <alignment horizontal="left" vertical="center"/>
    </xf>
    <xf numFmtId="0" fontId="3" fillId="4" borderId="1" xfId="0" applyFont="1" applyFill="1" applyBorder="1">
      <alignment vertical="center"/>
    </xf>
    <xf numFmtId="49" fontId="0" fillId="0" borderId="1" xfId="0" applyNumberFormat="1" applyBorder="1">
      <alignmen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0" fontId="0" fillId="2" borderId="1" xfId="0" applyFill="1" applyBorder="1" applyAlignment="1">
      <alignment horizontal="center" vertical="top"/>
    </xf>
    <xf numFmtId="0" fontId="3" fillId="4" borderId="1" xfId="0" applyFont="1" applyFill="1" applyBorder="1" applyAlignment="1">
      <alignment vertical="top" wrapText="1"/>
    </xf>
    <xf numFmtId="0" fontId="0" fillId="0" borderId="1" xfId="0" applyBorder="1" applyAlignment="1">
      <alignment vertical="top"/>
    </xf>
    <xf numFmtId="0" fontId="0" fillId="0" borderId="0" xfId="0" applyAlignment="1">
      <alignment vertical="top"/>
    </xf>
    <xf numFmtId="9" fontId="0" fillId="0" borderId="1" xfId="0" applyNumberFormat="1" applyBorder="1" applyAlignment="1">
      <alignment horizontal="center" vertical="center"/>
    </xf>
    <xf numFmtId="0" fontId="0" fillId="2" borderId="1" xfId="0" applyFill="1" applyBorder="1" applyAlignment="1">
      <alignment horizontal="center" vertical="center" wrapText="1"/>
    </xf>
    <xf numFmtId="9" fontId="0" fillId="0" borderId="1" xfId="0" applyNumberFormat="1" applyBorder="1">
      <alignment vertical="center"/>
    </xf>
    <xf numFmtId="0" fontId="0" fillId="0" borderId="0" xfId="0" applyAlignment="1">
      <alignment vertical="center" wrapText="1"/>
    </xf>
    <xf numFmtId="0" fontId="8" fillId="5"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lignment vertical="center"/>
    </xf>
    <xf numFmtId="0" fontId="8" fillId="6" borderId="1" xfId="0" applyFont="1" applyFill="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center" wrapText="1"/>
    </xf>
    <xf numFmtId="0" fontId="0" fillId="0" borderId="0" xfId="0" applyAlignment="1">
      <alignment horizontal="center" vertical="center" wrapText="1"/>
    </xf>
    <xf numFmtId="0" fontId="12" fillId="0" borderId="1" xfId="0" applyFont="1" applyBorder="1" applyAlignment="1">
      <alignment horizontal="center" vertical="center"/>
    </xf>
    <xf numFmtId="0" fontId="8" fillId="0" borderId="0" xfId="0" applyFont="1" applyAlignment="1">
      <alignment horizontal="center" vertical="center"/>
    </xf>
    <xf numFmtId="49"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4" borderId="1" xfId="0" applyFill="1" applyBorder="1" applyAlignment="1">
      <alignment vertical="center" wrapText="1"/>
    </xf>
    <xf numFmtId="0" fontId="4" fillId="0" borderId="1" xfId="0" applyFont="1" applyBorder="1">
      <alignment vertical="center"/>
    </xf>
    <xf numFmtId="0" fontId="4" fillId="0" borderId="1" xfId="0" applyFont="1"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lignment vertical="center"/>
    </xf>
    <xf numFmtId="0" fontId="9" fillId="0" borderId="0" xfId="0" applyFont="1" applyAlignment="1">
      <alignment vertical="center" wrapText="1"/>
    </xf>
    <xf numFmtId="0" fontId="10" fillId="2" borderId="1" xfId="0" applyFont="1" applyFill="1" applyBorder="1" applyAlignment="1">
      <alignment horizontal="center" vertical="center"/>
    </xf>
    <xf numFmtId="0" fontId="10" fillId="0" borderId="0" xfId="0" applyFont="1">
      <alignment vertical="center"/>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wrapText="1"/>
    </xf>
    <xf numFmtId="0" fontId="8" fillId="7" borderId="0" xfId="0" applyFont="1" applyFill="1">
      <alignment vertical="center"/>
    </xf>
    <xf numFmtId="9" fontId="0" fillId="0" borderId="0" xfId="1" applyFont="1">
      <alignment vertical="center"/>
    </xf>
    <xf numFmtId="49" fontId="4" fillId="0" borderId="1" xfId="0" applyNumberFormat="1" applyFont="1" applyBorder="1" applyAlignment="1">
      <alignment vertical="center" wrapText="1"/>
    </xf>
    <xf numFmtId="49" fontId="4" fillId="2" borderId="1" xfId="0" applyNumberFormat="1" applyFont="1" applyFill="1" applyBorder="1" applyAlignment="1">
      <alignment vertical="center" wrapText="1"/>
    </xf>
    <xf numFmtId="49" fontId="0" fillId="0" borderId="1" xfId="0" applyNumberFormat="1" applyBorder="1" applyAlignment="1">
      <alignment vertical="center" wrapText="1"/>
    </xf>
    <xf numFmtId="49" fontId="3" fillId="0" borderId="1" xfId="0" applyNumberFormat="1" applyFont="1" applyBorder="1" applyAlignment="1">
      <alignment vertical="center" wrapText="1"/>
    </xf>
    <xf numFmtId="49" fontId="0" fillId="0" borderId="1" xfId="0" applyNumberFormat="1" applyBorder="1" applyAlignment="1">
      <alignment horizontal="left" vertical="center" wrapText="1"/>
    </xf>
    <xf numFmtId="49" fontId="4" fillId="8" borderId="1" xfId="0" applyNumberFormat="1" applyFont="1" applyFill="1" applyBorder="1" applyAlignment="1">
      <alignment vertical="center" wrapText="1"/>
    </xf>
    <xf numFmtId="0" fontId="15" fillId="0" borderId="0" xfId="0" applyFont="1">
      <alignment vertic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657225</xdr:colOff>
      <xdr:row>16</xdr:row>
      <xdr:rowOff>542925</xdr:rowOff>
    </xdr:from>
    <xdr:to>
      <xdr:col>1</xdr:col>
      <xdr:colOff>3238500</xdr:colOff>
      <xdr:row>16</xdr:row>
      <xdr:rowOff>1466850</xdr:rowOff>
    </xdr:to>
    <xdr:pic>
      <xdr:nvPicPr>
        <xdr:cNvPr id="2" name="그림 1">
          <a:extLst>
            <a:ext uri="{FF2B5EF4-FFF2-40B4-BE49-F238E27FC236}">
              <a16:creationId xmlns:a16="http://schemas.microsoft.com/office/drawing/2014/main" id="{AB55F8FE-ED0C-4AAF-B231-C015577BA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 y="19364325"/>
          <a:ext cx="25812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180974</xdr:colOff>
      <xdr:row>6</xdr:row>
      <xdr:rowOff>76200</xdr:rowOff>
    </xdr:from>
    <xdr:to>
      <xdr:col>9</xdr:col>
      <xdr:colOff>1050347</xdr:colOff>
      <xdr:row>6</xdr:row>
      <xdr:rowOff>1219200</xdr:rowOff>
    </xdr:to>
    <xdr:pic>
      <xdr:nvPicPr>
        <xdr:cNvPr id="2" name="그림 1">
          <a:extLst>
            <a:ext uri="{FF2B5EF4-FFF2-40B4-BE49-F238E27FC236}">
              <a16:creationId xmlns:a16="http://schemas.microsoft.com/office/drawing/2014/main" id="{CEB01409-E0BD-40B1-B0E3-E5CE16E6B639}"/>
            </a:ext>
          </a:extLst>
        </xdr:cNvPr>
        <xdr:cNvPicPr>
          <a:picLocks noChangeAspect="1"/>
        </xdr:cNvPicPr>
      </xdr:nvPicPr>
      <xdr:blipFill rotWithShape="1">
        <a:blip xmlns:r="http://schemas.openxmlformats.org/officeDocument/2006/relationships" r:embed="rId1"/>
        <a:srcRect l="77730" t="22416" r="14988" b="48580"/>
        <a:stretch/>
      </xdr:blipFill>
      <xdr:spPr>
        <a:xfrm>
          <a:off x="11020424" y="5943600"/>
          <a:ext cx="869373" cy="1143000"/>
        </a:xfrm>
        <a:prstGeom prst="rect">
          <a:avLst/>
        </a:prstGeom>
      </xdr:spPr>
    </xdr:pic>
    <xdr:clientData/>
  </xdr:twoCellAnchor>
  <xdr:twoCellAnchor editAs="oneCell">
    <xdr:from>
      <xdr:col>3</xdr:col>
      <xdr:colOff>3145273</xdr:colOff>
      <xdr:row>6</xdr:row>
      <xdr:rowOff>69716</xdr:rowOff>
    </xdr:from>
    <xdr:to>
      <xdr:col>3</xdr:col>
      <xdr:colOff>3425312</xdr:colOff>
      <xdr:row>6</xdr:row>
      <xdr:rowOff>364109</xdr:rowOff>
    </xdr:to>
    <xdr:pic>
      <xdr:nvPicPr>
        <xdr:cNvPr id="3" name="그림 2">
          <a:extLst>
            <a:ext uri="{FF2B5EF4-FFF2-40B4-BE49-F238E27FC236}">
              <a16:creationId xmlns:a16="http://schemas.microsoft.com/office/drawing/2014/main" id="{B5A7F160-74BC-41FA-B118-1D7911F3D7BD}"/>
            </a:ext>
          </a:extLst>
        </xdr:cNvPr>
        <xdr:cNvPicPr>
          <a:picLocks noChangeAspect="1"/>
        </xdr:cNvPicPr>
      </xdr:nvPicPr>
      <xdr:blipFill>
        <a:blip xmlns:r="http://schemas.openxmlformats.org/officeDocument/2006/relationships" r:embed="rId2"/>
        <a:stretch>
          <a:fillRect/>
        </a:stretch>
      </xdr:blipFill>
      <xdr:spPr>
        <a:xfrm>
          <a:off x="6231373" y="5937116"/>
          <a:ext cx="280039" cy="294393"/>
        </a:xfrm>
        <a:prstGeom prst="rect">
          <a:avLst/>
        </a:prstGeom>
      </xdr:spPr>
    </xdr:pic>
    <xdr:clientData/>
  </xdr:twoCellAnchor>
  <xdr:twoCellAnchor editAs="oneCell">
    <xdr:from>
      <xdr:col>3</xdr:col>
      <xdr:colOff>2259859</xdr:colOff>
      <xdr:row>6</xdr:row>
      <xdr:rowOff>684838</xdr:rowOff>
    </xdr:from>
    <xdr:to>
      <xdr:col>3</xdr:col>
      <xdr:colOff>2536608</xdr:colOff>
      <xdr:row>6</xdr:row>
      <xdr:rowOff>993573</xdr:rowOff>
    </xdr:to>
    <xdr:pic>
      <xdr:nvPicPr>
        <xdr:cNvPr id="4" name="그림 3">
          <a:extLst>
            <a:ext uri="{FF2B5EF4-FFF2-40B4-BE49-F238E27FC236}">
              <a16:creationId xmlns:a16="http://schemas.microsoft.com/office/drawing/2014/main" id="{93A8A507-3FA1-460F-86FB-DC4A02958B8F}"/>
            </a:ext>
          </a:extLst>
        </xdr:cNvPr>
        <xdr:cNvPicPr>
          <a:picLocks noChangeAspect="1"/>
        </xdr:cNvPicPr>
      </xdr:nvPicPr>
      <xdr:blipFill>
        <a:blip xmlns:r="http://schemas.openxmlformats.org/officeDocument/2006/relationships" r:embed="rId3"/>
        <a:stretch>
          <a:fillRect/>
        </a:stretch>
      </xdr:blipFill>
      <xdr:spPr>
        <a:xfrm>
          <a:off x="5345959" y="6552238"/>
          <a:ext cx="276749" cy="308735"/>
        </a:xfrm>
        <a:prstGeom prst="rect">
          <a:avLst/>
        </a:prstGeom>
      </xdr:spPr>
    </xdr:pic>
    <xdr:clientData/>
  </xdr:twoCellAnchor>
  <xdr:twoCellAnchor editAs="oneCell">
    <xdr:from>
      <xdr:col>3</xdr:col>
      <xdr:colOff>1923590</xdr:colOff>
      <xdr:row>6</xdr:row>
      <xdr:rowOff>276357</xdr:rowOff>
    </xdr:from>
    <xdr:to>
      <xdr:col>3</xdr:col>
      <xdr:colOff>2195720</xdr:colOff>
      <xdr:row>6</xdr:row>
      <xdr:rowOff>559499</xdr:rowOff>
    </xdr:to>
    <xdr:pic>
      <xdr:nvPicPr>
        <xdr:cNvPr id="5" name="그림 4">
          <a:extLst>
            <a:ext uri="{FF2B5EF4-FFF2-40B4-BE49-F238E27FC236}">
              <a16:creationId xmlns:a16="http://schemas.microsoft.com/office/drawing/2014/main" id="{F5F163B0-9ED6-4E01-AD1B-F6288F724B74}"/>
            </a:ext>
          </a:extLst>
        </xdr:cNvPr>
        <xdr:cNvPicPr>
          <a:picLocks noChangeAspect="1"/>
        </xdr:cNvPicPr>
      </xdr:nvPicPr>
      <xdr:blipFill>
        <a:blip xmlns:r="http://schemas.openxmlformats.org/officeDocument/2006/relationships" r:embed="rId4"/>
        <a:stretch>
          <a:fillRect/>
        </a:stretch>
      </xdr:blipFill>
      <xdr:spPr>
        <a:xfrm>
          <a:off x="5009690" y="6143757"/>
          <a:ext cx="272130" cy="283142"/>
        </a:xfrm>
        <a:prstGeom prst="rect">
          <a:avLst/>
        </a:prstGeom>
      </xdr:spPr>
    </xdr:pic>
    <xdr:clientData/>
  </xdr:twoCellAnchor>
  <xdr:twoCellAnchor editAs="oneCell">
    <xdr:from>
      <xdr:col>3</xdr:col>
      <xdr:colOff>2327776</xdr:colOff>
      <xdr:row>6</xdr:row>
      <xdr:rowOff>903913</xdr:rowOff>
    </xdr:from>
    <xdr:to>
      <xdr:col>3</xdr:col>
      <xdr:colOff>2604525</xdr:colOff>
      <xdr:row>6</xdr:row>
      <xdr:rowOff>1214305</xdr:rowOff>
    </xdr:to>
    <xdr:pic>
      <xdr:nvPicPr>
        <xdr:cNvPr id="6" name="그림 5">
          <a:extLst>
            <a:ext uri="{FF2B5EF4-FFF2-40B4-BE49-F238E27FC236}">
              <a16:creationId xmlns:a16="http://schemas.microsoft.com/office/drawing/2014/main" id="{1C52F636-4A53-4E07-8622-41E31B81D9E8}"/>
            </a:ext>
          </a:extLst>
        </xdr:cNvPr>
        <xdr:cNvPicPr>
          <a:picLocks noChangeAspect="1"/>
        </xdr:cNvPicPr>
      </xdr:nvPicPr>
      <xdr:blipFill>
        <a:blip xmlns:r="http://schemas.openxmlformats.org/officeDocument/2006/relationships" r:embed="rId3"/>
        <a:stretch>
          <a:fillRect/>
        </a:stretch>
      </xdr:blipFill>
      <xdr:spPr>
        <a:xfrm>
          <a:off x="5413876" y="6771313"/>
          <a:ext cx="276749" cy="310392"/>
        </a:xfrm>
        <a:prstGeom prst="rect">
          <a:avLst/>
        </a:prstGeom>
      </xdr:spPr>
    </xdr:pic>
    <xdr:clientData/>
  </xdr:twoCellAnchor>
  <xdr:twoCellAnchor editAs="oneCell">
    <xdr:from>
      <xdr:col>3</xdr:col>
      <xdr:colOff>1771598</xdr:colOff>
      <xdr:row>6</xdr:row>
      <xdr:rowOff>541268</xdr:rowOff>
    </xdr:from>
    <xdr:to>
      <xdr:col>3</xdr:col>
      <xdr:colOff>1960907</xdr:colOff>
      <xdr:row>6</xdr:row>
      <xdr:rowOff>750818</xdr:rowOff>
    </xdr:to>
    <xdr:pic>
      <xdr:nvPicPr>
        <xdr:cNvPr id="7" name="그림 6">
          <a:extLst>
            <a:ext uri="{FF2B5EF4-FFF2-40B4-BE49-F238E27FC236}">
              <a16:creationId xmlns:a16="http://schemas.microsoft.com/office/drawing/2014/main" id="{892577CD-AD20-40FD-8BF8-DACD3B7DB6DF}"/>
            </a:ext>
          </a:extLst>
        </xdr:cNvPr>
        <xdr:cNvPicPr preferRelativeResize="0">
          <a:picLocks/>
        </xdr:cNvPicPr>
      </xdr:nvPicPr>
      <xdr:blipFill>
        <a:blip xmlns:r="http://schemas.openxmlformats.org/officeDocument/2006/relationships" r:embed="rId5"/>
        <a:stretch>
          <a:fillRect/>
        </a:stretch>
      </xdr:blipFill>
      <xdr:spPr>
        <a:xfrm>
          <a:off x="4857698" y="6408668"/>
          <a:ext cx="189309" cy="209550"/>
        </a:xfrm>
        <a:prstGeom prst="rect">
          <a:avLst/>
        </a:prstGeom>
      </xdr:spPr>
    </xdr:pic>
    <xdr:clientData/>
  </xdr:twoCellAnchor>
  <xdr:twoCellAnchor editAs="oneCell">
    <xdr:from>
      <xdr:col>9</xdr:col>
      <xdr:colOff>38100</xdr:colOff>
      <xdr:row>8</xdr:row>
      <xdr:rowOff>161925</xdr:rowOff>
    </xdr:from>
    <xdr:to>
      <xdr:col>9</xdr:col>
      <xdr:colOff>2419349</xdr:colOff>
      <xdr:row>8</xdr:row>
      <xdr:rowOff>2020971</xdr:rowOff>
    </xdr:to>
    <xdr:pic>
      <xdr:nvPicPr>
        <xdr:cNvPr id="8" name="그림 7">
          <a:extLst>
            <a:ext uri="{FF2B5EF4-FFF2-40B4-BE49-F238E27FC236}">
              <a16:creationId xmlns:a16="http://schemas.microsoft.com/office/drawing/2014/main" id="{7CDCD518-5BF3-4FC4-9443-05BEF8392BCF}"/>
            </a:ext>
          </a:extLst>
        </xdr:cNvPr>
        <xdr:cNvPicPr>
          <a:picLocks noChangeAspect="1"/>
        </xdr:cNvPicPr>
      </xdr:nvPicPr>
      <xdr:blipFill rotWithShape="1">
        <a:blip xmlns:r="http://schemas.openxmlformats.org/officeDocument/2006/relationships" r:embed="rId6"/>
        <a:srcRect l="53001" t="41908" r="3213" b="11587"/>
        <a:stretch/>
      </xdr:blipFill>
      <xdr:spPr>
        <a:xfrm>
          <a:off x="10877550" y="8343900"/>
          <a:ext cx="2381249" cy="18590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288;&#47196;)_&#49444;&#44228;&#48512;%20&#44592;&#49696;&#50669;&#47049;&#49688;&#51456;%20&#51652;&#45800;_(&#49888;&#51452;&#52384;M).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E:\2024_OSP&#49444;&#44228;&#54785;&#49888;TF\%5b&#50669;&#47049;%5d\%5b&#44592;&#49696;&#50669;&#47049;&#49688;&#51456;&#51652;&#45800;%5d_202405\&#47928;&#51228;&#52636;&#51228;\(&#46041;Ca)_&#49444;&#44228;&#48512;%20&#44592;&#49696;&#50669;&#47049;&#49688;&#51456;%20&#51652;&#45800;_(&#44608;&#44288;&#54840;M).xlsx" TargetMode="External"/><Relationship Id="rId1" Type="http://schemas.openxmlformats.org/officeDocument/2006/relationships/externalLinkPath" Target="file:///E:\2024_OSP&#49444;&#44228;&#54785;&#49888;TF\%5b&#50669;&#47049;%5d\%5b&#44592;&#49696;&#50669;&#47049;&#49688;&#51456;&#51652;&#45800;%5d_202405\&#49345;&#48152;&#44592;_(&#54596;&#44592;)%20&#47928;&#51228;&#52636;&#51228;\(&#46041;Ca)_&#49444;&#44228;&#48512;%20&#44592;&#49696;&#50669;&#47049;&#49688;&#51456;%20&#51652;&#45800;_(&#44608;&#44288;&#54840;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305;Ca)_&#49444;&#44228;&#48512;%20&#44592;&#49696;&#50669;&#47049;&#49688;&#51456;%20&#51652;&#45800;_(&#50504;&#54861;&#51452;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121765/AppData/Local/Microsoft/Windows/INetCache/Content.Outlook/2I29PQAJ/&#49444;&#44228;&#48512;%20&#44592;&#49696;&#50669;&#47049;&#49688;&#51456;%20&#51652;&#45800;%20_%2020240521%20&#44620;&#5164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592;&#52488;&#51060;&#47200;)_&#49444;&#44228;&#48512;%20&#44592;&#49696;&#50669;&#47049;&#49688;&#51456;%20&#51652;&#45800;_(&#44608;&#51221;&#49453;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592;&#52488;&#51060;&#47200;)_&#49444;&#44228;&#48512;%20&#44592;&#49696;&#50669;&#47049;&#49688;&#51456;%20&#51652;&#45800;_(&#52572;&#49457;&#48393;M).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9884;&#49828;&#53596;)_&#49444;&#44228;&#48512;%20&#44592;&#49696;&#50669;&#47049;&#49688;&#51456;%20&#51652;&#45800;_(&#54861;&#54788;&#54868;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51204;&#51452;-&#54620;&#51204;&#44277;&#44032;)_&#49444;&#44228;&#48512;%20&#44592;&#49696;&#50669;&#47049;&#49688;&#51456;%20&#51652;&#45800;_(&#51060;&#51116;&#47329;M).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51204;&#51452;-&#54620;&#51204;&#44277;&#44032;)_&#49444;&#44228;&#48512;%20&#44592;&#49696;&#50669;&#47049;&#49688;&#51456;%20&#51652;&#45800;_(&#51076;&#51333;&#54788;M).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E:\2024_OSP&#49444;&#44228;&#54785;&#49888;TF\%5b&#50669;&#47049;%5d\%5b&#44592;&#49696;&#50669;&#47049;&#49688;&#51456;&#51652;&#45800;%5d_202405\&#47928;&#51228;&#52636;&#51228;\(&#46041;Ca)_&#49444;&#44228;&#48512;%20&#44592;&#49696;&#50669;&#47049;&#49688;&#51456;%20&#51652;&#45800;_(&#51060;&#45224;&#54984;M).xlsx" TargetMode="External"/><Relationship Id="rId1" Type="http://schemas.openxmlformats.org/officeDocument/2006/relationships/externalLinkPath" Target="file:///E:\2024_OSP&#49444;&#44228;&#54785;&#49888;TF\%5b&#50669;&#47049;%5d\%5b&#44592;&#49696;&#50669;&#47049;&#49688;&#51456;&#51652;&#45800;%5d_202405\&#49345;&#48152;&#44592;_(&#54596;&#44592;)%20&#47928;&#51228;&#52636;&#51228;\(&#46041;Ca)_&#49444;&#44228;&#48512;%20&#44592;&#49696;&#50669;&#47049;&#49688;&#51456;%20&#51652;&#45800;_(&#51060;&#45224;&#54984;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단답식</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0514"/>
      <sheetName val="김관호"/>
      <sheetName val="문항정보"/>
      <sheetName val="참고사항"/>
    </sheetNames>
    <sheetDataSet>
      <sheetData sheetId="0" refreshError="1"/>
      <sheetData sheetId="1" refreshError="1"/>
      <sheetData sheetId="2" refreshError="1"/>
      <sheetData sheetId="3">
        <row r="2">
          <cell r="A2" t="str">
            <v>OX형</v>
          </cell>
          <cell r="B2">
            <v>10</v>
          </cell>
        </row>
        <row r="3">
          <cell r="A3" t="str">
            <v>객관식</v>
          </cell>
          <cell r="B3">
            <v>21</v>
          </cell>
        </row>
        <row r="4">
          <cell r="A4" t="str">
            <v>주관식</v>
          </cell>
          <cell r="B4">
            <v>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7">
          <cell r="A7" t="str">
            <v>상</v>
          </cell>
          <cell r="B7" t="str">
            <v>H</v>
          </cell>
        </row>
        <row r="8">
          <cell r="A8" t="str">
            <v>중</v>
          </cell>
          <cell r="B8" t="str">
            <v>M</v>
          </cell>
        </row>
        <row r="9">
          <cell r="A9" t="str">
            <v>하</v>
          </cell>
          <cell r="B9" t="str">
            <v>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 val="시스템(주관식)"/>
      <sheetName val="시스템(객관식)"/>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객20 단10)"/>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73D03-CE48-474C-897C-787CF11FD997}">
  <dimension ref="A3:V26"/>
  <sheetViews>
    <sheetView zoomScaleNormal="100" workbookViewId="0">
      <selection activeCell="K22" sqref="K22"/>
    </sheetView>
  </sheetViews>
  <sheetFormatPr defaultRowHeight="16.5" x14ac:dyDescent="0.3"/>
  <cols>
    <col min="7" max="7" width="13.625" customWidth="1"/>
    <col min="8" max="8" width="15" customWidth="1"/>
    <col min="9" max="9" width="11" customWidth="1"/>
    <col min="10" max="12" width="9.125" customWidth="1"/>
    <col min="13" max="13" width="12.125" customWidth="1"/>
    <col min="14" max="16" width="9.125" customWidth="1"/>
    <col min="17" max="17" width="20.875" customWidth="1"/>
    <col min="21" max="21" width="25.875" customWidth="1"/>
    <col min="22" max="22" width="24.5" customWidth="1"/>
  </cols>
  <sheetData>
    <row r="3" spans="1:22" x14ac:dyDescent="0.3">
      <c r="J3">
        <v>60</v>
      </c>
      <c r="K3">
        <v>30</v>
      </c>
      <c r="L3">
        <v>10</v>
      </c>
    </row>
    <row r="4" spans="1:22" x14ac:dyDescent="0.3">
      <c r="A4" t="s">
        <v>17</v>
      </c>
      <c r="B4" t="s">
        <v>21</v>
      </c>
      <c r="C4" t="s">
        <v>24</v>
      </c>
      <c r="D4" t="s">
        <v>1236</v>
      </c>
      <c r="E4" t="s">
        <v>1235</v>
      </c>
      <c r="G4" s="33" t="s">
        <v>511</v>
      </c>
      <c r="H4" s="33" t="s">
        <v>512</v>
      </c>
      <c r="I4" s="33" t="s">
        <v>540</v>
      </c>
      <c r="J4" s="33" t="s">
        <v>17</v>
      </c>
      <c r="K4" s="33" t="s">
        <v>21</v>
      </c>
      <c r="L4" s="33" t="s">
        <v>24</v>
      </c>
      <c r="M4" s="36" t="s">
        <v>541</v>
      </c>
      <c r="N4" s="36" t="s">
        <v>17</v>
      </c>
      <c r="O4" s="36" t="s">
        <v>21</v>
      </c>
      <c r="P4" s="36" t="s">
        <v>24</v>
      </c>
      <c r="S4" s="33" t="s">
        <v>511</v>
      </c>
      <c r="T4" s="33" t="s">
        <v>512</v>
      </c>
      <c r="U4" s="33" t="s">
        <v>513</v>
      </c>
      <c r="V4" s="33" t="s">
        <v>514</v>
      </c>
    </row>
    <row r="5" spans="1:22" x14ac:dyDescent="0.3">
      <c r="A5">
        <f>ROUND(E5*0.6,0)</f>
        <v>4</v>
      </c>
      <c r="B5">
        <f>ROUND(E5*0.3,0)</f>
        <v>2</v>
      </c>
      <c r="C5">
        <f>E5-A5-B5</f>
        <v>0</v>
      </c>
      <c r="D5">
        <f>SUM(A5:C5)</f>
        <v>6</v>
      </c>
      <c r="E5">
        <v>6</v>
      </c>
      <c r="F5">
        <f>SUM(I5,I6)</f>
        <v>72</v>
      </c>
      <c r="G5" s="34" t="s">
        <v>515</v>
      </c>
      <c r="H5" s="34" t="s">
        <v>536</v>
      </c>
      <c r="I5" s="40">
        <v>30</v>
      </c>
      <c r="J5" s="35">
        <v>10</v>
      </c>
      <c r="K5" s="35">
        <v>10</v>
      </c>
      <c r="L5" s="35">
        <v>10</v>
      </c>
      <c r="M5" s="40">
        <v>9</v>
      </c>
      <c r="N5" s="35">
        <v>3</v>
      </c>
      <c r="O5" s="35">
        <v>3</v>
      </c>
      <c r="P5" s="35">
        <v>3</v>
      </c>
      <c r="S5" s="34" t="s">
        <v>515</v>
      </c>
      <c r="T5" s="34" t="s">
        <v>516</v>
      </c>
      <c r="U5" s="35" t="s">
        <v>517</v>
      </c>
      <c r="V5" s="35" t="s">
        <v>518</v>
      </c>
    </row>
    <row r="6" spans="1:22" x14ac:dyDescent="0.3">
      <c r="G6" s="34"/>
      <c r="H6" s="34" t="s">
        <v>532</v>
      </c>
      <c r="I6" s="40">
        <v>42</v>
      </c>
      <c r="J6" s="35">
        <v>15</v>
      </c>
      <c r="K6" s="35">
        <v>15</v>
      </c>
      <c r="L6" s="35">
        <v>12</v>
      </c>
      <c r="M6" s="40">
        <v>12</v>
      </c>
      <c r="N6" s="35">
        <v>4</v>
      </c>
      <c r="O6" s="35">
        <v>5</v>
      </c>
      <c r="P6" s="35">
        <v>3</v>
      </c>
      <c r="S6" s="34" t="s">
        <v>519</v>
      </c>
      <c r="T6" s="34" t="s">
        <v>520</v>
      </c>
      <c r="U6" s="35" t="s">
        <v>521</v>
      </c>
      <c r="V6" s="35" t="s">
        <v>522</v>
      </c>
    </row>
    <row r="7" spans="1:22" x14ac:dyDescent="0.3">
      <c r="A7">
        <f>ROUND(E7*0.6,0)</f>
        <v>8</v>
      </c>
      <c r="B7">
        <f>ROUND(E7*0.3,0)</f>
        <v>4</v>
      </c>
      <c r="C7">
        <f>E7-A7-B7</f>
        <v>2</v>
      </c>
      <c r="D7">
        <f t="shared" ref="D7:D14" si="0">SUM(A7:C7)</f>
        <v>14</v>
      </c>
      <c r="E7">
        <v>14</v>
      </c>
      <c r="F7">
        <f>SUM(I7,I8)</f>
        <v>180</v>
      </c>
      <c r="G7" s="34" t="s">
        <v>519</v>
      </c>
      <c r="H7" s="34" t="s">
        <v>537</v>
      </c>
      <c r="I7" s="40">
        <v>92</v>
      </c>
      <c r="J7" s="35">
        <v>30</v>
      </c>
      <c r="K7" s="35">
        <v>32</v>
      </c>
      <c r="L7" s="35">
        <v>30</v>
      </c>
      <c r="M7" s="40">
        <v>15</v>
      </c>
      <c r="N7" s="35">
        <v>5</v>
      </c>
      <c r="O7" s="35">
        <v>5</v>
      </c>
      <c r="P7" s="35">
        <v>5</v>
      </c>
      <c r="S7" s="34" t="s">
        <v>523</v>
      </c>
      <c r="T7" s="34" t="s">
        <v>524</v>
      </c>
      <c r="U7" s="35" t="s">
        <v>521</v>
      </c>
      <c r="V7" s="35" t="s">
        <v>522</v>
      </c>
    </row>
    <row r="8" spans="1:22" x14ac:dyDescent="0.3">
      <c r="G8" s="34"/>
      <c r="H8" s="34" t="s">
        <v>533</v>
      </c>
      <c r="I8" s="40">
        <v>88</v>
      </c>
      <c r="J8" s="35">
        <v>30</v>
      </c>
      <c r="K8" s="35">
        <v>29</v>
      </c>
      <c r="L8" s="35">
        <v>29</v>
      </c>
      <c r="M8" s="40">
        <v>4</v>
      </c>
      <c r="N8" s="35">
        <v>1</v>
      </c>
      <c r="O8" s="35">
        <v>2</v>
      </c>
      <c r="P8" s="35">
        <v>1</v>
      </c>
      <c r="S8" s="34" t="s">
        <v>525</v>
      </c>
      <c r="T8" s="34" t="s">
        <v>526</v>
      </c>
      <c r="U8" s="35" t="s">
        <v>527</v>
      </c>
      <c r="V8" s="35" t="s">
        <v>518</v>
      </c>
    </row>
    <row r="9" spans="1:22" x14ac:dyDescent="0.3">
      <c r="A9">
        <f>ROUND(E9*0.6,0)</f>
        <v>6</v>
      </c>
      <c r="B9">
        <f>ROUND(E9*0.3,0)</f>
        <v>3</v>
      </c>
      <c r="C9">
        <f>E9-A9-B9</f>
        <v>1</v>
      </c>
      <c r="D9">
        <f t="shared" si="0"/>
        <v>10</v>
      </c>
      <c r="E9">
        <v>10</v>
      </c>
      <c r="F9">
        <f>SUM(I9,I10)</f>
        <v>112</v>
      </c>
      <c r="G9" s="34" t="s">
        <v>523</v>
      </c>
      <c r="H9" s="34" t="s">
        <v>538</v>
      </c>
      <c r="I9" s="40">
        <v>73</v>
      </c>
      <c r="J9" s="35">
        <v>37</v>
      </c>
      <c r="K9" s="35">
        <v>23</v>
      </c>
      <c r="L9" s="35">
        <v>13</v>
      </c>
      <c r="M9" s="40">
        <v>10</v>
      </c>
      <c r="N9" s="35">
        <v>4</v>
      </c>
      <c r="O9" s="35">
        <v>2</v>
      </c>
      <c r="P9" s="35">
        <v>4</v>
      </c>
      <c r="Q9" t="s">
        <v>994</v>
      </c>
      <c r="S9" s="34" t="s">
        <v>528</v>
      </c>
      <c r="T9" s="34" t="s">
        <v>529</v>
      </c>
      <c r="U9" s="35" t="s">
        <v>527</v>
      </c>
      <c r="V9" s="35" t="s">
        <v>518</v>
      </c>
    </row>
    <row r="10" spans="1:22" x14ac:dyDescent="0.3">
      <c r="G10" s="34"/>
      <c r="H10" s="34" t="s">
        <v>534</v>
      </c>
      <c r="I10" s="40">
        <v>39</v>
      </c>
      <c r="J10" s="35">
        <v>7</v>
      </c>
      <c r="K10" s="35">
        <v>9</v>
      </c>
      <c r="L10" s="35">
        <v>23</v>
      </c>
      <c r="M10" s="40">
        <v>6</v>
      </c>
      <c r="N10" s="35">
        <v>1</v>
      </c>
      <c r="O10" s="35">
        <v>0</v>
      </c>
      <c r="P10" s="35">
        <v>5</v>
      </c>
      <c r="S10" s="34" t="s">
        <v>530</v>
      </c>
      <c r="T10" s="34" t="s">
        <v>531</v>
      </c>
      <c r="U10" s="35" t="s">
        <v>517</v>
      </c>
      <c r="V10" s="35" t="s">
        <v>518</v>
      </c>
    </row>
    <row r="11" spans="1:22" x14ac:dyDescent="0.3">
      <c r="A11">
        <f>ROUND(E11*0.6,0)</f>
        <v>5</v>
      </c>
      <c r="B11">
        <f>ROUND(E11*0.3,0)</f>
        <v>2</v>
      </c>
      <c r="C11">
        <f>E11-A11-B11</f>
        <v>1</v>
      </c>
      <c r="D11">
        <f t="shared" si="0"/>
        <v>8</v>
      </c>
      <c r="E11">
        <v>8</v>
      </c>
      <c r="F11">
        <v>60</v>
      </c>
      <c r="G11" s="34" t="s">
        <v>525</v>
      </c>
      <c r="H11" s="34" t="s">
        <v>526</v>
      </c>
      <c r="I11" s="40">
        <v>60</v>
      </c>
      <c r="J11" s="35">
        <v>20</v>
      </c>
      <c r="K11" s="35">
        <v>20</v>
      </c>
      <c r="L11" s="35">
        <v>20</v>
      </c>
      <c r="M11" s="40">
        <v>9</v>
      </c>
      <c r="N11" s="35">
        <v>3</v>
      </c>
      <c r="O11" s="35">
        <v>3</v>
      </c>
      <c r="P11" s="35">
        <v>3</v>
      </c>
    </row>
    <row r="12" spans="1:22" x14ac:dyDescent="0.3">
      <c r="A12">
        <f>ROUND(E12*0.6,0)</f>
        <v>5</v>
      </c>
      <c r="B12">
        <f>ROUND(E12*0.3,0)</f>
        <v>2</v>
      </c>
      <c r="C12">
        <f>E12-A12-B12</f>
        <v>1</v>
      </c>
      <c r="D12">
        <f t="shared" si="0"/>
        <v>8</v>
      </c>
      <c r="E12">
        <v>8</v>
      </c>
      <c r="F12">
        <f>SUM(I12,I13)</f>
        <v>61</v>
      </c>
      <c r="G12" s="34" t="s">
        <v>528</v>
      </c>
      <c r="H12" s="34" t="s">
        <v>539</v>
      </c>
      <c r="I12" s="40">
        <v>33</v>
      </c>
      <c r="J12" s="35">
        <v>7</v>
      </c>
      <c r="K12" s="35">
        <v>19</v>
      </c>
      <c r="L12" s="35">
        <v>7</v>
      </c>
      <c r="M12" s="40">
        <v>15</v>
      </c>
      <c r="N12" s="35">
        <v>6</v>
      </c>
      <c r="O12" s="35">
        <v>6</v>
      </c>
      <c r="P12" s="35">
        <v>3</v>
      </c>
    </row>
    <row r="13" spans="1:22" x14ac:dyDescent="0.3">
      <c r="G13" s="34"/>
      <c r="H13" s="34" t="s">
        <v>535</v>
      </c>
      <c r="I13" s="40">
        <v>28</v>
      </c>
      <c r="J13" s="35">
        <v>9</v>
      </c>
      <c r="K13" s="35">
        <v>10</v>
      </c>
      <c r="L13" s="35">
        <v>9</v>
      </c>
      <c r="M13" s="40">
        <v>10</v>
      </c>
      <c r="N13" s="35">
        <v>3</v>
      </c>
      <c r="O13" s="35">
        <v>4</v>
      </c>
      <c r="P13" s="35">
        <v>3</v>
      </c>
    </row>
    <row r="14" spans="1:22" x14ac:dyDescent="0.3">
      <c r="A14">
        <f>ROUND(E14*0.6,0)</f>
        <v>2</v>
      </c>
      <c r="B14">
        <f>ROUND(E14*0.3,0)</f>
        <v>1</v>
      </c>
      <c r="C14">
        <f>E14-A14-B14</f>
        <v>1</v>
      </c>
      <c r="D14">
        <f t="shared" si="0"/>
        <v>4</v>
      </c>
      <c r="E14">
        <v>4</v>
      </c>
      <c r="F14">
        <v>30</v>
      </c>
      <c r="G14" s="34" t="s">
        <v>530</v>
      </c>
      <c r="H14" s="34" t="s">
        <v>531</v>
      </c>
      <c r="I14" s="40">
        <v>30</v>
      </c>
      <c r="J14" s="35">
        <v>10</v>
      </c>
      <c r="K14" s="35">
        <v>10</v>
      </c>
      <c r="L14" s="35">
        <v>10</v>
      </c>
      <c r="M14" s="40">
        <v>15</v>
      </c>
      <c r="N14" s="35">
        <v>5</v>
      </c>
      <c r="O14" s="35">
        <v>5</v>
      </c>
      <c r="P14" s="35">
        <v>5</v>
      </c>
    </row>
    <row r="15" spans="1:22" x14ac:dyDescent="0.3">
      <c r="A15">
        <f>SUM(A5:A14)</f>
        <v>30</v>
      </c>
      <c r="B15">
        <f t="shared" ref="B15:C15" si="1">SUM(B5:B14)</f>
        <v>14</v>
      </c>
      <c r="C15">
        <f t="shared" si="1"/>
        <v>6</v>
      </c>
      <c r="E15" s="59">
        <f>SUM(E5:E14)</f>
        <v>50</v>
      </c>
      <c r="I15" s="41">
        <f>SUM(I5:I14)</f>
        <v>515</v>
      </c>
      <c r="J15">
        <f t="shared" ref="J15:P15" si="2">SUM(J5:J14)</f>
        <v>175</v>
      </c>
      <c r="K15">
        <f t="shared" si="2"/>
        <v>177</v>
      </c>
      <c r="L15">
        <f t="shared" si="2"/>
        <v>163</v>
      </c>
      <c r="M15" s="41">
        <f t="shared" si="2"/>
        <v>105</v>
      </c>
      <c r="N15">
        <f t="shared" si="2"/>
        <v>35</v>
      </c>
      <c r="O15">
        <f t="shared" si="2"/>
        <v>35</v>
      </c>
      <c r="P15">
        <f t="shared" si="2"/>
        <v>35</v>
      </c>
    </row>
    <row r="16" spans="1:22" x14ac:dyDescent="0.3">
      <c r="A16" s="60">
        <f>A15/50</f>
        <v>0.6</v>
      </c>
      <c r="B16" s="60">
        <f>B15/50</f>
        <v>0.28000000000000003</v>
      </c>
      <c r="C16" s="60">
        <f>C15/50</f>
        <v>0.12</v>
      </c>
    </row>
    <row r="18" spans="1:5" x14ac:dyDescent="0.3">
      <c r="A18">
        <v>24</v>
      </c>
      <c r="B18">
        <v>11</v>
      </c>
      <c r="C18">
        <v>5</v>
      </c>
      <c r="E18">
        <v>40</v>
      </c>
    </row>
    <row r="20" spans="1:5" ht="19.5" customHeight="1" x14ac:dyDescent="0.3">
      <c r="A20">
        <v>3</v>
      </c>
      <c r="B20">
        <v>2</v>
      </c>
      <c r="C20">
        <v>0</v>
      </c>
      <c r="E20">
        <v>5</v>
      </c>
    </row>
    <row r="21" spans="1:5" ht="19.5" customHeight="1" x14ac:dyDescent="0.3">
      <c r="A21">
        <v>7</v>
      </c>
      <c r="B21">
        <v>4</v>
      </c>
      <c r="C21">
        <v>1</v>
      </c>
      <c r="E21">
        <v>12</v>
      </c>
    </row>
    <row r="22" spans="1:5" ht="19.5" customHeight="1" x14ac:dyDescent="0.3">
      <c r="A22">
        <v>5</v>
      </c>
      <c r="B22">
        <v>2</v>
      </c>
      <c r="C22">
        <v>1</v>
      </c>
      <c r="E22">
        <v>8</v>
      </c>
    </row>
    <row r="23" spans="1:5" ht="19.5" customHeight="1" x14ac:dyDescent="0.3">
      <c r="A23">
        <v>4</v>
      </c>
      <c r="B23">
        <v>1</v>
      </c>
      <c r="C23">
        <v>1</v>
      </c>
      <c r="E23">
        <v>6</v>
      </c>
    </row>
    <row r="24" spans="1:5" ht="19.5" customHeight="1" x14ac:dyDescent="0.3">
      <c r="A24">
        <v>4</v>
      </c>
      <c r="B24">
        <v>1</v>
      </c>
      <c r="C24">
        <v>1</v>
      </c>
      <c r="E24">
        <v>6</v>
      </c>
    </row>
    <row r="25" spans="1:5" ht="17.25" customHeight="1" x14ac:dyDescent="0.3">
      <c r="A25">
        <v>1</v>
      </c>
      <c r="B25">
        <v>1</v>
      </c>
      <c r="C25">
        <v>1</v>
      </c>
      <c r="E25">
        <v>3</v>
      </c>
    </row>
    <row r="26" spans="1:5" x14ac:dyDescent="0.3">
      <c r="A26" s="67">
        <f>SUM(A20:A25)</f>
        <v>24</v>
      </c>
      <c r="B26" s="67">
        <f>SUM(B20:B25)</f>
        <v>11</v>
      </c>
      <c r="C26" s="67">
        <f>SUM(C20:C25)</f>
        <v>5</v>
      </c>
      <c r="E26" s="67">
        <f>SUM(E20:E25)</f>
        <v>40</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A22AA-6EFF-4096-95DD-32A04A8B84C6}">
  <sheetPr filterMode="1"/>
  <dimension ref="A1:J45"/>
  <sheetViews>
    <sheetView workbookViewId="0">
      <selection activeCell="D54" sqref="D54"/>
    </sheetView>
  </sheetViews>
  <sheetFormatPr defaultRowHeight="16.5" x14ac:dyDescent="0.3"/>
  <cols>
    <col min="1" max="1" width="60.125" style="32" customWidth="1"/>
    <col min="2" max="2" width="7.625" customWidth="1"/>
    <col min="3" max="3" width="7.5" style="15" customWidth="1"/>
    <col min="4" max="4" width="84.375" customWidth="1"/>
    <col min="6" max="6" width="26.875" bestFit="1" customWidth="1"/>
    <col min="8" max="8" width="7.125" bestFit="1" customWidth="1"/>
    <col min="9" max="9" width="11" bestFit="1" customWidth="1"/>
    <col min="10" max="10" width="41.375" customWidth="1"/>
  </cols>
  <sheetData>
    <row r="1" spans="1:10" x14ac:dyDescent="0.3">
      <c r="A1" s="30" t="s">
        <v>0</v>
      </c>
      <c r="B1" s="1" t="s">
        <v>1</v>
      </c>
      <c r="C1" s="2" t="s">
        <v>2</v>
      </c>
      <c r="D1" s="1" t="s">
        <v>3</v>
      </c>
      <c r="E1" s="1" t="s">
        <v>4</v>
      </c>
      <c r="F1" s="1" t="s">
        <v>5</v>
      </c>
      <c r="G1" s="1" t="s">
        <v>6</v>
      </c>
      <c r="H1" s="1" t="s">
        <v>7</v>
      </c>
      <c r="I1" s="1" t="s">
        <v>2</v>
      </c>
      <c r="J1" s="1" t="s">
        <v>8</v>
      </c>
    </row>
    <row r="2" spans="1:10" ht="115.5" hidden="1" x14ac:dyDescent="0.3">
      <c r="A2" s="6" t="s">
        <v>995</v>
      </c>
      <c r="B2" s="4" t="s">
        <v>9</v>
      </c>
      <c r="C2" s="5">
        <f>VLOOKUP(B2,[9]참고사항!A$2:B$4,2,0)</f>
        <v>21</v>
      </c>
      <c r="D2" s="6" t="s">
        <v>996</v>
      </c>
      <c r="E2" s="4">
        <v>1</v>
      </c>
      <c r="F2" s="4">
        <v>4</v>
      </c>
      <c r="G2" s="4">
        <v>20</v>
      </c>
      <c r="H2" s="4" t="s">
        <v>59</v>
      </c>
      <c r="I2" s="7" t="str">
        <f>VLOOKUP(H2,[9]참고사항!A$7:B$9,2,0)</f>
        <v>L</v>
      </c>
      <c r="J2" s="3"/>
    </row>
    <row r="3" spans="1:10" ht="82.5" hidden="1" x14ac:dyDescent="0.3">
      <c r="A3" s="6" t="s">
        <v>997</v>
      </c>
      <c r="B3" s="4" t="s">
        <v>9</v>
      </c>
      <c r="C3" s="5">
        <f>VLOOKUP(B3,[9]참고사항!A$2:B$4,2,0)</f>
        <v>21</v>
      </c>
      <c r="D3" s="6" t="s">
        <v>998</v>
      </c>
      <c r="E3" s="4">
        <v>1</v>
      </c>
      <c r="F3" s="4">
        <v>4</v>
      </c>
      <c r="G3" s="4">
        <v>20</v>
      </c>
      <c r="H3" s="4" t="s">
        <v>104</v>
      </c>
      <c r="I3" s="7" t="str">
        <f>VLOOKUP(H3,[9]참고사항!A$7:B$9,2,0)</f>
        <v>H</v>
      </c>
      <c r="J3" s="3"/>
    </row>
    <row r="4" spans="1:10" ht="82.5" hidden="1" x14ac:dyDescent="0.3">
      <c r="A4" s="6" t="s">
        <v>999</v>
      </c>
      <c r="B4" s="4" t="s">
        <v>9</v>
      </c>
      <c r="C4" s="5">
        <f>VLOOKUP(B4,[9]참고사항!A$2:B$4,2,0)</f>
        <v>21</v>
      </c>
      <c r="D4" s="6" t="s">
        <v>1000</v>
      </c>
      <c r="E4" s="4">
        <v>1</v>
      </c>
      <c r="F4" s="4">
        <v>3</v>
      </c>
      <c r="G4" s="4">
        <v>20</v>
      </c>
      <c r="H4" s="4" t="s">
        <v>102</v>
      </c>
      <c r="I4" s="7" t="str">
        <f>VLOOKUP(H4,[9]참고사항!A$7:B$9,2,0)</f>
        <v>M</v>
      </c>
      <c r="J4" s="3"/>
    </row>
    <row r="5" spans="1:10" ht="82.5" hidden="1" x14ac:dyDescent="0.3">
      <c r="A5" s="6" t="s">
        <v>1001</v>
      </c>
      <c r="B5" s="4" t="s">
        <v>9</v>
      </c>
      <c r="C5" s="5">
        <f>VLOOKUP(B5,[9]참고사항!A$2:B$4,2,0)</f>
        <v>21</v>
      </c>
      <c r="D5" s="6" t="s">
        <v>1002</v>
      </c>
      <c r="E5" s="4">
        <v>1</v>
      </c>
      <c r="F5" s="4">
        <v>5</v>
      </c>
      <c r="G5" s="4">
        <v>20</v>
      </c>
      <c r="H5" s="4" t="s">
        <v>102</v>
      </c>
      <c r="I5" s="7" t="str">
        <f>VLOOKUP(H5,[9]참고사항!A$7:B$9,2,0)</f>
        <v>M</v>
      </c>
      <c r="J5" s="3"/>
    </row>
    <row r="6" spans="1:10" ht="82.5" hidden="1" x14ac:dyDescent="0.3">
      <c r="A6" s="6" t="s">
        <v>1003</v>
      </c>
      <c r="B6" s="4" t="s">
        <v>9</v>
      </c>
      <c r="C6" s="5">
        <f>VLOOKUP(B6,[9]참고사항!A$2:B$4,2,0)</f>
        <v>21</v>
      </c>
      <c r="D6" s="6" t="s">
        <v>1004</v>
      </c>
      <c r="E6" s="4">
        <v>1</v>
      </c>
      <c r="F6" s="4">
        <v>5</v>
      </c>
      <c r="G6" s="4">
        <v>20</v>
      </c>
      <c r="H6" s="4" t="s">
        <v>59</v>
      </c>
      <c r="I6" s="7" t="str">
        <f>VLOOKUP(H6,[9]참고사항!A$7:B$9,2,0)</f>
        <v>L</v>
      </c>
      <c r="J6" s="3"/>
    </row>
    <row r="7" spans="1:10" ht="82.5" hidden="1" x14ac:dyDescent="0.3">
      <c r="A7" s="6" t="s">
        <v>1005</v>
      </c>
      <c r="B7" s="4" t="s">
        <v>9</v>
      </c>
      <c r="C7" s="5">
        <f>VLOOKUP(B7,[9]참고사항!A$2:B$4,2,0)</f>
        <v>21</v>
      </c>
      <c r="D7" s="6" t="s">
        <v>1006</v>
      </c>
      <c r="E7" s="4">
        <v>1</v>
      </c>
      <c r="F7" s="4">
        <v>2</v>
      </c>
      <c r="G7" s="4">
        <v>20</v>
      </c>
      <c r="H7" s="4" t="s">
        <v>104</v>
      </c>
      <c r="I7" s="7" t="str">
        <f>VLOOKUP(H7,[9]참고사항!A$7:B$9,2,0)</f>
        <v>H</v>
      </c>
      <c r="J7" s="3"/>
    </row>
    <row r="8" spans="1:10" ht="82.5" hidden="1" x14ac:dyDescent="0.3">
      <c r="A8" s="52" t="s">
        <v>1007</v>
      </c>
      <c r="B8" s="4" t="s">
        <v>9</v>
      </c>
      <c r="C8" s="5">
        <f>VLOOKUP(B8,[9]참고사항!A$2:B$4,2,0)</f>
        <v>21</v>
      </c>
      <c r="D8" s="6" t="s">
        <v>1008</v>
      </c>
      <c r="E8" s="4">
        <v>1</v>
      </c>
      <c r="F8" s="4">
        <v>1</v>
      </c>
      <c r="G8" s="4">
        <v>20</v>
      </c>
      <c r="H8" s="4" t="s">
        <v>104</v>
      </c>
      <c r="I8" s="7" t="str">
        <f>VLOOKUP(H8,[9]참고사항!A$7:B$9,2,0)</f>
        <v>H</v>
      </c>
      <c r="J8" s="3"/>
    </row>
    <row r="9" spans="1:10" ht="33" x14ac:dyDescent="0.3">
      <c r="A9" s="6" t="s">
        <v>1009</v>
      </c>
      <c r="B9" s="4" t="s">
        <v>221</v>
      </c>
      <c r="C9" s="5">
        <f>VLOOKUP(B9,[9]참고사항!A$2:B$4,2,0)</f>
        <v>31</v>
      </c>
      <c r="D9" s="6"/>
      <c r="E9" s="4">
        <v>1</v>
      </c>
      <c r="F9" s="4" t="s">
        <v>1271</v>
      </c>
      <c r="G9" s="4">
        <v>20</v>
      </c>
      <c r="H9" s="4" t="s">
        <v>104</v>
      </c>
      <c r="I9" s="7" t="str">
        <f>VLOOKUP(H9,[9]참고사항!A$7:B$9,2,0)</f>
        <v>H</v>
      </c>
      <c r="J9" s="3"/>
    </row>
    <row r="10" spans="1:10" ht="82.5" hidden="1" x14ac:dyDescent="0.3">
      <c r="A10" s="6" t="s">
        <v>1010</v>
      </c>
      <c r="B10" s="4" t="s">
        <v>9</v>
      </c>
      <c r="C10" s="5">
        <f>VLOOKUP(B10,[9]참고사항!A$2:B$4,2,0)</f>
        <v>21</v>
      </c>
      <c r="D10" s="6" t="s">
        <v>1011</v>
      </c>
      <c r="E10" s="4">
        <v>1</v>
      </c>
      <c r="F10" s="4">
        <v>2</v>
      </c>
      <c r="G10" s="4">
        <v>20</v>
      </c>
      <c r="H10" s="4" t="s">
        <v>59</v>
      </c>
      <c r="I10" s="7" t="str">
        <f>VLOOKUP(H10,[9]참고사항!A$7:B$9,2,0)</f>
        <v>L</v>
      </c>
      <c r="J10" s="3"/>
    </row>
    <row r="11" spans="1:10" ht="82.5" hidden="1" x14ac:dyDescent="0.3">
      <c r="A11" s="6" t="s">
        <v>1012</v>
      </c>
      <c r="B11" s="4" t="s">
        <v>9</v>
      </c>
      <c r="C11" s="5">
        <f>VLOOKUP(B11,[9]참고사항!A$2:B$4,2,0)</f>
        <v>21</v>
      </c>
      <c r="D11" s="6" t="s">
        <v>1013</v>
      </c>
      <c r="E11" s="4">
        <v>1</v>
      </c>
      <c r="F11" s="4">
        <v>2</v>
      </c>
      <c r="G11" s="4">
        <v>20</v>
      </c>
      <c r="H11" s="4" t="s">
        <v>59</v>
      </c>
      <c r="I11" s="7" t="str">
        <f>VLOOKUP(H11,[9]참고사항!A$7:B$9,2,0)</f>
        <v>L</v>
      </c>
      <c r="J11" s="3"/>
    </row>
    <row r="12" spans="1:10" ht="148.5" hidden="1" x14ac:dyDescent="0.3">
      <c r="A12" s="6" t="s">
        <v>1014</v>
      </c>
      <c r="B12" s="4" t="s">
        <v>9</v>
      </c>
      <c r="C12" s="5">
        <f>VLOOKUP(B12,[9]참고사항!A$2:B$4,2,0)</f>
        <v>21</v>
      </c>
      <c r="D12" s="6" t="s">
        <v>1015</v>
      </c>
      <c r="E12" s="4">
        <v>1</v>
      </c>
      <c r="F12" s="4">
        <v>5</v>
      </c>
      <c r="G12" s="4">
        <v>20</v>
      </c>
      <c r="H12" s="4" t="s">
        <v>59</v>
      </c>
      <c r="I12" s="7" t="str">
        <f>VLOOKUP(H12,[9]참고사항!A$7:B$9,2,0)</f>
        <v>L</v>
      </c>
      <c r="J12" s="3"/>
    </row>
    <row r="13" spans="1:10" x14ac:dyDescent="0.3">
      <c r="A13" s="6" t="s">
        <v>1016</v>
      </c>
      <c r="B13" s="4" t="s">
        <v>221</v>
      </c>
      <c r="C13" s="5">
        <f>VLOOKUP(B13,[9]참고사항!A$2:B$4,2,0)</f>
        <v>31</v>
      </c>
      <c r="D13" s="6"/>
      <c r="E13" s="4">
        <v>1</v>
      </c>
      <c r="F13" s="4" t="s">
        <v>1272</v>
      </c>
      <c r="G13" s="4">
        <v>20</v>
      </c>
      <c r="H13" s="4" t="s">
        <v>59</v>
      </c>
      <c r="I13" s="7" t="str">
        <f>VLOOKUP(H13,[9]참고사항!A$7:B$9,2,0)</f>
        <v>L</v>
      </c>
      <c r="J13" s="3"/>
    </row>
    <row r="14" spans="1:10" ht="82.5" hidden="1" x14ac:dyDescent="0.3">
      <c r="A14" s="6" t="s">
        <v>1017</v>
      </c>
      <c r="B14" s="4" t="s">
        <v>9</v>
      </c>
      <c r="C14" s="5">
        <f>VLOOKUP(B14,[9]참고사항!A$2:B$4,2,0)</f>
        <v>21</v>
      </c>
      <c r="D14" s="6" t="s">
        <v>1018</v>
      </c>
      <c r="E14" s="4">
        <v>1</v>
      </c>
      <c r="F14" s="4">
        <v>3</v>
      </c>
      <c r="G14" s="4">
        <v>20</v>
      </c>
      <c r="H14" s="4" t="s">
        <v>104</v>
      </c>
      <c r="I14" s="7" t="str">
        <f>VLOOKUP(H14,[9]참고사항!A$7:B$9,2,0)</f>
        <v>H</v>
      </c>
      <c r="J14" s="3"/>
    </row>
    <row r="15" spans="1:10" ht="82.5" hidden="1" x14ac:dyDescent="0.3">
      <c r="A15" s="6" t="s">
        <v>1019</v>
      </c>
      <c r="B15" s="4" t="s">
        <v>9</v>
      </c>
      <c r="C15" s="5">
        <f>VLOOKUP(B15,[9]참고사항!A$2:B$4,2,0)</f>
        <v>21</v>
      </c>
      <c r="D15" s="6" t="s">
        <v>1020</v>
      </c>
      <c r="E15" s="4">
        <v>1</v>
      </c>
      <c r="F15" s="4">
        <v>3</v>
      </c>
      <c r="G15" s="4">
        <v>20</v>
      </c>
      <c r="H15" s="4" t="s">
        <v>102</v>
      </c>
      <c r="I15" s="7" t="str">
        <f>VLOOKUP(H15,[9]참고사항!A$7:B$9,2,0)</f>
        <v>M</v>
      </c>
      <c r="J15" s="3"/>
    </row>
    <row r="16" spans="1:10" x14ac:dyDescent="0.3">
      <c r="A16" s="6" t="s">
        <v>1021</v>
      </c>
      <c r="B16" s="4" t="s">
        <v>221</v>
      </c>
      <c r="C16" s="5">
        <f>VLOOKUP(B16,[9]참고사항!A$2:B$4,2,0)</f>
        <v>31</v>
      </c>
      <c r="D16" s="6" t="s">
        <v>1022</v>
      </c>
      <c r="E16" s="4">
        <v>1</v>
      </c>
      <c r="F16" s="4" t="s">
        <v>1273</v>
      </c>
      <c r="G16" s="4">
        <v>20</v>
      </c>
      <c r="H16" s="4" t="s">
        <v>59</v>
      </c>
      <c r="I16" s="7" t="str">
        <f>VLOOKUP(H16,[9]참고사항!A$7:B$9,2,0)</f>
        <v>L</v>
      </c>
      <c r="J16" s="3"/>
    </row>
    <row r="17" spans="1:10" ht="82.5" hidden="1" x14ac:dyDescent="0.3">
      <c r="A17" s="6" t="s">
        <v>1023</v>
      </c>
      <c r="B17" s="4" t="s">
        <v>9</v>
      </c>
      <c r="C17" s="5">
        <f>VLOOKUP(B17,[9]참고사항!A$2:B$4,2,0)</f>
        <v>21</v>
      </c>
      <c r="D17" s="6" t="s">
        <v>1024</v>
      </c>
      <c r="E17" s="4">
        <v>1</v>
      </c>
      <c r="F17" s="4">
        <v>4</v>
      </c>
      <c r="G17" s="4">
        <v>20</v>
      </c>
      <c r="H17" s="4" t="s">
        <v>59</v>
      </c>
      <c r="I17" s="7" t="str">
        <f>VLOOKUP(H17,[9]참고사항!A$7:B$9,2,0)</f>
        <v>L</v>
      </c>
      <c r="J17" s="3"/>
    </row>
    <row r="18" spans="1:10" x14ac:dyDescent="0.3">
      <c r="A18" s="6" t="s">
        <v>1025</v>
      </c>
      <c r="B18" s="4" t="s">
        <v>221</v>
      </c>
      <c r="C18" s="5">
        <f>VLOOKUP(B18,[9]참고사항!A$2:B$4,2,0)</f>
        <v>31</v>
      </c>
      <c r="D18" s="6"/>
      <c r="E18" s="4">
        <v>1</v>
      </c>
      <c r="F18" s="4" t="s">
        <v>1274</v>
      </c>
      <c r="G18" s="4">
        <v>20</v>
      </c>
      <c r="H18" s="4" t="s">
        <v>59</v>
      </c>
      <c r="I18" s="7" t="str">
        <f>VLOOKUP(H18,[9]참고사항!A$7:B$9,2,0)</f>
        <v>L</v>
      </c>
      <c r="J18" s="3"/>
    </row>
    <row r="19" spans="1:10" ht="49.5" x14ac:dyDescent="0.3">
      <c r="A19" s="6" t="s">
        <v>1026</v>
      </c>
      <c r="B19" s="4" t="s">
        <v>221</v>
      </c>
      <c r="C19" s="5">
        <f>VLOOKUP(B19,[9]참고사항!A$2:B$4,2,0)</f>
        <v>31</v>
      </c>
      <c r="D19" s="6" t="s">
        <v>1027</v>
      </c>
      <c r="E19" s="4">
        <v>1</v>
      </c>
      <c r="F19" s="4" t="s">
        <v>1275</v>
      </c>
      <c r="G19" s="4">
        <v>20</v>
      </c>
      <c r="H19" s="4" t="s">
        <v>59</v>
      </c>
      <c r="I19" s="7" t="str">
        <f>VLOOKUP(H19,[9]참고사항!A$7:B$9,2,0)</f>
        <v>L</v>
      </c>
      <c r="J19" s="3"/>
    </row>
    <row r="20" spans="1:10" ht="132" hidden="1" x14ac:dyDescent="0.3">
      <c r="A20" s="6" t="s">
        <v>1028</v>
      </c>
      <c r="B20" s="4" t="s">
        <v>9</v>
      </c>
      <c r="C20" s="5">
        <f>VLOOKUP(B20,[9]참고사항!A$2:B$4,2,0)</f>
        <v>21</v>
      </c>
      <c r="D20" s="6" t="s">
        <v>1029</v>
      </c>
      <c r="E20" s="4">
        <v>1</v>
      </c>
      <c r="F20" s="4">
        <v>4</v>
      </c>
      <c r="G20" s="4">
        <v>20</v>
      </c>
      <c r="H20" s="4" t="s">
        <v>104</v>
      </c>
      <c r="I20" s="7" t="str">
        <f>VLOOKUP(H20,[9]참고사항!A$7:B$9,2,0)</f>
        <v>H</v>
      </c>
      <c r="J20" s="3"/>
    </row>
    <row r="21" spans="1:10" ht="82.5" hidden="1" x14ac:dyDescent="0.3">
      <c r="A21" s="6" t="s">
        <v>1030</v>
      </c>
      <c r="B21" s="4" t="s">
        <v>9</v>
      </c>
      <c r="C21" s="5">
        <f>VLOOKUP(B21,[9]참고사항!A$2:B$4,2,0)</f>
        <v>21</v>
      </c>
      <c r="D21" s="6" t="s">
        <v>1031</v>
      </c>
      <c r="E21" s="4">
        <v>1</v>
      </c>
      <c r="F21" s="4">
        <v>1</v>
      </c>
      <c r="G21" s="4">
        <v>20</v>
      </c>
      <c r="H21" s="4" t="s">
        <v>59</v>
      </c>
      <c r="I21" s="7" t="str">
        <f>VLOOKUP(H21,[9]참고사항!A$7:B$9,2,0)</f>
        <v>L</v>
      </c>
      <c r="J21" s="3"/>
    </row>
    <row r="22" spans="1:10" ht="49.5" x14ac:dyDescent="0.3">
      <c r="A22" s="6" t="s">
        <v>1032</v>
      </c>
      <c r="B22" s="4" t="s">
        <v>1270</v>
      </c>
      <c r="C22" s="5">
        <f>VLOOKUP(B22,[9]참고사항!A$2:B$4,2,0)</f>
        <v>31</v>
      </c>
      <c r="D22" s="6" t="s">
        <v>1033</v>
      </c>
      <c r="E22" s="4">
        <v>1</v>
      </c>
      <c r="F22" s="4" t="s">
        <v>1276</v>
      </c>
      <c r="G22" s="4">
        <v>20</v>
      </c>
      <c r="H22" s="4" t="s">
        <v>59</v>
      </c>
      <c r="I22" s="7" t="str">
        <f>VLOOKUP(H22,[9]참고사항!A$7:B$9,2,0)</f>
        <v>L</v>
      </c>
      <c r="J22" s="3"/>
    </row>
    <row r="23" spans="1:10" ht="82.5" hidden="1" x14ac:dyDescent="0.3">
      <c r="A23" s="6" t="s">
        <v>1034</v>
      </c>
      <c r="B23" s="4" t="s">
        <v>9</v>
      </c>
      <c r="C23" s="5">
        <f>VLOOKUP(B23,[9]참고사항!A$2:B$4,2,0)</f>
        <v>21</v>
      </c>
      <c r="D23" s="6" t="s">
        <v>1035</v>
      </c>
      <c r="E23" s="4">
        <v>1</v>
      </c>
      <c r="F23" s="4">
        <v>4</v>
      </c>
      <c r="G23" s="4">
        <v>20</v>
      </c>
      <c r="H23" s="4" t="s">
        <v>59</v>
      </c>
      <c r="I23" s="7" t="str">
        <f>VLOOKUP(H23,[9]참고사항!A$7:B$9,2,0)</f>
        <v>L</v>
      </c>
      <c r="J23" s="3"/>
    </row>
    <row r="24" spans="1:10" ht="82.5" hidden="1" x14ac:dyDescent="0.3">
      <c r="A24" s="6" t="s">
        <v>1036</v>
      </c>
      <c r="B24" s="4" t="s">
        <v>9</v>
      </c>
      <c r="C24" s="5">
        <f>VLOOKUP(B24,[9]참고사항!A$2:B$4,2,0)</f>
        <v>21</v>
      </c>
      <c r="D24" s="6" t="s">
        <v>1004</v>
      </c>
      <c r="E24" s="4">
        <v>1</v>
      </c>
      <c r="F24" s="4">
        <v>5</v>
      </c>
      <c r="G24" s="4">
        <v>20</v>
      </c>
      <c r="H24" s="4" t="s">
        <v>59</v>
      </c>
      <c r="I24" s="7" t="str">
        <f>VLOOKUP(H24,[9]참고사항!A$7:B$9,2,0)</f>
        <v>L</v>
      </c>
      <c r="J24" s="3"/>
    </row>
    <row r="25" spans="1:10" ht="82.5" hidden="1" x14ac:dyDescent="0.3">
      <c r="A25" s="6" t="s">
        <v>1037</v>
      </c>
      <c r="B25" s="4" t="s">
        <v>9</v>
      </c>
      <c r="C25" s="5">
        <f>VLOOKUP(B25,[9]참고사항!A$2:B$4,2,0)</f>
        <v>21</v>
      </c>
      <c r="D25" s="6" t="s">
        <v>1038</v>
      </c>
      <c r="E25" s="4">
        <v>1</v>
      </c>
      <c r="F25" s="4">
        <v>2</v>
      </c>
      <c r="G25" s="4">
        <v>20</v>
      </c>
      <c r="H25" s="4" t="s">
        <v>59</v>
      </c>
      <c r="I25" s="7" t="str">
        <f>VLOOKUP(H25,[9]참고사항!A$7:B$9,2,0)</f>
        <v>L</v>
      </c>
      <c r="J25" s="3"/>
    </row>
    <row r="26" spans="1:10" ht="82.5" hidden="1" x14ac:dyDescent="0.3">
      <c r="A26" s="6" t="s">
        <v>1039</v>
      </c>
      <c r="B26" s="4" t="s">
        <v>9</v>
      </c>
      <c r="C26" s="5">
        <f>VLOOKUP(B26,[9]참고사항!A$2:B$4,2,0)</f>
        <v>21</v>
      </c>
      <c r="D26" s="6" t="s">
        <v>1040</v>
      </c>
      <c r="E26" s="4">
        <v>1</v>
      </c>
      <c r="F26" s="4">
        <v>2</v>
      </c>
      <c r="G26" s="4">
        <v>20</v>
      </c>
      <c r="H26" s="4" t="s">
        <v>59</v>
      </c>
      <c r="I26" s="7" t="str">
        <f>VLOOKUP(H26,[9]참고사항!A$7:B$9,2,0)</f>
        <v>L</v>
      </c>
      <c r="J26" s="3"/>
    </row>
    <row r="27" spans="1:10" ht="82.5" hidden="1" x14ac:dyDescent="0.3">
      <c r="A27" s="6" t="s">
        <v>1041</v>
      </c>
      <c r="B27" s="4" t="s">
        <v>9</v>
      </c>
      <c r="C27" s="5">
        <f>VLOOKUP(B27,[9]참고사항!A$2:B$4,2,0)</f>
        <v>21</v>
      </c>
      <c r="D27" s="6" t="s">
        <v>1042</v>
      </c>
      <c r="E27" s="4">
        <v>1</v>
      </c>
      <c r="F27" s="4">
        <v>5</v>
      </c>
      <c r="G27" s="4">
        <v>20</v>
      </c>
      <c r="H27" s="4" t="s">
        <v>59</v>
      </c>
      <c r="I27" s="7" t="str">
        <f>VLOOKUP(H27,[9]참고사항!A$7:B$9,2,0)</f>
        <v>L</v>
      </c>
      <c r="J27" s="3"/>
    </row>
    <row r="28" spans="1:10" ht="82.5" hidden="1" x14ac:dyDescent="0.3">
      <c r="A28" s="6" t="s">
        <v>1043</v>
      </c>
      <c r="B28" s="4" t="s">
        <v>9</v>
      </c>
      <c r="C28" s="5">
        <f>VLOOKUP(B28,[9]참고사항!A$2:B$4,2,0)</f>
        <v>21</v>
      </c>
      <c r="D28" s="6" t="s">
        <v>1044</v>
      </c>
      <c r="E28" s="4">
        <v>1</v>
      </c>
      <c r="F28" s="4">
        <v>4</v>
      </c>
      <c r="G28" s="4">
        <v>20</v>
      </c>
      <c r="H28" s="4" t="s">
        <v>102</v>
      </c>
      <c r="I28" s="7" t="str">
        <f>VLOOKUP(H28,[9]참고사항!A$7:B$9,2,0)</f>
        <v>M</v>
      </c>
      <c r="J28" s="3"/>
    </row>
    <row r="29" spans="1:10" ht="82.5" hidden="1" x14ac:dyDescent="0.3">
      <c r="A29" s="6" t="s">
        <v>1045</v>
      </c>
      <c r="B29" s="4" t="s">
        <v>9</v>
      </c>
      <c r="C29" s="5">
        <f>VLOOKUP(B29,[9]참고사항!A$2:B$4,2,0)</f>
        <v>21</v>
      </c>
      <c r="D29" s="6" t="s">
        <v>1046</v>
      </c>
      <c r="E29" s="4">
        <v>1</v>
      </c>
      <c r="F29" s="4">
        <v>5</v>
      </c>
      <c r="G29" s="4">
        <v>20</v>
      </c>
      <c r="H29" s="4" t="s">
        <v>59</v>
      </c>
      <c r="I29" s="7" t="str">
        <f>VLOOKUP(H29,[9]참고사항!A$7:B$9,2,0)</f>
        <v>L</v>
      </c>
      <c r="J29" s="3"/>
    </row>
    <row r="30" spans="1:10" ht="82.5" hidden="1" x14ac:dyDescent="0.3">
      <c r="A30" s="6" t="s">
        <v>1047</v>
      </c>
      <c r="B30" s="4" t="s">
        <v>9</v>
      </c>
      <c r="C30" s="5">
        <f>VLOOKUP(B30,[9]참고사항!A$2:B$4,2,0)</f>
        <v>21</v>
      </c>
      <c r="D30" s="6" t="s">
        <v>1048</v>
      </c>
      <c r="E30" s="4">
        <v>1</v>
      </c>
      <c r="F30" s="4">
        <v>3</v>
      </c>
      <c r="G30" s="4">
        <v>20</v>
      </c>
      <c r="H30" s="4" t="s">
        <v>102</v>
      </c>
      <c r="I30" s="7" t="str">
        <f>VLOOKUP(H30,[9]참고사항!A$7:B$9,2,0)</f>
        <v>M</v>
      </c>
      <c r="J30" s="3"/>
    </row>
    <row r="31" spans="1:10" ht="82.5" hidden="1" x14ac:dyDescent="0.3">
      <c r="A31" s="6" t="s">
        <v>1049</v>
      </c>
      <c r="B31" s="4" t="s">
        <v>9</v>
      </c>
      <c r="C31" s="5">
        <f>VLOOKUP(B31,[9]참고사항!A$2:B$4,2,0)</f>
        <v>21</v>
      </c>
      <c r="D31" s="6" t="s">
        <v>1050</v>
      </c>
      <c r="E31" s="4">
        <v>1</v>
      </c>
      <c r="F31" s="4">
        <v>3</v>
      </c>
      <c r="G31" s="4">
        <v>20</v>
      </c>
      <c r="H31" s="4" t="s">
        <v>104</v>
      </c>
      <c r="I31" s="7" t="str">
        <f>VLOOKUP(H31,[9]참고사항!A$7:B$9,2,0)</f>
        <v>H</v>
      </c>
      <c r="J31" s="3"/>
    </row>
    <row r="32" spans="1:10" ht="82.5" hidden="1" x14ac:dyDescent="0.3">
      <c r="A32" s="6" t="s">
        <v>1051</v>
      </c>
      <c r="B32" s="4" t="s">
        <v>9</v>
      </c>
      <c r="C32" s="5">
        <f>VLOOKUP(B32,[9]참고사항!A$2:B$4,2,0)</f>
        <v>21</v>
      </c>
      <c r="D32" s="6" t="s">
        <v>1052</v>
      </c>
      <c r="E32" s="4">
        <v>1</v>
      </c>
      <c r="F32" s="4">
        <v>4</v>
      </c>
      <c r="G32" s="4">
        <v>20</v>
      </c>
      <c r="H32" s="4" t="s">
        <v>102</v>
      </c>
      <c r="I32" s="7" t="str">
        <f>VLOOKUP(H32,[9]참고사항!A$7:B$9,2,0)</f>
        <v>M</v>
      </c>
      <c r="J32" s="3"/>
    </row>
    <row r="33" spans="1:10" ht="198" hidden="1" x14ac:dyDescent="0.3">
      <c r="A33" s="6" t="s">
        <v>1053</v>
      </c>
      <c r="B33" s="4" t="s">
        <v>9</v>
      </c>
      <c r="C33" s="5">
        <f>VLOOKUP(B33,[9]참고사항!A$2:B$4,2,0)</f>
        <v>21</v>
      </c>
      <c r="D33" s="6" t="s">
        <v>1054</v>
      </c>
      <c r="E33" s="4">
        <v>1</v>
      </c>
      <c r="F33" s="4">
        <v>5</v>
      </c>
      <c r="G33" s="4">
        <v>20</v>
      </c>
      <c r="H33" s="4" t="s">
        <v>59</v>
      </c>
      <c r="I33" s="7" t="str">
        <f>VLOOKUP(H33,[9]참고사항!A$7:B$9,2,0)</f>
        <v>L</v>
      </c>
      <c r="J33" s="3"/>
    </row>
    <row r="34" spans="1:10" ht="82.5" hidden="1" x14ac:dyDescent="0.3">
      <c r="A34" s="6" t="s">
        <v>1055</v>
      </c>
      <c r="B34" s="4" t="s">
        <v>9</v>
      </c>
      <c r="C34" s="5">
        <f>VLOOKUP(B34,[9]참고사항!A$2:B$4,2,0)</f>
        <v>21</v>
      </c>
      <c r="D34" s="6" t="s">
        <v>1056</v>
      </c>
      <c r="E34" s="4">
        <v>1</v>
      </c>
      <c r="F34" s="4">
        <v>2</v>
      </c>
      <c r="G34" s="4">
        <v>20</v>
      </c>
      <c r="H34" s="4" t="s">
        <v>59</v>
      </c>
      <c r="I34" s="7" t="str">
        <f>VLOOKUP(H34,[9]참고사항!A$7:B$9,2,0)</f>
        <v>L</v>
      </c>
      <c r="J34" s="3"/>
    </row>
    <row r="35" spans="1:10" ht="82.5" hidden="1" x14ac:dyDescent="0.3">
      <c r="A35" s="6" t="s">
        <v>1057</v>
      </c>
      <c r="B35" s="4" t="s">
        <v>9</v>
      </c>
      <c r="C35" s="5">
        <f>VLOOKUP(B35,[9]참고사항!A$2:B$4,2,0)</f>
        <v>21</v>
      </c>
      <c r="D35" s="6" t="s">
        <v>1058</v>
      </c>
      <c r="E35" s="4">
        <v>1</v>
      </c>
      <c r="F35" s="4">
        <v>2</v>
      </c>
      <c r="G35" s="4">
        <v>20</v>
      </c>
      <c r="H35" s="4" t="s">
        <v>102</v>
      </c>
      <c r="I35" s="7" t="str">
        <f>VLOOKUP(H35,[9]참고사항!A$7:B$9,2,0)</f>
        <v>M</v>
      </c>
      <c r="J35" s="3"/>
    </row>
    <row r="36" spans="1:10" ht="82.5" hidden="1" x14ac:dyDescent="0.3">
      <c r="A36" s="6" t="s">
        <v>1059</v>
      </c>
      <c r="B36" s="4" t="s">
        <v>9</v>
      </c>
      <c r="C36" s="5">
        <f>VLOOKUP(B36,[9]참고사항!A$2:B$4,2,0)</f>
        <v>21</v>
      </c>
      <c r="D36" s="6" t="s">
        <v>1060</v>
      </c>
      <c r="E36" s="4">
        <v>1</v>
      </c>
      <c r="F36" s="4">
        <v>5</v>
      </c>
      <c r="G36" s="4">
        <v>20</v>
      </c>
      <c r="H36" s="4" t="s">
        <v>104</v>
      </c>
      <c r="I36" s="7" t="str">
        <f>VLOOKUP(H36,[9]참고사항!A$7:B$9,2,0)</f>
        <v>H</v>
      </c>
      <c r="J36" s="3"/>
    </row>
    <row r="37" spans="1:10" ht="99" hidden="1" x14ac:dyDescent="0.3">
      <c r="A37" s="6" t="s">
        <v>1061</v>
      </c>
      <c r="B37" s="4" t="s">
        <v>9</v>
      </c>
      <c r="C37" s="5">
        <f>VLOOKUP(B37,[9]참고사항!A$2:B$4,2,0)</f>
        <v>21</v>
      </c>
      <c r="D37" s="6" t="s">
        <v>1062</v>
      </c>
      <c r="E37" s="4">
        <v>1</v>
      </c>
      <c r="F37" s="4">
        <v>2</v>
      </c>
      <c r="G37" s="4">
        <v>20</v>
      </c>
      <c r="H37" s="4" t="s">
        <v>59</v>
      </c>
      <c r="I37" s="7" t="str">
        <f>VLOOKUP(H37,[9]참고사항!A$7:B$9,2,0)</f>
        <v>L</v>
      </c>
      <c r="J37" s="3"/>
    </row>
    <row r="38" spans="1:10" ht="82.5" hidden="1" x14ac:dyDescent="0.3">
      <c r="A38" s="6" t="s">
        <v>1063</v>
      </c>
      <c r="B38" s="4" t="s">
        <v>9</v>
      </c>
      <c r="C38" s="5">
        <f>VLOOKUP(B38,[9]참고사항!A$2:B$4,2,0)</f>
        <v>21</v>
      </c>
      <c r="D38" s="6" t="s">
        <v>1064</v>
      </c>
      <c r="E38" s="4">
        <v>1</v>
      </c>
      <c r="F38" s="4">
        <v>5</v>
      </c>
      <c r="G38" s="4">
        <v>20</v>
      </c>
      <c r="H38" s="4" t="s">
        <v>59</v>
      </c>
      <c r="I38" s="7" t="str">
        <f>VLOOKUP(H38,[9]참고사항!A$7:B$9,2,0)</f>
        <v>L</v>
      </c>
      <c r="J38" s="3"/>
    </row>
    <row r="39" spans="1:10" ht="82.5" hidden="1" x14ac:dyDescent="0.3">
      <c r="A39" s="6" t="s">
        <v>1065</v>
      </c>
      <c r="B39" s="4" t="s">
        <v>9</v>
      </c>
      <c r="C39" s="5">
        <f>VLOOKUP(B39,[9]참고사항!A$2:B$4,2,0)</f>
        <v>21</v>
      </c>
      <c r="D39" s="6" t="s">
        <v>1066</v>
      </c>
      <c r="E39" s="4">
        <v>1</v>
      </c>
      <c r="F39" s="4">
        <v>1</v>
      </c>
      <c r="G39" s="4">
        <v>20</v>
      </c>
      <c r="H39" s="4" t="s">
        <v>59</v>
      </c>
      <c r="I39" s="7" t="str">
        <f>VLOOKUP(H39,[9]참고사항!A$7:B$9,2,0)</f>
        <v>L</v>
      </c>
      <c r="J39" s="3"/>
    </row>
    <row r="40" spans="1:10" ht="82.5" hidden="1" x14ac:dyDescent="0.3">
      <c r="A40" s="6" t="s">
        <v>1067</v>
      </c>
      <c r="B40" s="4" t="s">
        <v>9</v>
      </c>
      <c r="C40" s="5">
        <f>VLOOKUP(B40,[9]참고사항!A$2:B$4,2,0)</f>
        <v>21</v>
      </c>
      <c r="D40" s="6" t="s">
        <v>1068</v>
      </c>
      <c r="E40" s="4">
        <v>1</v>
      </c>
      <c r="F40" s="4">
        <v>5</v>
      </c>
      <c r="G40" s="4">
        <v>20</v>
      </c>
      <c r="H40" s="4" t="s">
        <v>59</v>
      </c>
      <c r="I40" s="7" t="str">
        <f>VLOOKUP(H40,[9]참고사항!A$7:B$9,2,0)</f>
        <v>L</v>
      </c>
      <c r="J40" s="3"/>
    </row>
    <row r="41" spans="1:10" ht="82.5" hidden="1" x14ac:dyDescent="0.3">
      <c r="A41" s="6" t="s">
        <v>1069</v>
      </c>
      <c r="B41" s="4" t="s">
        <v>9</v>
      </c>
      <c r="C41" s="5">
        <f>VLOOKUP(B41,[9]참고사항!A$2:B$4,2,0)</f>
        <v>21</v>
      </c>
      <c r="D41" s="6" t="s">
        <v>1070</v>
      </c>
      <c r="E41" s="4">
        <v>1</v>
      </c>
      <c r="F41" s="4">
        <v>3</v>
      </c>
      <c r="G41" s="4">
        <v>20</v>
      </c>
      <c r="H41" s="4" t="s">
        <v>59</v>
      </c>
      <c r="I41" s="7" t="str">
        <f>VLOOKUP(H41,[9]참고사항!A$7:B$9,2,0)</f>
        <v>L</v>
      </c>
      <c r="J41" s="3"/>
    </row>
    <row r="42" spans="1:10" ht="82.5" hidden="1" x14ac:dyDescent="0.3">
      <c r="A42" s="6" t="s">
        <v>1071</v>
      </c>
      <c r="B42" s="4" t="s">
        <v>9</v>
      </c>
      <c r="C42" s="5">
        <f>VLOOKUP(B42,[9]참고사항!A$2:B$4,2,0)</f>
        <v>21</v>
      </c>
      <c r="D42" s="6" t="s">
        <v>1072</v>
      </c>
      <c r="E42" s="4">
        <v>1</v>
      </c>
      <c r="F42" s="4">
        <v>3</v>
      </c>
      <c r="G42" s="4">
        <v>20</v>
      </c>
      <c r="H42" s="4" t="s">
        <v>102</v>
      </c>
      <c r="I42" s="7" t="str">
        <f>VLOOKUP(H42,[9]참고사항!A$7:B$9,2,0)</f>
        <v>M</v>
      </c>
      <c r="J42" s="3"/>
    </row>
    <row r="43" spans="1:10" ht="82.5" hidden="1" x14ac:dyDescent="0.3">
      <c r="A43" s="6" t="s">
        <v>1073</v>
      </c>
      <c r="B43" s="4" t="s">
        <v>9</v>
      </c>
      <c r="C43" s="5">
        <f>VLOOKUP(B43,[9]참고사항!A$2:B$4,2,0)</f>
        <v>21</v>
      </c>
      <c r="D43" s="6" t="s">
        <v>1074</v>
      </c>
      <c r="E43" s="4">
        <v>1</v>
      </c>
      <c r="F43" s="4">
        <v>2</v>
      </c>
      <c r="G43" s="4">
        <v>20</v>
      </c>
      <c r="H43" s="4" t="s">
        <v>59</v>
      </c>
      <c r="I43" s="7" t="str">
        <f>VLOOKUP(H43,[9]참고사항!A$7:B$9,2,0)</f>
        <v>L</v>
      </c>
      <c r="J43" s="3"/>
    </row>
    <row r="44" spans="1:10" ht="82.5" hidden="1" x14ac:dyDescent="0.3">
      <c r="A44" s="6" t="s">
        <v>1075</v>
      </c>
      <c r="B44" s="4" t="s">
        <v>9</v>
      </c>
      <c r="C44" s="5">
        <f>VLOOKUP(B44,[9]참고사항!A$2:B$4,2,0)</f>
        <v>21</v>
      </c>
      <c r="D44" s="6" t="s">
        <v>1076</v>
      </c>
      <c r="E44" s="4">
        <v>1</v>
      </c>
      <c r="F44" s="4">
        <v>5</v>
      </c>
      <c r="G44" s="4">
        <v>20</v>
      </c>
      <c r="H44" s="4" t="s">
        <v>102</v>
      </c>
      <c r="I44" s="7" t="str">
        <f>VLOOKUP(H44,[9]참고사항!A$7:B$9,2,0)</f>
        <v>M</v>
      </c>
      <c r="J44" s="3"/>
    </row>
    <row r="45" spans="1:10" ht="82.5" hidden="1" x14ac:dyDescent="0.3">
      <c r="A45" s="6" t="s">
        <v>1077</v>
      </c>
      <c r="B45" s="4" t="s">
        <v>9</v>
      </c>
      <c r="C45" s="5">
        <f>VLOOKUP(B45,[9]참고사항!A$2:B$4,2,0)</f>
        <v>21</v>
      </c>
      <c r="D45" s="6" t="s">
        <v>1078</v>
      </c>
      <c r="E45" s="4">
        <v>1</v>
      </c>
      <c r="F45" s="4">
        <v>4</v>
      </c>
      <c r="G45" s="4">
        <v>20</v>
      </c>
      <c r="H45" s="4" t="s">
        <v>59</v>
      </c>
      <c r="I45" s="7" t="str">
        <f>VLOOKUP(H45,[9]참고사항!A$7:B$9,2,0)</f>
        <v>L</v>
      </c>
      <c r="J45" s="3"/>
    </row>
  </sheetData>
  <autoFilter ref="A1:J45" xr:uid="{245A22AA-6EFF-4096-95DD-32A04A8B84C6}">
    <filterColumn colId="1">
      <filters>
        <filter val="주관식"/>
      </filters>
    </filterColumn>
  </autoFilter>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154C-DE42-49E8-A93C-F3FF0B33D786}">
  <sheetPr filterMode="1"/>
  <dimension ref="A1:J99"/>
  <sheetViews>
    <sheetView zoomScale="90" zoomScaleNormal="90" workbookViewId="0">
      <pane ySplit="1" topLeftCell="A46" activePane="bottomLeft" state="frozen"/>
      <selection pane="bottomLeft" activeCell="F97" sqref="A1:J99"/>
    </sheetView>
  </sheetViews>
  <sheetFormatPr defaultRowHeight="16.5" x14ac:dyDescent="0.3"/>
  <cols>
    <col min="1" max="1" width="72.375" customWidth="1"/>
    <col min="2" max="2" width="15.125" bestFit="1" customWidth="1"/>
    <col min="3" max="3" width="7.5" style="15" customWidth="1"/>
    <col min="4" max="4" width="65" customWidth="1"/>
    <col min="5" max="5" width="9" customWidth="1"/>
    <col min="6" max="6" width="17.875" customWidth="1"/>
    <col min="7" max="7" width="9" customWidth="1"/>
    <col min="8" max="8" width="7.125" bestFit="1" customWidth="1"/>
    <col min="9" max="9" width="11" bestFit="1" customWidth="1"/>
    <col min="10" max="10" width="24.5" customWidth="1"/>
  </cols>
  <sheetData>
    <row r="1" spans="1:10" ht="38.25" customHeight="1" x14ac:dyDescent="0.3">
      <c r="A1" s="1" t="s">
        <v>0</v>
      </c>
      <c r="B1" s="1" t="s">
        <v>1</v>
      </c>
      <c r="C1" s="2" t="s">
        <v>2</v>
      </c>
      <c r="D1" s="1" t="s">
        <v>3</v>
      </c>
      <c r="E1" s="1" t="s">
        <v>4</v>
      </c>
      <c r="F1" s="1" t="s">
        <v>5</v>
      </c>
      <c r="G1" s="1" t="s">
        <v>6</v>
      </c>
      <c r="H1" s="1" t="s">
        <v>7</v>
      </c>
      <c r="I1" s="1" t="s">
        <v>2</v>
      </c>
      <c r="J1" s="1" t="s">
        <v>8</v>
      </c>
    </row>
    <row r="2" spans="1:10" ht="82.5" hidden="1" x14ac:dyDescent="0.3">
      <c r="A2" s="3" t="s">
        <v>834</v>
      </c>
      <c r="B2" s="4" t="s">
        <v>9</v>
      </c>
      <c r="C2" s="5">
        <f>VLOOKUP(B2,[10]참고사항!A$2:B$4,2,0)</f>
        <v>21</v>
      </c>
      <c r="D2" s="46" t="s">
        <v>835</v>
      </c>
      <c r="E2" s="4">
        <v>1</v>
      </c>
      <c r="F2" s="4">
        <v>1</v>
      </c>
      <c r="G2" s="4">
        <v>20</v>
      </c>
      <c r="H2" s="4" t="s">
        <v>102</v>
      </c>
      <c r="I2" s="7" t="s">
        <v>13</v>
      </c>
      <c r="J2" s="3"/>
    </row>
    <row r="3" spans="1:10" hidden="1" x14ac:dyDescent="0.3">
      <c r="A3" s="3" t="s">
        <v>836</v>
      </c>
      <c r="B3" s="4" t="s">
        <v>837</v>
      </c>
      <c r="C3" s="5">
        <v>10</v>
      </c>
      <c r="D3" s="6"/>
      <c r="E3" s="4">
        <v>1</v>
      </c>
      <c r="F3" s="4" t="s">
        <v>838</v>
      </c>
      <c r="G3" s="4">
        <v>20</v>
      </c>
      <c r="H3" s="4" t="s">
        <v>104</v>
      </c>
      <c r="I3" s="7" t="s">
        <v>839</v>
      </c>
      <c r="J3" s="3"/>
    </row>
    <row r="4" spans="1:10" ht="82.5" hidden="1" x14ac:dyDescent="0.3">
      <c r="A4" s="3" t="s">
        <v>840</v>
      </c>
      <c r="B4" s="4" t="s">
        <v>9</v>
      </c>
      <c r="C4" s="5">
        <f>VLOOKUP(B4,[10]참고사항!A$2:B$4,2,0)</f>
        <v>21</v>
      </c>
      <c r="D4" s="6" t="s">
        <v>841</v>
      </c>
      <c r="E4" s="4">
        <v>1</v>
      </c>
      <c r="F4" s="4">
        <v>1</v>
      </c>
      <c r="G4" s="4">
        <v>20</v>
      </c>
      <c r="H4" s="4" t="s">
        <v>102</v>
      </c>
      <c r="I4" s="7" t="s">
        <v>13</v>
      </c>
      <c r="J4" s="3"/>
    </row>
    <row r="5" spans="1:10" ht="82.5" hidden="1" x14ac:dyDescent="0.3">
      <c r="A5" s="3" t="s">
        <v>842</v>
      </c>
      <c r="B5" s="4" t="s">
        <v>9</v>
      </c>
      <c r="C5" s="5">
        <f>VLOOKUP(B5,[10]참고사항!A$2:B$4,2,0)</f>
        <v>21</v>
      </c>
      <c r="D5" s="6" t="s">
        <v>843</v>
      </c>
      <c r="E5" s="4">
        <v>1</v>
      </c>
      <c r="F5" s="4">
        <v>3</v>
      </c>
      <c r="G5" s="4">
        <v>20</v>
      </c>
      <c r="H5" s="4" t="s">
        <v>102</v>
      </c>
      <c r="I5" s="7" t="s">
        <v>844</v>
      </c>
      <c r="J5" s="3"/>
    </row>
    <row r="6" spans="1:10" ht="85.5" customHeight="1" x14ac:dyDescent="0.3">
      <c r="A6" s="3" t="s">
        <v>845</v>
      </c>
      <c r="B6" s="4" t="s">
        <v>9</v>
      </c>
      <c r="C6" s="5">
        <f>VLOOKUP(B6,[10]참고사항!A$2:B$4,2,0)</f>
        <v>21</v>
      </c>
      <c r="D6" s="6" t="s">
        <v>846</v>
      </c>
      <c r="E6" s="4">
        <v>1</v>
      </c>
      <c r="F6" s="4">
        <v>5</v>
      </c>
      <c r="G6" s="4">
        <v>20</v>
      </c>
      <c r="H6" s="4" t="s">
        <v>59</v>
      </c>
      <c r="I6" s="7" t="s">
        <v>847</v>
      </c>
      <c r="J6" s="3"/>
    </row>
    <row r="7" spans="1:10" s="51" customFormat="1" x14ac:dyDescent="0.3">
      <c r="A7" s="47" t="s">
        <v>848</v>
      </c>
      <c r="B7" s="48" t="s">
        <v>837</v>
      </c>
      <c r="C7" s="49">
        <v>10</v>
      </c>
      <c r="D7" s="13"/>
      <c r="E7" s="48">
        <v>1</v>
      </c>
      <c r="F7" s="48" t="s">
        <v>838</v>
      </c>
      <c r="G7" s="48">
        <v>20</v>
      </c>
      <c r="H7" s="48" t="s">
        <v>59</v>
      </c>
      <c r="I7" s="50" t="s">
        <v>847</v>
      </c>
      <c r="J7" s="47"/>
    </row>
    <row r="8" spans="1:10" ht="82.5" hidden="1" x14ac:dyDescent="0.3">
      <c r="A8" s="3" t="s">
        <v>849</v>
      </c>
      <c r="B8" s="4" t="s">
        <v>9</v>
      </c>
      <c r="C8" s="5">
        <f>VLOOKUP(B8,[10]참고사항!A$2:B$4,2,0)</f>
        <v>21</v>
      </c>
      <c r="D8" s="6" t="s">
        <v>850</v>
      </c>
      <c r="E8" s="4">
        <v>1</v>
      </c>
      <c r="F8" s="4">
        <v>4</v>
      </c>
      <c r="G8" s="4">
        <v>20</v>
      </c>
      <c r="H8" s="4" t="s">
        <v>21</v>
      </c>
      <c r="I8" s="7" t="s">
        <v>844</v>
      </c>
      <c r="J8" s="3"/>
    </row>
    <row r="9" spans="1:10" ht="82.5" hidden="1" x14ac:dyDescent="0.3">
      <c r="A9" s="3" t="s">
        <v>851</v>
      </c>
      <c r="B9" s="4" t="s">
        <v>9</v>
      </c>
      <c r="C9" s="5">
        <f>VLOOKUP(B9,[10]참고사항!A$2:B$4,2,0)</f>
        <v>21</v>
      </c>
      <c r="D9" s="6" t="s">
        <v>852</v>
      </c>
      <c r="E9" s="4">
        <v>1</v>
      </c>
      <c r="F9" s="4">
        <v>4</v>
      </c>
      <c r="G9" s="4">
        <v>20</v>
      </c>
      <c r="H9" s="4" t="s">
        <v>21</v>
      </c>
      <c r="I9" s="7" t="s">
        <v>844</v>
      </c>
      <c r="J9" s="3"/>
    </row>
    <row r="10" spans="1:10" ht="28.5" customHeight="1" x14ac:dyDescent="0.3">
      <c r="A10" s="47" t="s">
        <v>853</v>
      </c>
      <c r="B10" s="48" t="s">
        <v>12</v>
      </c>
      <c r="C10" s="49">
        <f>VLOOKUP(B10,[10]참고사항!A$2:B$4,2,0)</f>
        <v>31</v>
      </c>
      <c r="D10" s="6"/>
      <c r="E10" s="4">
        <v>1</v>
      </c>
      <c r="F10" s="4">
        <v>2</v>
      </c>
      <c r="G10" s="4">
        <v>20</v>
      </c>
      <c r="H10" s="4" t="s">
        <v>59</v>
      </c>
      <c r="I10" s="7" t="s">
        <v>847</v>
      </c>
      <c r="J10" s="3"/>
    </row>
    <row r="11" spans="1:10" x14ac:dyDescent="0.3">
      <c r="A11" s="3" t="s">
        <v>854</v>
      </c>
      <c r="B11" s="48" t="s">
        <v>12</v>
      </c>
      <c r="C11" s="49">
        <f>VLOOKUP(B11,[10]참고사항!A$2:B$4,2,0)</f>
        <v>31</v>
      </c>
      <c r="D11" s="6"/>
      <c r="E11" s="4">
        <v>1</v>
      </c>
      <c r="F11" s="4">
        <v>100</v>
      </c>
      <c r="G11" s="4">
        <v>20</v>
      </c>
      <c r="H11" s="4" t="s">
        <v>59</v>
      </c>
      <c r="I11" s="7" t="s">
        <v>847</v>
      </c>
      <c r="J11" s="3"/>
    </row>
    <row r="12" spans="1:10" ht="82.5" hidden="1" x14ac:dyDescent="0.3">
      <c r="A12" s="3" t="s">
        <v>855</v>
      </c>
      <c r="B12" s="4" t="s">
        <v>9</v>
      </c>
      <c r="C12" s="5">
        <f>VLOOKUP(B12,[10]참고사항!A$2:B$4,2,0)</f>
        <v>21</v>
      </c>
      <c r="D12" s="6" t="s">
        <v>856</v>
      </c>
      <c r="E12" s="4">
        <v>1</v>
      </c>
      <c r="F12" s="4">
        <v>4</v>
      </c>
      <c r="G12" s="4">
        <v>20</v>
      </c>
      <c r="H12" s="4" t="s">
        <v>102</v>
      </c>
      <c r="I12" s="7" t="s">
        <v>844</v>
      </c>
      <c r="J12" s="3"/>
    </row>
    <row r="13" spans="1:10" ht="88.5" customHeight="1" x14ac:dyDescent="0.3">
      <c r="A13" s="3" t="s">
        <v>857</v>
      </c>
      <c r="B13" s="4" t="s">
        <v>9</v>
      </c>
      <c r="C13" s="5">
        <f>VLOOKUP(B13,[10]참고사항!A$2:B$4,2,0)</f>
        <v>21</v>
      </c>
      <c r="D13" s="6" t="s">
        <v>858</v>
      </c>
      <c r="E13" s="4">
        <v>1</v>
      </c>
      <c r="F13" s="4">
        <v>5</v>
      </c>
      <c r="G13" s="4">
        <v>20</v>
      </c>
      <c r="H13" s="4" t="s">
        <v>59</v>
      </c>
      <c r="I13" s="7" t="s">
        <v>847</v>
      </c>
      <c r="J13" s="3"/>
    </row>
    <row r="14" spans="1:10" s="51" customFormat="1" hidden="1" x14ac:dyDescent="0.3">
      <c r="A14" s="47" t="s">
        <v>859</v>
      </c>
      <c r="B14" s="48" t="s">
        <v>12</v>
      </c>
      <c r="C14" s="49">
        <f>VLOOKUP(B14,[10]참고사항!A$2:B$4,2,0)</f>
        <v>31</v>
      </c>
      <c r="D14" s="13"/>
      <c r="E14" s="48">
        <v>1</v>
      </c>
      <c r="F14" s="48">
        <v>3</v>
      </c>
      <c r="G14" s="4">
        <v>20</v>
      </c>
      <c r="H14" s="48" t="s">
        <v>102</v>
      </c>
      <c r="I14" s="50" t="s">
        <v>844</v>
      </c>
      <c r="J14" s="47"/>
    </row>
    <row r="15" spans="1:10" ht="82.5" x14ac:dyDescent="0.3">
      <c r="A15" s="3" t="s">
        <v>860</v>
      </c>
      <c r="B15" s="4" t="s">
        <v>9</v>
      </c>
      <c r="C15" s="5">
        <f>VLOOKUP(B15,[10]참고사항!A$2:B$4,2,0)</f>
        <v>21</v>
      </c>
      <c r="D15" s="6" t="s">
        <v>861</v>
      </c>
      <c r="E15" s="4">
        <v>1</v>
      </c>
      <c r="F15" s="4">
        <v>2</v>
      </c>
      <c r="G15" s="4">
        <v>20</v>
      </c>
      <c r="H15" s="4" t="s">
        <v>59</v>
      </c>
      <c r="I15" s="7" t="s">
        <v>847</v>
      </c>
      <c r="J15" s="3"/>
    </row>
    <row r="16" spans="1:10" ht="82.5" hidden="1" x14ac:dyDescent="0.3">
      <c r="A16" s="3" t="s">
        <v>862</v>
      </c>
      <c r="B16" s="4" t="s">
        <v>9</v>
      </c>
      <c r="C16" s="5">
        <f>VLOOKUP(B16,[10]참고사항!A$2:B$4,2,0)</f>
        <v>21</v>
      </c>
      <c r="D16" s="6" t="s">
        <v>863</v>
      </c>
      <c r="E16" s="4">
        <v>1</v>
      </c>
      <c r="F16" s="4">
        <v>4</v>
      </c>
      <c r="G16" s="4">
        <v>20</v>
      </c>
      <c r="H16" s="4" t="s">
        <v>102</v>
      </c>
      <c r="I16" s="7" t="s">
        <v>844</v>
      </c>
      <c r="J16" s="3"/>
    </row>
    <row r="17" spans="1:10" ht="82.5" hidden="1" x14ac:dyDescent="0.3">
      <c r="A17" s="3" t="s">
        <v>864</v>
      </c>
      <c r="B17" s="4" t="s">
        <v>9</v>
      </c>
      <c r="C17" s="5">
        <f>VLOOKUP(B17,[10]참고사항!A$2:B$4,2,0)</f>
        <v>21</v>
      </c>
      <c r="D17" s="6" t="s">
        <v>865</v>
      </c>
      <c r="E17" s="4">
        <v>1</v>
      </c>
      <c r="F17" s="4">
        <v>1</v>
      </c>
      <c r="G17" s="4">
        <v>20</v>
      </c>
      <c r="H17" s="4" t="s">
        <v>102</v>
      </c>
      <c r="I17" s="7" t="s">
        <v>844</v>
      </c>
      <c r="J17" s="3"/>
    </row>
    <row r="18" spans="1:10" ht="82.5" hidden="1" x14ac:dyDescent="0.3">
      <c r="A18" s="3" t="s">
        <v>866</v>
      </c>
      <c r="B18" s="4" t="s">
        <v>9</v>
      </c>
      <c r="C18" s="5">
        <f>VLOOKUP(B18,[10]참고사항!A$2:B$4,2,0)</f>
        <v>21</v>
      </c>
      <c r="D18" s="6" t="s">
        <v>867</v>
      </c>
      <c r="E18" s="4">
        <v>1</v>
      </c>
      <c r="F18" s="4">
        <v>4</v>
      </c>
      <c r="G18" s="4">
        <v>20</v>
      </c>
      <c r="H18" s="4" t="s">
        <v>102</v>
      </c>
      <c r="I18" s="7" t="s">
        <v>844</v>
      </c>
      <c r="J18" s="3"/>
    </row>
    <row r="19" spans="1:10" s="51" customFormat="1" ht="82.5" hidden="1" x14ac:dyDescent="0.3">
      <c r="A19" s="47" t="s">
        <v>868</v>
      </c>
      <c r="B19" s="48" t="s">
        <v>9</v>
      </c>
      <c r="C19" s="49">
        <f>VLOOKUP(B19,[10]참고사항!A$2:B$4,2,0)</f>
        <v>21</v>
      </c>
      <c r="D19" s="13" t="s">
        <v>869</v>
      </c>
      <c r="E19" s="48">
        <v>1</v>
      </c>
      <c r="F19" s="48">
        <v>1</v>
      </c>
      <c r="G19" s="48">
        <v>20</v>
      </c>
      <c r="H19" s="48" t="s">
        <v>102</v>
      </c>
      <c r="I19" s="50" t="s">
        <v>844</v>
      </c>
      <c r="J19" s="47"/>
    </row>
    <row r="20" spans="1:10" s="51" customFormat="1" ht="82.5" hidden="1" x14ac:dyDescent="0.3">
      <c r="A20" s="47" t="s">
        <v>870</v>
      </c>
      <c r="B20" s="48" t="s">
        <v>9</v>
      </c>
      <c r="C20" s="49">
        <f>VLOOKUP(B20,[10]참고사항!A$2:B$4,2,0)</f>
        <v>21</v>
      </c>
      <c r="D20" s="13" t="s">
        <v>871</v>
      </c>
      <c r="E20" s="48">
        <v>1</v>
      </c>
      <c r="F20" s="48">
        <v>5</v>
      </c>
      <c r="G20" s="48">
        <v>20</v>
      </c>
      <c r="H20" s="48" t="s">
        <v>102</v>
      </c>
      <c r="I20" s="50" t="s">
        <v>844</v>
      </c>
      <c r="J20" s="47"/>
    </row>
    <row r="21" spans="1:10" s="51" customFormat="1" ht="82.5" hidden="1" x14ac:dyDescent="0.3">
      <c r="A21" s="47" t="s">
        <v>872</v>
      </c>
      <c r="B21" s="48" t="s">
        <v>9</v>
      </c>
      <c r="C21" s="49">
        <f>VLOOKUP(B21,[10]참고사항!A$2:B$4,2,0)</f>
        <v>21</v>
      </c>
      <c r="D21" s="13" t="s">
        <v>869</v>
      </c>
      <c r="E21" s="48">
        <v>1</v>
      </c>
      <c r="F21" s="48">
        <v>5</v>
      </c>
      <c r="G21" s="48">
        <v>20</v>
      </c>
      <c r="H21" s="48" t="s">
        <v>102</v>
      </c>
      <c r="I21" s="50" t="s">
        <v>844</v>
      </c>
      <c r="J21" s="47"/>
    </row>
    <row r="22" spans="1:10" ht="82.5" hidden="1" x14ac:dyDescent="0.3">
      <c r="A22" s="3" t="s">
        <v>873</v>
      </c>
      <c r="B22" s="4" t="s">
        <v>9</v>
      </c>
      <c r="C22" s="5">
        <f>VLOOKUP(B22,[10]참고사항!A$2:B$4,2,0)</f>
        <v>21</v>
      </c>
      <c r="D22" s="6" t="s">
        <v>874</v>
      </c>
      <c r="E22" s="4">
        <v>1</v>
      </c>
      <c r="F22" s="4">
        <v>1</v>
      </c>
      <c r="G22" s="4">
        <v>20</v>
      </c>
      <c r="H22" s="4" t="s">
        <v>102</v>
      </c>
      <c r="I22" s="7" t="s">
        <v>844</v>
      </c>
      <c r="J22" s="3"/>
    </row>
    <row r="23" spans="1:10" ht="82.5" hidden="1" x14ac:dyDescent="0.3">
      <c r="A23" s="3" t="s">
        <v>875</v>
      </c>
      <c r="B23" s="4" t="s">
        <v>9</v>
      </c>
      <c r="C23" s="5">
        <f>VLOOKUP(B23,[10]참고사항!A$2:B$4,2,0)</f>
        <v>21</v>
      </c>
      <c r="D23" s="6" t="s">
        <v>874</v>
      </c>
      <c r="E23" s="4">
        <v>1</v>
      </c>
      <c r="F23" s="4">
        <v>5</v>
      </c>
      <c r="G23" s="4">
        <v>20</v>
      </c>
      <c r="H23" s="4" t="s">
        <v>102</v>
      </c>
      <c r="I23" s="7" t="s">
        <v>844</v>
      </c>
      <c r="J23" s="3"/>
    </row>
    <row r="24" spans="1:10" ht="82.5" hidden="1" x14ac:dyDescent="0.3">
      <c r="A24" s="3" t="s">
        <v>876</v>
      </c>
      <c r="B24" s="4" t="s">
        <v>9</v>
      </c>
      <c r="C24" s="5">
        <f>VLOOKUP(B24,[10]참고사항!A$2:B$4,2,0)</f>
        <v>21</v>
      </c>
      <c r="D24" s="6" t="s">
        <v>874</v>
      </c>
      <c r="E24" s="4">
        <v>1</v>
      </c>
      <c r="F24" s="4">
        <v>4</v>
      </c>
      <c r="G24" s="4">
        <v>20</v>
      </c>
      <c r="H24" s="4" t="s">
        <v>102</v>
      </c>
      <c r="I24" s="7" t="s">
        <v>844</v>
      </c>
      <c r="J24" s="3"/>
    </row>
    <row r="25" spans="1:10" ht="82.5" hidden="1" x14ac:dyDescent="0.3">
      <c r="A25" s="3" t="s">
        <v>877</v>
      </c>
      <c r="B25" s="4" t="s">
        <v>9</v>
      </c>
      <c r="C25" s="5">
        <f>VLOOKUP(B25,[10]참고사항!A$2:B$4,2,0)</f>
        <v>21</v>
      </c>
      <c r="D25" s="6" t="s">
        <v>878</v>
      </c>
      <c r="E25" s="4">
        <v>1</v>
      </c>
      <c r="F25" s="4">
        <v>1</v>
      </c>
      <c r="G25" s="4">
        <v>20</v>
      </c>
      <c r="H25" s="4" t="s">
        <v>104</v>
      </c>
      <c r="I25" s="7" t="s">
        <v>839</v>
      </c>
      <c r="J25" s="3"/>
    </row>
    <row r="26" spans="1:10" hidden="1" x14ac:dyDescent="0.3">
      <c r="A26" s="3" t="s">
        <v>879</v>
      </c>
      <c r="B26" s="4" t="s">
        <v>837</v>
      </c>
      <c r="C26" s="5">
        <v>10</v>
      </c>
      <c r="D26" s="6"/>
      <c r="E26" s="4">
        <v>1</v>
      </c>
      <c r="F26" s="4" t="s">
        <v>838</v>
      </c>
      <c r="G26" s="4">
        <v>20</v>
      </c>
      <c r="H26" s="4" t="s">
        <v>104</v>
      </c>
      <c r="I26" s="7" t="s">
        <v>839</v>
      </c>
      <c r="J26" s="3"/>
    </row>
    <row r="27" spans="1:10" hidden="1" x14ac:dyDescent="0.3">
      <c r="A27" s="3" t="s">
        <v>880</v>
      </c>
      <c r="B27" s="4" t="s">
        <v>837</v>
      </c>
      <c r="C27" s="5">
        <v>10</v>
      </c>
      <c r="D27" s="6"/>
      <c r="E27" s="4">
        <v>1</v>
      </c>
      <c r="F27" s="4" t="s">
        <v>129</v>
      </c>
      <c r="G27" s="4">
        <v>20</v>
      </c>
      <c r="H27" s="4" t="s">
        <v>104</v>
      </c>
      <c r="I27" s="7" t="s">
        <v>839</v>
      </c>
      <c r="J27" s="3"/>
    </row>
    <row r="28" spans="1:10" ht="82.5" hidden="1" x14ac:dyDescent="0.3">
      <c r="A28" s="3" t="s">
        <v>881</v>
      </c>
      <c r="B28" s="4" t="s">
        <v>9</v>
      </c>
      <c r="C28" s="5">
        <f>VLOOKUP(B28,[10]참고사항!A$2:B$4,2,0)</f>
        <v>21</v>
      </c>
      <c r="D28" s="6" t="s">
        <v>882</v>
      </c>
      <c r="E28" s="4">
        <v>1</v>
      </c>
      <c r="F28" s="4">
        <v>2</v>
      </c>
      <c r="G28" s="4">
        <v>20</v>
      </c>
      <c r="H28" s="4" t="s">
        <v>104</v>
      </c>
      <c r="I28" s="7" t="s">
        <v>839</v>
      </c>
      <c r="J28" s="3"/>
    </row>
    <row r="29" spans="1:10" ht="82.5" x14ac:dyDescent="0.3">
      <c r="A29" s="3" t="s">
        <v>883</v>
      </c>
      <c r="B29" s="4" t="s">
        <v>9</v>
      </c>
      <c r="C29" s="5">
        <f>VLOOKUP(B29,[10]참고사항!A$2:B$4,2,0)</f>
        <v>21</v>
      </c>
      <c r="D29" s="6" t="s">
        <v>882</v>
      </c>
      <c r="E29" s="4">
        <v>1</v>
      </c>
      <c r="F29" s="4">
        <v>3</v>
      </c>
      <c r="G29" s="4">
        <v>20</v>
      </c>
      <c r="H29" s="4" t="s">
        <v>59</v>
      </c>
      <c r="I29" s="7" t="s">
        <v>847</v>
      </c>
      <c r="J29" s="3"/>
    </row>
    <row r="30" spans="1:10" ht="82.5" hidden="1" x14ac:dyDescent="0.3">
      <c r="A30" s="3" t="s">
        <v>884</v>
      </c>
      <c r="B30" s="4" t="s">
        <v>9</v>
      </c>
      <c r="C30" s="5">
        <f>VLOOKUP(B30,[10]참고사항!A$2:B$4,2,0)</f>
        <v>21</v>
      </c>
      <c r="D30" s="6" t="s">
        <v>882</v>
      </c>
      <c r="E30" s="4">
        <v>1</v>
      </c>
      <c r="F30" s="4">
        <v>4</v>
      </c>
      <c r="G30" s="4">
        <v>20</v>
      </c>
      <c r="H30" s="4" t="s">
        <v>104</v>
      </c>
      <c r="I30" s="7" t="s">
        <v>839</v>
      </c>
      <c r="J30" s="3"/>
    </row>
    <row r="31" spans="1:10" ht="82.5" hidden="1" x14ac:dyDescent="0.3">
      <c r="A31" s="3" t="s">
        <v>885</v>
      </c>
      <c r="B31" s="4" t="s">
        <v>9</v>
      </c>
      <c r="C31" s="5">
        <f>VLOOKUP(B31,[10]참고사항!A$2:B$4,2,0)</f>
        <v>21</v>
      </c>
      <c r="D31" s="6" t="s">
        <v>882</v>
      </c>
      <c r="E31" s="4">
        <v>1</v>
      </c>
      <c r="F31" s="4">
        <v>5</v>
      </c>
      <c r="G31" s="4">
        <v>20</v>
      </c>
      <c r="H31" s="4" t="s">
        <v>104</v>
      </c>
      <c r="I31" s="7" t="s">
        <v>839</v>
      </c>
      <c r="J31" s="3"/>
    </row>
    <row r="32" spans="1:10" ht="22.5" customHeight="1" x14ac:dyDescent="0.3">
      <c r="A32" s="3" t="s">
        <v>886</v>
      </c>
      <c r="B32" s="4" t="s">
        <v>837</v>
      </c>
      <c r="C32" s="5">
        <v>10</v>
      </c>
      <c r="D32" s="6"/>
      <c r="E32" s="4">
        <v>1</v>
      </c>
      <c r="F32" s="4" t="s">
        <v>838</v>
      </c>
      <c r="G32" s="4">
        <v>20</v>
      </c>
      <c r="H32" s="4" t="s">
        <v>59</v>
      </c>
      <c r="I32" s="7" t="s">
        <v>847</v>
      </c>
      <c r="J32" s="3"/>
    </row>
    <row r="33" spans="1:10" x14ac:dyDescent="0.3">
      <c r="A33" s="3" t="s">
        <v>887</v>
      </c>
      <c r="B33" s="4" t="s">
        <v>837</v>
      </c>
      <c r="C33" s="5">
        <v>10</v>
      </c>
      <c r="D33" s="6"/>
      <c r="E33" s="4">
        <v>1</v>
      </c>
      <c r="F33" s="4" t="s">
        <v>838</v>
      </c>
      <c r="G33" s="4">
        <v>20</v>
      </c>
      <c r="H33" s="4" t="s">
        <v>59</v>
      </c>
      <c r="I33" s="7" t="s">
        <v>847</v>
      </c>
      <c r="J33" s="3"/>
    </row>
    <row r="34" spans="1:10" ht="22.5" customHeight="1" x14ac:dyDescent="0.3">
      <c r="A34" s="3" t="s">
        <v>888</v>
      </c>
      <c r="B34" s="4" t="s">
        <v>837</v>
      </c>
      <c r="C34" s="5">
        <v>10</v>
      </c>
      <c r="D34" s="6"/>
      <c r="E34" s="4">
        <v>1</v>
      </c>
      <c r="F34" s="4" t="s">
        <v>129</v>
      </c>
      <c r="G34" s="4">
        <v>20</v>
      </c>
      <c r="H34" s="4" t="s">
        <v>59</v>
      </c>
      <c r="I34" s="7" t="s">
        <v>847</v>
      </c>
      <c r="J34" s="3"/>
    </row>
    <row r="35" spans="1:10" x14ac:dyDescent="0.3">
      <c r="A35" s="3" t="s">
        <v>889</v>
      </c>
      <c r="B35" s="4" t="s">
        <v>837</v>
      </c>
      <c r="C35" s="5">
        <v>10</v>
      </c>
      <c r="D35" s="6"/>
      <c r="E35" s="4">
        <v>1</v>
      </c>
      <c r="F35" s="4" t="s">
        <v>838</v>
      </c>
      <c r="G35" s="4">
        <v>20</v>
      </c>
      <c r="H35" s="4" t="s">
        <v>59</v>
      </c>
      <c r="I35" s="7" t="s">
        <v>847</v>
      </c>
      <c r="J35" s="3"/>
    </row>
    <row r="36" spans="1:10" ht="21" hidden="1" customHeight="1" x14ac:dyDescent="0.3">
      <c r="A36" s="3" t="s">
        <v>890</v>
      </c>
      <c r="B36" s="4" t="s">
        <v>221</v>
      </c>
      <c r="C36" s="5">
        <v>31</v>
      </c>
      <c r="D36" s="6"/>
      <c r="E36" s="4">
        <v>1</v>
      </c>
      <c r="F36" s="4">
        <v>8</v>
      </c>
      <c r="G36" s="4">
        <v>20</v>
      </c>
      <c r="H36" s="4" t="s">
        <v>104</v>
      </c>
      <c r="I36" s="7" t="s">
        <v>839</v>
      </c>
      <c r="J36" s="3"/>
    </row>
    <row r="37" spans="1:10" hidden="1" x14ac:dyDescent="0.3">
      <c r="A37" s="3" t="s">
        <v>891</v>
      </c>
      <c r="B37" s="4" t="s">
        <v>837</v>
      </c>
      <c r="C37" s="5">
        <v>10</v>
      </c>
      <c r="D37" s="6"/>
      <c r="E37" s="4">
        <v>1</v>
      </c>
      <c r="F37" s="4" t="s">
        <v>838</v>
      </c>
      <c r="G37" s="4">
        <v>20</v>
      </c>
      <c r="H37" s="4" t="s">
        <v>102</v>
      </c>
      <c r="I37" s="7" t="s">
        <v>844</v>
      </c>
      <c r="J37" s="3"/>
    </row>
    <row r="38" spans="1:10" ht="23.25" customHeight="1" x14ac:dyDescent="0.3">
      <c r="A38" s="3" t="s">
        <v>892</v>
      </c>
      <c r="B38" s="4" t="s">
        <v>837</v>
      </c>
      <c r="C38" s="5">
        <v>10</v>
      </c>
      <c r="D38" s="6"/>
      <c r="E38" s="4">
        <v>1</v>
      </c>
      <c r="F38" s="4" t="s">
        <v>838</v>
      </c>
      <c r="G38" s="4">
        <v>20</v>
      </c>
      <c r="H38" s="4" t="s">
        <v>59</v>
      </c>
      <c r="I38" s="7" t="s">
        <v>847</v>
      </c>
      <c r="J38" s="3"/>
    </row>
    <row r="39" spans="1:10" ht="24" customHeight="1" x14ac:dyDescent="0.3">
      <c r="A39" s="3" t="s">
        <v>893</v>
      </c>
      <c r="B39" s="4" t="s">
        <v>837</v>
      </c>
      <c r="C39" s="5">
        <v>10</v>
      </c>
      <c r="D39" s="6"/>
      <c r="E39" s="4">
        <v>1</v>
      </c>
      <c r="F39" s="4" t="s">
        <v>838</v>
      </c>
      <c r="G39" s="4">
        <v>20</v>
      </c>
      <c r="H39" s="4" t="s">
        <v>59</v>
      </c>
      <c r="I39" s="7" t="s">
        <v>847</v>
      </c>
      <c r="J39" s="3"/>
    </row>
    <row r="40" spans="1:10" x14ac:dyDescent="0.3">
      <c r="A40" s="3" t="s">
        <v>894</v>
      </c>
      <c r="B40" s="4" t="s">
        <v>837</v>
      </c>
      <c r="C40" s="5">
        <v>10</v>
      </c>
      <c r="D40" s="6"/>
      <c r="E40" s="4">
        <v>1</v>
      </c>
      <c r="F40" s="4" t="s">
        <v>129</v>
      </c>
      <c r="G40" s="4">
        <v>20</v>
      </c>
      <c r="H40" s="4" t="s">
        <v>59</v>
      </c>
      <c r="I40" s="7" t="s">
        <v>847</v>
      </c>
      <c r="J40" s="3"/>
    </row>
    <row r="41" spans="1:10" hidden="1" x14ac:dyDescent="0.3">
      <c r="A41" s="3" t="s">
        <v>895</v>
      </c>
      <c r="B41" s="4" t="s">
        <v>837</v>
      </c>
      <c r="C41" s="5">
        <v>10</v>
      </c>
      <c r="D41" s="6"/>
      <c r="E41" s="4">
        <v>1</v>
      </c>
      <c r="F41" s="4" t="s">
        <v>838</v>
      </c>
      <c r="G41" s="4">
        <v>20</v>
      </c>
      <c r="H41" s="4" t="s">
        <v>102</v>
      </c>
      <c r="I41" s="7" t="s">
        <v>844</v>
      </c>
      <c r="J41" s="3"/>
    </row>
    <row r="42" spans="1:10" ht="82.5" hidden="1" x14ac:dyDescent="0.3">
      <c r="A42" s="3" t="s">
        <v>896</v>
      </c>
      <c r="B42" s="4" t="s">
        <v>9</v>
      </c>
      <c r="C42" s="5" t="s">
        <v>227</v>
      </c>
      <c r="D42" s="6" t="s">
        <v>897</v>
      </c>
      <c r="E42" s="4">
        <v>1</v>
      </c>
      <c r="F42" s="4">
        <v>2</v>
      </c>
      <c r="G42" s="4">
        <v>20</v>
      </c>
      <c r="H42" s="4" t="s">
        <v>102</v>
      </c>
      <c r="I42" s="7" t="s">
        <v>844</v>
      </c>
      <c r="J42" s="3"/>
    </row>
    <row r="43" spans="1:10" hidden="1" x14ac:dyDescent="0.3">
      <c r="A43" s="3" t="s">
        <v>898</v>
      </c>
      <c r="B43" s="4" t="s">
        <v>837</v>
      </c>
      <c r="C43" s="5">
        <v>10</v>
      </c>
      <c r="D43" s="6"/>
      <c r="E43" s="4">
        <v>1</v>
      </c>
      <c r="F43" s="4" t="s">
        <v>838</v>
      </c>
      <c r="G43" s="4">
        <v>20</v>
      </c>
      <c r="H43" s="4" t="s">
        <v>102</v>
      </c>
      <c r="I43" s="7" t="s">
        <v>844</v>
      </c>
      <c r="J43" s="3"/>
    </row>
    <row r="44" spans="1:10" ht="82.5" hidden="1" x14ac:dyDescent="0.3">
      <c r="A44" s="3" t="s">
        <v>899</v>
      </c>
      <c r="B44" s="4" t="s">
        <v>9</v>
      </c>
      <c r="C44" s="5">
        <f>VLOOKUP(B44,[10]참고사항!A$2:B$4,2,0)</f>
        <v>21</v>
      </c>
      <c r="D44" s="6" t="s">
        <v>897</v>
      </c>
      <c r="E44" s="4">
        <v>1</v>
      </c>
      <c r="F44" s="4">
        <v>4</v>
      </c>
      <c r="G44" s="4">
        <v>20</v>
      </c>
      <c r="H44" s="4" t="s">
        <v>104</v>
      </c>
      <c r="I44" s="7" t="s">
        <v>839</v>
      </c>
      <c r="J44" s="3"/>
    </row>
    <row r="45" spans="1:10" ht="82.5" hidden="1" x14ac:dyDescent="0.3">
      <c r="A45" s="3" t="s">
        <v>900</v>
      </c>
      <c r="B45" s="4" t="s">
        <v>9</v>
      </c>
      <c r="C45" s="5">
        <f>VLOOKUP(B45,[10]참고사항!A$2:B$4,2,0)</f>
        <v>21</v>
      </c>
      <c r="D45" s="6" t="s">
        <v>901</v>
      </c>
      <c r="E45" s="4">
        <v>1</v>
      </c>
      <c r="F45" s="4">
        <v>5</v>
      </c>
      <c r="G45" s="4">
        <v>20</v>
      </c>
      <c r="H45" s="4" t="s">
        <v>104</v>
      </c>
      <c r="I45" s="7" t="s">
        <v>839</v>
      </c>
      <c r="J45" s="3"/>
    </row>
    <row r="46" spans="1:10" ht="82.5" x14ac:dyDescent="0.3">
      <c r="A46" s="3" t="s">
        <v>902</v>
      </c>
      <c r="B46" s="4" t="s">
        <v>9</v>
      </c>
      <c r="C46" s="5">
        <f>VLOOKUP(B46,[10]참고사항!A$2:B$4,2,0)</f>
        <v>21</v>
      </c>
      <c r="D46" s="6" t="s">
        <v>903</v>
      </c>
      <c r="E46" s="4">
        <v>1</v>
      </c>
      <c r="F46" s="4">
        <v>1</v>
      </c>
      <c r="G46" s="4">
        <v>20</v>
      </c>
      <c r="H46" s="4" t="s">
        <v>24</v>
      </c>
      <c r="I46" s="7" t="s">
        <v>13</v>
      </c>
      <c r="J46" s="3"/>
    </row>
    <row r="47" spans="1:10" ht="82.5" hidden="1" x14ac:dyDescent="0.3">
      <c r="A47" s="3" t="s">
        <v>904</v>
      </c>
      <c r="B47" s="4" t="s">
        <v>9</v>
      </c>
      <c r="C47" s="5">
        <f>VLOOKUP(B47,[10]참고사항!A$2:B$4,2,0)</f>
        <v>21</v>
      </c>
      <c r="D47" s="6" t="s">
        <v>905</v>
      </c>
      <c r="E47" s="4">
        <v>1</v>
      </c>
      <c r="F47" s="4">
        <v>1</v>
      </c>
      <c r="G47" s="4">
        <v>20</v>
      </c>
      <c r="H47" s="4" t="s">
        <v>102</v>
      </c>
      <c r="I47" s="7" t="s">
        <v>844</v>
      </c>
      <c r="J47" s="3"/>
    </row>
    <row r="48" spans="1:10" ht="82.5" hidden="1" x14ac:dyDescent="0.3">
      <c r="A48" s="3" t="s">
        <v>906</v>
      </c>
      <c r="B48" s="4" t="s">
        <v>9</v>
      </c>
      <c r="C48" s="5">
        <f>VLOOKUP(B48,[10]참고사항!A$2:B$4,2,0)</f>
        <v>21</v>
      </c>
      <c r="D48" s="6" t="s">
        <v>907</v>
      </c>
      <c r="E48" s="4">
        <v>1</v>
      </c>
      <c r="F48" s="4">
        <v>1</v>
      </c>
      <c r="G48" s="4">
        <v>20</v>
      </c>
      <c r="H48" s="4" t="s">
        <v>102</v>
      </c>
      <c r="I48" s="7" t="s">
        <v>844</v>
      </c>
      <c r="J48" s="3"/>
    </row>
    <row r="49" spans="1:10" ht="82.5" x14ac:dyDescent="0.3">
      <c r="A49" s="3" t="s">
        <v>908</v>
      </c>
      <c r="B49" s="4" t="s">
        <v>9</v>
      </c>
      <c r="C49" s="5">
        <f>VLOOKUP(B49,[10]참고사항!A$2:B$4,2,0)</f>
        <v>21</v>
      </c>
      <c r="D49" s="6" t="s">
        <v>909</v>
      </c>
      <c r="E49" s="4">
        <v>1</v>
      </c>
      <c r="F49" s="4">
        <v>4</v>
      </c>
      <c r="G49" s="4">
        <v>20</v>
      </c>
      <c r="H49" s="4" t="s">
        <v>24</v>
      </c>
      <c r="I49" s="7" t="s">
        <v>13</v>
      </c>
      <c r="J49" s="3"/>
    </row>
    <row r="50" spans="1:10" s="51" customFormat="1" ht="82.5" hidden="1" x14ac:dyDescent="0.3">
      <c r="A50" s="3" t="s">
        <v>910</v>
      </c>
      <c r="B50" s="48" t="s">
        <v>9</v>
      </c>
      <c r="C50" s="49">
        <f>VLOOKUP(B50,[10]참고사항!A$2:B$4,2,0)</f>
        <v>21</v>
      </c>
      <c r="D50" s="13" t="s">
        <v>911</v>
      </c>
      <c r="E50" s="48">
        <v>1</v>
      </c>
      <c r="F50" s="48">
        <v>4</v>
      </c>
      <c r="G50" s="48">
        <v>20</v>
      </c>
      <c r="H50" s="48" t="s">
        <v>17</v>
      </c>
      <c r="I50" s="50" t="s">
        <v>231</v>
      </c>
      <c r="J50" s="47"/>
    </row>
    <row r="51" spans="1:10" ht="82.5" hidden="1" x14ac:dyDescent="0.3">
      <c r="A51" s="3" t="s">
        <v>912</v>
      </c>
      <c r="B51" s="4" t="s">
        <v>9</v>
      </c>
      <c r="C51" s="5">
        <f>VLOOKUP(B51,[10]참고사항!A$2:B$4,2,0)</f>
        <v>21</v>
      </c>
      <c r="D51" s="6" t="s">
        <v>913</v>
      </c>
      <c r="E51" s="4">
        <v>1</v>
      </c>
      <c r="F51" s="4">
        <v>5</v>
      </c>
      <c r="G51" s="4">
        <v>20</v>
      </c>
      <c r="H51" s="4" t="s">
        <v>17</v>
      </c>
      <c r="I51" s="7" t="s">
        <v>231</v>
      </c>
      <c r="J51" s="3"/>
    </row>
    <row r="52" spans="1:10" ht="82.5" x14ac:dyDescent="0.3">
      <c r="A52" s="3" t="s">
        <v>914</v>
      </c>
      <c r="B52" s="4" t="s">
        <v>9</v>
      </c>
      <c r="C52" s="5">
        <f>VLOOKUP(B52,[10]참고사항!A$2:B$4,2,0)</f>
        <v>21</v>
      </c>
      <c r="D52" s="6" t="s">
        <v>915</v>
      </c>
      <c r="E52" s="4">
        <v>1</v>
      </c>
      <c r="F52" s="4">
        <v>2</v>
      </c>
      <c r="G52" s="4">
        <v>20</v>
      </c>
      <c r="H52" s="4" t="s">
        <v>24</v>
      </c>
      <c r="I52" s="7" t="s">
        <v>13</v>
      </c>
      <c r="J52" s="3"/>
    </row>
    <row r="53" spans="1:10" ht="99" hidden="1" x14ac:dyDescent="0.3">
      <c r="A53" s="3" t="s">
        <v>916</v>
      </c>
      <c r="B53" s="4" t="s">
        <v>9</v>
      </c>
      <c r="C53" s="5">
        <f>VLOOKUP(B53,[10]참고사항!A$2:B$4,2,0)</f>
        <v>21</v>
      </c>
      <c r="D53" s="6" t="s">
        <v>917</v>
      </c>
      <c r="E53" s="4">
        <v>1</v>
      </c>
      <c r="F53" s="4">
        <v>3</v>
      </c>
      <c r="G53" s="4">
        <v>20</v>
      </c>
      <c r="H53" s="4" t="s">
        <v>102</v>
      </c>
      <c r="I53" s="7" t="s">
        <v>844</v>
      </c>
      <c r="J53" s="3"/>
    </row>
    <row r="54" spans="1:10" ht="82.5" hidden="1" x14ac:dyDescent="0.3">
      <c r="A54" s="3" t="s">
        <v>916</v>
      </c>
      <c r="B54" s="4" t="s">
        <v>9</v>
      </c>
      <c r="C54" s="5">
        <f>VLOOKUP(B54,[10]참고사항!A$2:B$4,2,0)</f>
        <v>21</v>
      </c>
      <c r="D54" s="6" t="s">
        <v>918</v>
      </c>
      <c r="E54" s="4">
        <v>1</v>
      </c>
      <c r="F54" s="4">
        <v>4</v>
      </c>
      <c r="G54" s="4">
        <v>20</v>
      </c>
      <c r="H54" s="4" t="s">
        <v>102</v>
      </c>
      <c r="I54" s="7" t="s">
        <v>844</v>
      </c>
      <c r="J54" s="3"/>
    </row>
    <row r="55" spans="1:10" ht="82.5" hidden="1" x14ac:dyDescent="0.3">
      <c r="A55" s="3" t="s">
        <v>919</v>
      </c>
      <c r="B55" s="4" t="s">
        <v>9</v>
      </c>
      <c r="C55" s="5">
        <f>VLOOKUP(B55,[10]참고사항!A$2:B$4,2,0)</f>
        <v>21</v>
      </c>
      <c r="D55" s="6" t="s">
        <v>920</v>
      </c>
      <c r="E55" s="4">
        <v>1</v>
      </c>
      <c r="F55" s="4">
        <v>1</v>
      </c>
      <c r="G55" s="4">
        <v>20</v>
      </c>
      <c r="H55" s="4" t="s">
        <v>102</v>
      </c>
      <c r="I55" s="7" t="s">
        <v>844</v>
      </c>
      <c r="J55" s="3"/>
    </row>
    <row r="56" spans="1:10" ht="82.5" hidden="1" x14ac:dyDescent="0.3">
      <c r="A56" s="3" t="s">
        <v>921</v>
      </c>
      <c r="B56" s="4" t="s">
        <v>9</v>
      </c>
      <c r="C56" s="5">
        <f>VLOOKUP(B56,[10]참고사항!A$2:B$4,2,0)</f>
        <v>21</v>
      </c>
      <c r="D56" s="6" t="s">
        <v>922</v>
      </c>
      <c r="E56" s="4">
        <v>1</v>
      </c>
      <c r="F56" s="48">
        <v>2</v>
      </c>
      <c r="G56" s="4">
        <v>20</v>
      </c>
      <c r="H56" s="4" t="s">
        <v>17</v>
      </c>
      <c r="I56" s="7" t="s">
        <v>231</v>
      </c>
      <c r="J56" s="3"/>
    </row>
    <row r="57" spans="1:10" ht="82.5" hidden="1" x14ac:dyDescent="0.3">
      <c r="A57" s="3" t="s">
        <v>923</v>
      </c>
      <c r="B57" s="4" t="s">
        <v>9</v>
      </c>
      <c r="C57" s="5">
        <f>VLOOKUP(B57,[10]참고사항!A$2:B$4,2,0)</f>
        <v>21</v>
      </c>
      <c r="D57" s="6" t="s">
        <v>924</v>
      </c>
      <c r="E57" s="4">
        <v>1</v>
      </c>
      <c r="F57" s="48">
        <v>5</v>
      </c>
      <c r="G57" s="4">
        <v>20</v>
      </c>
      <c r="H57" s="4" t="s">
        <v>17</v>
      </c>
      <c r="I57" s="7" t="s">
        <v>231</v>
      </c>
      <c r="J57" s="3"/>
    </row>
    <row r="58" spans="1:10" ht="82.5" hidden="1" x14ac:dyDescent="0.3">
      <c r="A58" s="3" t="s">
        <v>923</v>
      </c>
      <c r="B58" s="4" t="s">
        <v>9</v>
      </c>
      <c r="C58" s="5">
        <f>VLOOKUP(B58,[10]참고사항!A$2:B$4,2,0)</f>
        <v>21</v>
      </c>
      <c r="D58" s="6" t="s">
        <v>925</v>
      </c>
      <c r="E58" s="4">
        <v>1</v>
      </c>
      <c r="F58" s="48">
        <v>4</v>
      </c>
      <c r="G58" s="4">
        <v>20</v>
      </c>
      <c r="H58" s="4" t="s">
        <v>17</v>
      </c>
      <c r="I58" s="7" t="s">
        <v>231</v>
      </c>
      <c r="J58" s="3"/>
    </row>
    <row r="59" spans="1:10" ht="82.5" hidden="1" x14ac:dyDescent="0.3">
      <c r="A59" s="3" t="s">
        <v>926</v>
      </c>
      <c r="B59" s="4" t="s">
        <v>9</v>
      </c>
      <c r="C59" s="5">
        <f>VLOOKUP(B59,[10]참고사항!A$2:B$4,2,0)</f>
        <v>21</v>
      </c>
      <c r="D59" s="6" t="s">
        <v>927</v>
      </c>
      <c r="E59" s="4">
        <v>1</v>
      </c>
      <c r="F59" s="48">
        <v>5</v>
      </c>
      <c r="G59" s="4">
        <v>20</v>
      </c>
      <c r="H59" s="4" t="s">
        <v>17</v>
      </c>
      <c r="I59" s="7" t="s">
        <v>231</v>
      </c>
      <c r="J59" s="3"/>
    </row>
    <row r="60" spans="1:10" ht="82.5" hidden="1" x14ac:dyDescent="0.3">
      <c r="A60" s="3" t="s">
        <v>928</v>
      </c>
      <c r="B60" s="4" t="s">
        <v>9</v>
      </c>
      <c r="C60" s="5">
        <f>VLOOKUP(B60,[10]참고사항!A$2:B$4,2,0)</f>
        <v>21</v>
      </c>
      <c r="D60" s="6" t="s">
        <v>929</v>
      </c>
      <c r="E60" s="4">
        <v>1</v>
      </c>
      <c r="F60" s="48">
        <v>3</v>
      </c>
      <c r="G60" s="4">
        <v>20</v>
      </c>
      <c r="H60" s="4" t="s">
        <v>17</v>
      </c>
      <c r="I60" s="7" t="s">
        <v>231</v>
      </c>
      <c r="J60" s="3"/>
    </row>
    <row r="61" spans="1:10" ht="82.5" hidden="1" x14ac:dyDescent="0.3">
      <c r="A61" s="3" t="s">
        <v>928</v>
      </c>
      <c r="B61" s="4" t="s">
        <v>9</v>
      </c>
      <c r="C61" s="5">
        <f>VLOOKUP(B61,[10]참고사항!A$2:B$4,2,0)</f>
        <v>21</v>
      </c>
      <c r="D61" s="6" t="s">
        <v>930</v>
      </c>
      <c r="E61" s="4">
        <v>1</v>
      </c>
      <c r="F61" s="48">
        <v>2</v>
      </c>
      <c r="G61" s="4">
        <v>20</v>
      </c>
      <c r="H61" s="4" t="s">
        <v>17</v>
      </c>
      <c r="I61" s="7" t="s">
        <v>231</v>
      </c>
      <c r="J61" s="3"/>
    </row>
    <row r="62" spans="1:10" ht="82.5" hidden="1" x14ac:dyDescent="0.3">
      <c r="A62" s="3" t="s">
        <v>931</v>
      </c>
      <c r="B62" s="4" t="s">
        <v>9</v>
      </c>
      <c r="C62" s="5">
        <f>VLOOKUP(B62,[10]참고사항!A$2:B$4,2,0)</f>
        <v>21</v>
      </c>
      <c r="D62" s="6" t="s">
        <v>932</v>
      </c>
      <c r="E62" s="4">
        <v>1</v>
      </c>
      <c r="F62" s="48">
        <v>1</v>
      </c>
      <c r="G62" s="4">
        <v>20</v>
      </c>
      <c r="H62" s="4" t="s">
        <v>17</v>
      </c>
      <c r="I62" s="7" t="s">
        <v>231</v>
      </c>
      <c r="J62" s="3"/>
    </row>
    <row r="63" spans="1:10" ht="82.5" hidden="1" x14ac:dyDescent="0.3">
      <c r="A63" s="3" t="s">
        <v>933</v>
      </c>
      <c r="B63" s="4" t="s">
        <v>9</v>
      </c>
      <c r="C63" s="5">
        <f>VLOOKUP(B63,[10]참고사항!A$2:B$4,2,0)</f>
        <v>21</v>
      </c>
      <c r="D63" s="6" t="s">
        <v>934</v>
      </c>
      <c r="E63" s="4">
        <v>1</v>
      </c>
      <c r="F63" s="48">
        <v>5</v>
      </c>
      <c r="G63" s="4">
        <v>20</v>
      </c>
      <c r="H63" s="4" t="s">
        <v>17</v>
      </c>
      <c r="I63" s="7" t="s">
        <v>231</v>
      </c>
      <c r="J63" s="3"/>
    </row>
    <row r="64" spans="1:10" ht="82.5" hidden="1" x14ac:dyDescent="0.3">
      <c r="A64" s="3" t="s">
        <v>935</v>
      </c>
      <c r="B64" s="4" t="s">
        <v>9</v>
      </c>
      <c r="C64" s="5">
        <f>VLOOKUP(B64,[10]참고사항!A$2:B$4,2,0)</f>
        <v>21</v>
      </c>
      <c r="D64" s="6" t="s">
        <v>936</v>
      </c>
      <c r="E64" s="4">
        <v>1</v>
      </c>
      <c r="F64" s="48">
        <v>5</v>
      </c>
      <c r="G64" s="4">
        <v>20</v>
      </c>
      <c r="H64" s="4" t="s">
        <v>17</v>
      </c>
      <c r="I64" s="7" t="s">
        <v>231</v>
      </c>
      <c r="J64" s="3"/>
    </row>
    <row r="65" spans="1:10" ht="82.5" hidden="1" x14ac:dyDescent="0.3">
      <c r="A65" s="3" t="s">
        <v>937</v>
      </c>
      <c r="B65" s="4" t="s">
        <v>9</v>
      </c>
      <c r="C65" s="5">
        <f>VLOOKUP(B65,[10]참고사항!A$2:B$4,2,0)</f>
        <v>21</v>
      </c>
      <c r="D65" s="6" t="s">
        <v>938</v>
      </c>
      <c r="E65" s="4">
        <v>1</v>
      </c>
      <c r="F65" s="48">
        <v>5</v>
      </c>
      <c r="G65" s="4">
        <v>20</v>
      </c>
      <c r="H65" s="4" t="s">
        <v>17</v>
      </c>
      <c r="I65" s="7" t="s">
        <v>231</v>
      </c>
      <c r="J65" s="3"/>
    </row>
    <row r="66" spans="1:10" ht="82.5" hidden="1" x14ac:dyDescent="0.3">
      <c r="A66" s="3" t="s">
        <v>939</v>
      </c>
      <c r="B66" s="4" t="s">
        <v>9</v>
      </c>
      <c r="C66" s="5">
        <f>VLOOKUP(B66,[10]참고사항!A$2:B$4,2,0)</f>
        <v>21</v>
      </c>
      <c r="D66" s="6" t="s">
        <v>940</v>
      </c>
      <c r="E66" s="4">
        <v>1</v>
      </c>
      <c r="F66" s="48">
        <v>5</v>
      </c>
      <c r="G66" s="4">
        <v>20</v>
      </c>
      <c r="H66" s="4" t="s">
        <v>17</v>
      </c>
      <c r="I66" s="7" t="s">
        <v>231</v>
      </c>
      <c r="J66" s="3"/>
    </row>
    <row r="67" spans="1:10" ht="82.5" x14ac:dyDescent="0.3">
      <c r="A67" s="3" t="s">
        <v>941</v>
      </c>
      <c r="B67" s="4" t="s">
        <v>9</v>
      </c>
      <c r="C67" s="5">
        <f>VLOOKUP(B67,[10]참고사항!A$2:B$4,2,0)</f>
        <v>21</v>
      </c>
      <c r="D67" s="6" t="s">
        <v>942</v>
      </c>
      <c r="E67" s="4">
        <v>1</v>
      </c>
      <c r="F67" s="48">
        <v>4</v>
      </c>
      <c r="G67" s="4">
        <v>20</v>
      </c>
      <c r="H67" s="4" t="s">
        <v>24</v>
      </c>
      <c r="I67" s="7" t="s">
        <v>13</v>
      </c>
      <c r="J67" s="3"/>
    </row>
    <row r="68" spans="1:10" hidden="1" x14ac:dyDescent="0.3">
      <c r="A68" s="3" t="s">
        <v>943</v>
      </c>
      <c r="B68" s="4" t="s">
        <v>221</v>
      </c>
      <c r="C68" s="5">
        <v>31</v>
      </c>
      <c r="D68" s="6"/>
      <c r="E68" s="4">
        <v>1</v>
      </c>
      <c r="F68" s="4">
        <v>22</v>
      </c>
      <c r="G68" s="4">
        <v>20</v>
      </c>
      <c r="H68" s="4" t="s">
        <v>104</v>
      </c>
      <c r="I68" s="7" t="s">
        <v>839</v>
      </c>
      <c r="J68" s="3"/>
    </row>
    <row r="69" spans="1:10" hidden="1" x14ac:dyDescent="0.3">
      <c r="A69" s="3" t="s">
        <v>944</v>
      </c>
      <c r="B69" s="4" t="s">
        <v>837</v>
      </c>
      <c r="C69" s="5">
        <v>10</v>
      </c>
      <c r="D69" s="6"/>
      <c r="E69" s="4">
        <v>1</v>
      </c>
      <c r="F69" s="4" t="s">
        <v>838</v>
      </c>
      <c r="G69" s="4">
        <v>20</v>
      </c>
      <c r="H69" s="4" t="s">
        <v>104</v>
      </c>
      <c r="I69" s="7" t="s">
        <v>839</v>
      </c>
      <c r="J69" s="3"/>
    </row>
    <row r="70" spans="1:10" ht="82.5" hidden="1" x14ac:dyDescent="0.3">
      <c r="A70" s="3" t="s">
        <v>945</v>
      </c>
      <c r="B70" s="4" t="s">
        <v>9</v>
      </c>
      <c r="C70" s="5">
        <f>VLOOKUP(B70,[10]참고사항!A$2:B$4,2,0)</f>
        <v>21</v>
      </c>
      <c r="D70" s="6" t="s">
        <v>946</v>
      </c>
      <c r="E70" s="4">
        <v>1</v>
      </c>
      <c r="F70" s="48">
        <v>1</v>
      </c>
      <c r="G70" s="4">
        <v>20</v>
      </c>
      <c r="H70" s="4" t="s">
        <v>17</v>
      </c>
      <c r="I70" s="7" t="s">
        <v>231</v>
      </c>
      <c r="J70" s="3"/>
    </row>
    <row r="71" spans="1:10" ht="82.5" hidden="1" x14ac:dyDescent="0.3">
      <c r="A71" s="3" t="s">
        <v>945</v>
      </c>
      <c r="B71" s="4" t="s">
        <v>9</v>
      </c>
      <c r="C71" s="5">
        <f>VLOOKUP(B71,[10]참고사항!A$2:B$4,2,0)</f>
        <v>21</v>
      </c>
      <c r="D71" s="6" t="s">
        <v>947</v>
      </c>
      <c r="E71" s="4">
        <v>1</v>
      </c>
      <c r="F71" s="48">
        <v>3</v>
      </c>
      <c r="G71" s="4">
        <v>20</v>
      </c>
      <c r="H71" s="4" t="s">
        <v>17</v>
      </c>
      <c r="I71" s="7" t="s">
        <v>231</v>
      </c>
      <c r="J71" s="3"/>
    </row>
    <row r="72" spans="1:10" ht="82.5" hidden="1" x14ac:dyDescent="0.3">
      <c r="A72" s="3" t="s">
        <v>948</v>
      </c>
      <c r="B72" s="4" t="s">
        <v>9</v>
      </c>
      <c r="C72" s="5">
        <f>VLOOKUP(B72,[10]참고사항!A$2:B$4,2,0)</f>
        <v>21</v>
      </c>
      <c r="D72" s="6" t="s">
        <v>949</v>
      </c>
      <c r="E72" s="4">
        <v>1</v>
      </c>
      <c r="F72" s="48">
        <v>2</v>
      </c>
      <c r="G72" s="4">
        <v>20</v>
      </c>
      <c r="H72" s="4" t="s">
        <v>21</v>
      </c>
      <c r="I72" s="7" t="s">
        <v>236</v>
      </c>
      <c r="J72" s="3"/>
    </row>
    <row r="73" spans="1:10" ht="82.5" hidden="1" x14ac:dyDescent="0.3">
      <c r="A73" s="3" t="s">
        <v>950</v>
      </c>
      <c r="B73" s="4" t="s">
        <v>9</v>
      </c>
      <c r="C73" s="5">
        <f>VLOOKUP(B73,[10]참고사항!A$2:B$4,2,0)</f>
        <v>21</v>
      </c>
      <c r="D73" s="6" t="s">
        <v>951</v>
      </c>
      <c r="E73" s="4">
        <v>1</v>
      </c>
      <c r="F73" s="48">
        <v>1</v>
      </c>
      <c r="G73" s="4">
        <v>20</v>
      </c>
      <c r="H73" s="4" t="s">
        <v>21</v>
      </c>
      <c r="I73" s="7" t="s">
        <v>236</v>
      </c>
      <c r="J73" s="3"/>
    </row>
    <row r="74" spans="1:10" ht="82.5" hidden="1" x14ac:dyDescent="0.3">
      <c r="A74" s="3" t="s">
        <v>950</v>
      </c>
      <c r="B74" s="4" t="s">
        <v>9</v>
      </c>
      <c r="C74" s="5">
        <f>VLOOKUP(B74,[10]참고사항!A$2:B$4,2,0)</f>
        <v>21</v>
      </c>
      <c r="D74" s="6" t="s">
        <v>952</v>
      </c>
      <c r="E74" s="4">
        <v>1</v>
      </c>
      <c r="F74" s="48">
        <v>5</v>
      </c>
      <c r="G74" s="4">
        <v>20</v>
      </c>
      <c r="H74" s="4" t="s">
        <v>17</v>
      </c>
      <c r="I74" s="7" t="s">
        <v>231</v>
      </c>
      <c r="J74" s="3"/>
    </row>
    <row r="75" spans="1:10" ht="82.5" hidden="1" x14ac:dyDescent="0.3">
      <c r="A75" s="3" t="s">
        <v>950</v>
      </c>
      <c r="B75" s="4" t="s">
        <v>9</v>
      </c>
      <c r="C75" s="5">
        <f>VLOOKUP(B75,[10]참고사항!A$2:B$4,2,0)</f>
        <v>21</v>
      </c>
      <c r="D75" s="6" t="s">
        <v>953</v>
      </c>
      <c r="E75" s="4">
        <v>1</v>
      </c>
      <c r="F75" s="48">
        <v>1</v>
      </c>
      <c r="G75" s="4">
        <v>20</v>
      </c>
      <c r="H75" s="4" t="s">
        <v>17</v>
      </c>
      <c r="I75" s="7" t="s">
        <v>231</v>
      </c>
      <c r="J75" s="3"/>
    </row>
    <row r="76" spans="1:10" ht="82.5" hidden="1" x14ac:dyDescent="0.3">
      <c r="A76" s="3" t="s">
        <v>950</v>
      </c>
      <c r="B76" s="4" t="s">
        <v>9</v>
      </c>
      <c r="C76" s="5">
        <f>VLOOKUP(B76,[10]참고사항!A$2:B$4,2,0)</f>
        <v>21</v>
      </c>
      <c r="D76" s="6" t="s">
        <v>954</v>
      </c>
      <c r="E76" s="4">
        <v>1</v>
      </c>
      <c r="F76" s="48">
        <v>1</v>
      </c>
      <c r="G76" s="4">
        <v>20</v>
      </c>
      <c r="H76" s="4" t="s">
        <v>17</v>
      </c>
      <c r="I76" s="7" t="s">
        <v>231</v>
      </c>
      <c r="J76" s="3"/>
    </row>
    <row r="77" spans="1:10" ht="82.5" hidden="1" x14ac:dyDescent="0.3">
      <c r="A77" s="3" t="s">
        <v>950</v>
      </c>
      <c r="B77" s="4" t="s">
        <v>9</v>
      </c>
      <c r="C77" s="5">
        <f>VLOOKUP(B77,[10]참고사항!A$2:B$4,2,0)</f>
        <v>21</v>
      </c>
      <c r="D77" s="6" t="s">
        <v>955</v>
      </c>
      <c r="E77" s="4">
        <v>1</v>
      </c>
      <c r="F77" s="48">
        <v>5</v>
      </c>
      <c r="G77" s="4">
        <v>20</v>
      </c>
      <c r="H77" s="4" t="s">
        <v>17</v>
      </c>
      <c r="I77" s="7" t="s">
        <v>231</v>
      </c>
      <c r="J77" s="3"/>
    </row>
    <row r="78" spans="1:10" ht="82.5" hidden="1" x14ac:dyDescent="0.3">
      <c r="A78" s="3" t="s">
        <v>956</v>
      </c>
      <c r="B78" s="4" t="s">
        <v>9</v>
      </c>
      <c r="C78" s="5">
        <f>VLOOKUP(B78,[10]참고사항!A$2:B$4,2,0)</f>
        <v>21</v>
      </c>
      <c r="D78" s="6" t="s">
        <v>957</v>
      </c>
      <c r="E78" s="4">
        <v>1</v>
      </c>
      <c r="F78" s="48">
        <v>3</v>
      </c>
      <c r="G78" s="4">
        <v>20</v>
      </c>
      <c r="H78" s="4" t="s">
        <v>17</v>
      </c>
      <c r="I78" s="7" t="s">
        <v>231</v>
      </c>
      <c r="J78" s="3"/>
    </row>
    <row r="79" spans="1:10" ht="82.5" hidden="1" x14ac:dyDescent="0.3">
      <c r="A79" s="3" t="s">
        <v>958</v>
      </c>
      <c r="B79" s="4" t="s">
        <v>9</v>
      </c>
      <c r="C79" s="5">
        <f>VLOOKUP(B79,[10]참고사항!A$2:B$4,2,0)</f>
        <v>21</v>
      </c>
      <c r="D79" s="6" t="s">
        <v>959</v>
      </c>
      <c r="E79" s="4">
        <v>1</v>
      </c>
      <c r="F79" s="48">
        <v>4</v>
      </c>
      <c r="G79" s="4">
        <v>20</v>
      </c>
      <c r="H79" s="4" t="s">
        <v>17</v>
      </c>
      <c r="I79" s="7" t="s">
        <v>231</v>
      </c>
      <c r="J79" s="3"/>
    </row>
    <row r="80" spans="1:10" x14ac:dyDescent="0.3">
      <c r="A80" s="3" t="s">
        <v>960</v>
      </c>
      <c r="B80" s="4" t="s">
        <v>12</v>
      </c>
      <c r="C80" s="5" t="s">
        <v>414</v>
      </c>
      <c r="D80" s="6"/>
      <c r="E80" s="4">
        <v>1</v>
      </c>
      <c r="F80" s="48" t="s">
        <v>961</v>
      </c>
      <c r="G80" s="4">
        <v>20</v>
      </c>
      <c r="H80" s="4" t="s">
        <v>24</v>
      </c>
      <c r="I80" s="7" t="s">
        <v>13</v>
      </c>
      <c r="J80" s="3"/>
    </row>
    <row r="81" spans="1:10" ht="87.75" customHeight="1" x14ac:dyDescent="0.3">
      <c r="A81" s="3" t="s">
        <v>962</v>
      </c>
      <c r="B81" s="4" t="s">
        <v>9</v>
      </c>
      <c r="C81" s="5">
        <f>VLOOKUP(B81,[10]참고사항!A$2:B$4,2,0)</f>
        <v>21</v>
      </c>
      <c r="D81" s="6" t="s">
        <v>963</v>
      </c>
      <c r="E81" s="4">
        <v>1</v>
      </c>
      <c r="F81" s="48">
        <v>4</v>
      </c>
      <c r="G81" s="4">
        <v>20</v>
      </c>
      <c r="H81" s="4" t="s">
        <v>24</v>
      </c>
      <c r="I81" s="7" t="s">
        <v>13</v>
      </c>
      <c r="J81" s="3"/>
    </row>
    <row r="82" spans="1:10" x14ac:dyDescent="0.3">
      <c r="A82" s="3" t="s">
        <v>964</v>
      </c>
      <c r="B82" s="4" t="s">
        <v>12</v>
      </c>
      <c r="C82" s="5" t="s">
        <v>414</v>
      </c>
      <c r="D82" s="6"/>
      <c r="E82" s="4">
        <v>1</v>
      </c>
      <c r="F82" s="48">
        <v>1</v>
      </c>
      <c r="G82" s="4">
        <v>20</v>
      </c>
      <c r="H82" s="4" t="s">
        <v>24</v>
      </c>
      <c r="I82" s="7" t="s">
        <v>13</v>
      </c>
      <c r="J82" s="3"/>
    </row>
    <row r="83" spans="1:10" ht="87.75" customHeight="1" x14ac:dyDescent="0.3">
      <c r="A83" s="3" t="s">
        <v>965</v>
      </c>
      <c r="B83" s="4" t="s">
        <v>9</v>
      </c>
      <c r="C83" s="5">
        <f>VLOOKUP(B83,[10]참고사항!A$2:B$4,2,0)</f>
        <v>21</v>
      </c>
      <c r="D83" s="6" t="s">
        <v>966</v>
      </c>
      <c r="E83" s="4">
        <v>1</v>
      </c>
      <c r="F83" s="48">
        <v>1</v>
      </c>
      <c r="G83" s="4">
        <v>20</v>
      </c>
      <c r="H83" s="4" t="s">
        <v>24</v>
      </c>
      <c r="I83" s="7" t="s">
        <v>13</v>
      </c>
      <c r="J83" s="3"/>
    </row>
    <row r="84" spans="1:10" ht="82.5" x14ac:dyDescent="0.3">
      <c r="A84" s="3" t="s">
        <v>967</v>
      </c>
      <c r="B84" s="4" t="s">
        <v>9</v>
      </c>
      <c r="C84" s="5">
        <f>VLOOKUP(B84,[10]참고사항!A$2:B$4,2,0)</f>
        <v>21</v>
      </c>
      <c r="D84" s="6" t="s">
        <v>968</v>
      </c>
      <c r="E84" s="4">
        <v>1</v>
      </c>
      <c r="F84" s="48">
        <v>4</v>
      </c>
      <c r="G84" s="4">
        <v>20</v>
      </c>
      <c r="H84" s="4" t="s">
        <v>24</v>
      </c>
      <c r="I84" s="7" t="s">
        <v>13</v>
      </c>
      <c r="J84" s="3"/>
    </row>
    <row r="85" spans="1:10" hidden="1" x14ac:dyDescent="0.3">
      <c r="A85" s="3" t="s">
        <v>969</v>
      </c>
      <c r="B85" s="4" t="s">
        <v>12</v>
      </c>
      <c r="C85" s="5" t="s">
        <v>414</v>
      </c>
      <c r="D85" s="6"/>
      <c r="E85" s="4">
        <v>1</v>
      </c>
      <c r="F85" s="48">
        <v>2</v>
      </c>
      <c r="G85" s="4">
        <v>20</v>
      </c>
      <c r="H85" s="4" t="s">
        <v>17</v>
      </c>
      <c r="I85" s="7" t="s">
        <v>231</v>
      </c>
      <c r="J85" s="3"/>
    </row>
    <row r="86" spans="1:10" hidden="1" x14ac:dyDescent="0.3">
      <c r="A86" s="3" t="s">
        <v>970</v>
      </c>
      <c r="B86" s="4" t="s">
        <v>12</v>
      </c>
      <c r="C86" s="5" t="s">
        <v>414</v>
      </c>
      <c r="D86" s="6"/>
      <c r="E86" s="4">
        <v>1</v>
      </c>
      <c r="F86" s="48">
        <v>2</v>
      </c>
      <c r="G86" s="4">
        <v>20</v>
      </c>
      <c r="H86" s="4" t="s">
        <v>17</v>
      </c>
      <c r="I86" s="7" t="s">
        <v>231</v>
      </c>
      <c r="J86" s="3"/>
    </row>
    <row r="87" spans="1:10" ht="82.5" x14ac:dyDescent="0.3">
      <c r="A87" s="3" t="s">
        <v>971</v>
      </c>
      <c r="B87" s="4" t="s">
        <v>9</v>
      </c>
      <c r="C87" s="5">
        <f>VLOOKUP(B87,[10]참고사항!A$2:B$4,2,0)</f>
        <v>21</v>
      </c>
      <c r="D87" s="6" t="s">
        <v>972</v>
      </c>
      <c r="E87" s="4">
        <v>1</v>
      </c>
      <c r="F87" s="48">
        <v>1</v>
      </c>
      <c r="G87" s="4">
        <v>20</v>
      </c>
      <c r="H87" s="4" t="s">
        <v>24</v>
      </c>
      <c r="I87" s="7" t="s">
        <v>13</v>
      </c>
      <c r="J87" s="3"/>
    </row>
    <row r="88" spans="1:10" ht="82.5" hidden="1" x14ac:dyDescent="0.3">
      <c r="A88" s="3" t="s">
        <v>973</v>
      </c>
      <c r="B88" s="4" t="s">
        <v>9</v>
      </c>
      <c r="C88" s="5">
        <f>VLOOKUP(B88,[10]참고사항!A$2:B$4,2,0)</f>
        <v>21</v>
      </c>
      <c r="D88" s="6" t="s">
        <v>974</v>
      </c>
      <c r="E88" s="4">
        <v>1</v>
      </c>
      <c r="F88" s="48">
        <v>1</v>
      </c>
      <c r="G88" s="4">
        <v>20</v>
      </c>
      <c r="H88" s="4" t="s">
        <v>17</v>
      </c>
      <c r="I88" s="7" t="s">
        <v>231</v>
      </c>
      <c r="J88" s="3"/>
    </row>
    <row r="89" spans="1:10" ht="82.5" hidden="1" x14ac:dyDescent="0.3">
      <c r="A89" s="3" t="s">
        <v>975</v>
      </c>
      <c r="B89" s="4" t="s">
        <v>9</v>
      </c>
      <c r="C89" s="5">
        <f>VLOOKUP(B89,[10]참고사항!A$2:B$4,2,0)</f>
        <v>21</v>
      </c>
      <c r="D89" s="6" t="s">
        <v>976</v>
      </c>
      <c r="E89" s="4">
        <v>1</v>
      </c>
      <c r="F89" s="48">
        <v>2</v>
      </c>
      <c r="G89" s="4">
        <v>20</v>
      </c>
      <c r="H89" s="4" t="s">
        <v>17</v>
      </c>
      <c r="I89" s="7" t="s">
        <v>231</v>
      </c>
      <c r="J89" s="3"/>
    </row>
    <row r="90" spans="1:10" ht="82.5" hidden="1" x14ac:dyDescent="0.3">
      <c r="A90" s="3" t="s">
        <v>977</v>
      </c>
      <c r="B90" s="4" t="s">
        <v>9</v>
      </c>
      <c r="C90" s="5">
        <f>VLOOKUP(B90,[10]참고사항!A$2:B$4,2,0)</f>
        <v>21</v>
      </c>
      <c r="D90" s="6" t="s">
        <v>978</v>
      </c>
      <c r="E90" s="4">
        <v>1</v>
      </c>
      <c r="F90" s="48">
        <v>3</v>
      </c>
      <c r="G90" s="4">
        <v>20</v>
      </c>
      <c r="H90" s="4" t="s">
        <v>17</v>
      </c>
      <c r="I90" s="7" t="s">
        <v>231</v>
      </c>
      <c r="J90" s="3"/>
    </row>
    <row r="91" spans="1:10" ht="82.5" hidden="1" x14ac:dyDescent="0.3">
      <c r="A91" s="3" t="s">
        <v>977</v>
      </c>
      <c r="B91" s="4" t="s">
        <v>9</v>
      </c>
      <c r="C91" s="5">
        <f>VLOOKUP(B91,[10]참고사항!A$2:B$4,2,0)</f>
        <v>21</v>
      </c>
      <c r="D91" s="6" t="s">
        <v>979</v>
      </c>
      <c r="E91" s="4">
        <v>1</v>
      </c>
      <c r="F91" s="48">
        <v>1</v>
      </c>
      <c r="G91" s="4">
        <v>20</v>
      </c>
      <c r="H91" s="4" t="s">
        <v>17</v>
      </c>
      <c r="I91" s="7" t="s">
        <v>231</v>
      </c>
      <c r="J91" s="3"/>
    </row>
    <row r="92" spans="1:10" ht="82.5" hidden="1" x14ac:dyDescent="0.3">
      <c r="A92" s="3" t="s">
        <v>980</v>
      </c>
      <c r="B92" s="4" t="s">
        <v>9</v>
      </c>
      <c r="C92" s="5">
        <f>VLOOKUP(B92,[10]참고사항!A$2:B$4,2,0)</f>
        <v>21</v>
      </c>
      <c r="D92" s="6" t="s">
        <v>981</v>
      </c>
      <c r="E92" s="4">
        <v>1</v>
      </c>
      <c r="F92" s="48">
        <v>5</v>
      </c>
      <c r="G92" s="4">
        <v>20</v>
      </c>
      <c r="H92" s="4" t="s">
        <v>17</v>
      </c>
      <c r="I92" s="7" t="s">
        <v>231</v>
      </c>
      <c r="J92" s="3"/>
    </row>
    <row r="93" spans="1:10" ht="82.5" hidden="1" x14ac:dyDescent="0.3">
      <c r="A93" s="3" t="s">
        <v>982</v>
      </c>
      <c r="B93" s="4" t="s">
        <v>9</v>
      </c>
      <c r="C93" s="5">
        <f>VLOOKUP(B93,[10]참고사항!A$2:B$4,2,0)</f>
        <v>21</v>
      </c>
      <c r="D93" s="6" t="s">
        <v>983</v>
      </c>
      <c r="E93" s="4">
        <v>1</v>
      </c>
      <c r="F93" s="48">
        <v>4</v>
      </c>
      <c r="G93" s="4">
        <v>20</v>
      </c>
      <c r="H93" s="4" t="s">
        <v>17</v>
      </c>
      <c r="I93" s="7" t="s">
        <v>231</v>
      </c>
      <c r="J93" s="3"/>
    </row>
    <row r="94" spans="1:10" ht="82.5" hidden="1" x14ac:dyDescent="0.3">
      <c r="A94" s="3" t="s">
        <v>984</v>
      </c>
      <c r="B94" s="4" t="s">
        <v>9</v>
      </c>
      <c r="C94" s="5">
        <f>VLOOKUP(B94,[10]참고사항!A$2:B$4,2,0)</f>
        <v>21</v>
      </c>
      <c r="D94" s="6" t="s">
        <v>985</v>
      </c>
      <c r="E94" s="4">
        <v>1</v>
      </c>
      <c r="F94" s="48">
        <v>2</v>
      </c>
      <c r="G94" s="4">
        <v>20</v>
      </c>
      <c r="H94" s="4" t="s">
        <v>17</v>
      </c>
      <c r="I94" s="7" t="s">
        <v>231</v>
      </c>
      <c r="J94" s="3"/>
    </row>
    <row r="95" spans="1:10" hidden="1" x14ac:dyDescent="0.3">
      <c r="A95" s="3" t="s">
        <v>986</v>
      </c>
      <c r="B95" s="4" t="s">
        <v>221</v>
      </c>
      <c r="C95" s="5" t="s">
        <v>987</v>
      </c>
      <c r="D95" s="6"/>
      <c r="E95" s="4">
        <v>1</v>
      </c>
      <c r="F95" s="48">
        <v>10</v>
      </c>
      <c r="G95" s="4">
        <v>20</v>
      </c>
      <c r="H95" s="4" t="s">
        <v>21</v>
      </c>
      <c r="I95" s="7" t="s">
        <v>236</v>
      </c>
      <c r="J95" s="3"/>
    </row>
    <row r="96" spans="1:10" ht="82.5" hidden="1" x14ac:dyDescent="0.3">
      <c r="A96" s="3" t="s">
        <v>988</v>
      </c>
      <c r="B96" s="4" t="s">
        <v>9</v>
      </c>
      <c r="C96" s="5">
        <f>VLOOKUP(B96,[10]참고사항!A$2:B$4,2,0)</f>
        <v>21</v>
      </c>
      <c r="D96" s="6" t="s">
        <v>989</v>
      </c>
      <c r="E96" s="4">
        <v>1</v>
      </c>
      <c r="F96" s="48">
        <v>2</v>
      </c>
      <c r="G96" s="4">
        <v>20</v>
      </c>
      <c r="H96" s="4" t="s">
        <v>17</v>
      </c>
      <c r="I96" s="7" t="s">
        <v>231</v>
      </c>
      <c r="J96" s="3"/>
    </row>
    <row r="97" spans="1:10" ht="82.5" hidden="1" x14ac:dyDescent="0.3">
      <c r="A97" s="3" t="s">
        <v>990</v>
      </c>
      <c r="B97" s="4" t="s">
        <v>9</v>
      </c>
      <c r="C97" s="5">
        <f>VLOOKUP(B97,[10]참고사항!A$2:B$4,2,0)</f>
        <v>21</v>
      </c>
      <c r="D97" s="6" t="s">
        <v>989</v>
      </c>
      <c r="E97" s="4">
        <v>1</v>
      </c>
      <c r="F97" s="48">
        <v>1</v>
      </c>
      <c r="G97" s="4">
        <v>20</v>
      </c>
      <c r="H97" s="4" t="s">
        <v>17</v>
      </c>
      <c r="I97" s="7" t="s">
        <v>231</v>
      </c>
      <c r="J97" s="3"/>
    </row>
    <row r="98" spans="1:10" ht="82.5" hidden="1" x14ac:dyDescent="0.3">
      <c r="A98" s="3" t="s">
        <v>991</v>
      </c>
      <c r="B98" s="4" t="s">
        <v>9</v>
      </c>
      <c r="C98" s="5">
        <f>VLOOKUP(B98,[10]참고사항!A$2:B$4,2,0)</f>
        <v>21</v>
      </c>
      <c r="D98" s="6" t="s">
        <v>992</v>
      </c>
      <c r="E98" s="4">
        <v>1</v>
      </c>
      <c r="F98" s="48">
        <v>5</v>
      </c>
      <c r="G98" s="4">
        <v>20</v>
      </c>
      <c r="H98" s="4" t="s">
        <v>17</v>
      </c>
      <c r="I98" s="7" t="s">
        <v>231</v>
      </c>
      <c r="J98" s="3"/>
    </row>
    <row r="99" spans="1:10" ht="23.25" customHeight="1" x14ac:dyDescent="0.3">
      <c r="A99" s="3" t="s">
        <v>993</v>
      </c>
      <c r="B99" s="4" t="s">
        <v>1267</v>
      </c>
      <c r="C99" s="5" t="s">
        <v>414</v>
      </c>
      <c r="D99" s="6"/>
      <c r="E99" s="4">
        <v>1</v>
      </c>
      <c r="F99" s="48">
        <v>100</v>
      </c>
      <c r="G99" s="4">
        <v>20</v>
      </c>
      <c r="H99" s="4" t="s">
        <v>24</v>
      </c>
      <c r="I99" s="7" t="s">
        <v>13</v>
      </c>
      <c r="J99" s="3"/>
    </row>
  </sheetData>
  <autoFilter ref="A1:J99" xr:uid="{81AB154C-DE42-49E8-A93C-F3FF0B33D786}">
    <filterColumn colId="7">
      <filters>
        <filter val="하"/>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3EEF-3509-4503-9B26-FAE0945546CE}">
  <dimension ref="A1:J70"/>
  <sheetViews>
    <sheetView tabSelected="1" workbookViewId="0">
      <selection activeCell="D25" sqref="D25"/>
    </sheetView>
  </sheetViews>
  <sheetFormatPr defaultRowHeight="16.5" x14ac:dyDescent="0.3"/>
  <cols>
    <col min="1" max="1" width="69.125" customWidth="1"/>
    <col min="2" max="2" width="15.125" bestFit="1" customWidth="1"/>
    <col min="3" max="3" width="7.5" style="11" customWidth="1"/>
    <col min="4" max="4" width="101.375" customWidth="1"/>
    <col min="5" max="5" width="7.125" customWidth="1"/>
    <col min="6" max="6" width="19.5" style="12" customWidth="1"/>
    <col min="8" max="8" width="7.125" bestFit="1" customWidth="1"/>
    <col min="9" max="9" width="11" bestFit="1" customWidth="1"/>
    <col min="10" max="10" width="18.875" customWidth="1"/>
  </cols>
  <sheetData>
    <row r="1" spans="1:10" x14ac:dyDescent="0.3">
      <c r="A1" s="1" t="s">
        <v>0</v>
      </c>
      <c r="B1" s="1" t="s">
        <v>1</v>
      </c>
      <c r="C1" s="2" t="s">
        <v>2</v>
      </c>
      <c r="D1" s="1" t="s">
        <v>3</v>
      </c>
      <c r="E1" s="1" t="s">
        <v>4</v>
      </c>
      <c r="F1" s="1" t="s">
        <v>5</v>
      </c>
      <c r="G1" s="1" t="s">
        <v>6</v>
      </c>
      <c r="H1" s="1" t="s">
        <v>7</v>
      </c>
      <c r="I1" s="1" t="s">
        <v>2</v>
      </c>
      <c r="J1" s="1" t="s">
        <v>8</v>
      </c>
    </row>
    <row r="2" spans="1:10" ht="82.5" x14ac:dyDescent="0.3">
      <c r="A2" s="6" t="s">
        <v>15</v>
      </c>
      <c r="B2" s="4" t="s">
        <v>16</v>
      </c>
      <c r="C2" s="4">
        <f>VLOOKUP(B2,[1]참고사항!A$2:B$4,2,0)</f>
        <v>21</v>
      </c>
      <c r="D2" s="6" t="s">
        <v>1079</v>
      </c>
      <c r="E2" s="3"/>
      <c r="F2" s="4">
        <v>2</v>
      </c>
      <c r="G2" s="3"/>
      <c r="H2" s="4" t="s">
        <v>17</v>
      </c>
      <c r="I2" s="7" t="str">
        <f>VLOOKUP(H2,[1]참고사항!A$7:B$9,2,0)</f>
        <v>H</v>
      </c>
      <c r="J2" s="3"/>
    </row>
    <row r="3" spans="1:10" ht="82.5" x14ac:dyDescent="0.3">
      <c r="A3" s="6" t="s">
        <v>18</v>
      </c>
      <c r="B3" s="4" t="s">
        <v>16</v>
      </c>
      <c r="C3" s="4">
        <f>VLOOKUP(B3,[1]참고사항!A$2:B$4,2,0)</f>
        <v>21</v>
      </c>
      <c r="D3" s="6" t="s">
        <v>1080</v>
      </c>
      <c r="E3" s="3"/>
      <c r="F3" s="4">
        <v>5</v>
      </c>
      <c r="G3" s="3"/>
      <c r="H3" s="4" t="s">
        <v>17</v>
      </c>
      <c r="I3" s="7" t="str">
        <f>VLOOKUP(H3,[1]참고사항!A$7:B$9,2,0)</f>
        <v>H</v>
      </c>
      <c r="J3" s="3"/>
    </row>
    <row r="4" spans="1:10" ht="82.5" x14ac:dyDescent="0.3">
      <c r="A4" s="6" t="s">
        <v>19</v>
      </c>
      <c r="B4" s="4" t="s">
        <v>16</v>
      </c>
      <c r="C4" s="4">
        <f>VLOOKUP(B4,[1]참고사항!A$2:B$4,2,0)</f>
        <v>21</v>
      </c>
      <c r="D4" s="6" t="s">
        <v>1081</v>
      </c>
      <c r="E4" s="3"/>
      <c r="F4" s="4">
        <v>4</v>
      </c>
      <c r="G4" s="3"/>
      <c r="H4" s="4" t="s">
        <v>17</v>
      </c>
      <c r="I4" s="7" t="str">
        <f>VLOOKUP(H4,[1]참고사항!A$7:B$9,2,0)</f>
        <v>H</v>
      </c>
      <c r="J4" s="3"/>
    </row>
    <row r="5" spans="1:10" ht="82.5" x14ac:dyDescent="0.3">
      <c r="A5" s="6" t="s">
        <v>20</v>
      </c>
      <c r="B5" s="4" t="s">
        <v>16</v>
      </c>
      <c r="C5" s="4">
        <f>VLOOKUP(B5,[1]참고사항!A$2:B$4,2,0)</f>
        <v>21</v>
      </c>
      <c r="D5" s="6" t="s">
        <v>1082</v>
      </c>
      <c r="E5" s="3"/>
      <c r="F5" s="4">
        <v>3</v>
      </c>
      <c r="G5" s="3"/>
      <c r="H5" s="4" t="s">
        <v>21</v>
      </c>
      <c r="I5" s="7" t="str">
        <f>VLOOKUP(H5,[1]참고사항!A$7:B$9,2,0)</f>
        <v>M</v>
      </c>
      <c r="J5" s="3"/>
    </row>
    <row r="6" spans="1:10" ht="82.5" x14ac:dyDescent="0.3">
      <c r="A6" s="6" t="s">
        <v>22</v>
      </c>
      <c r="B6" s="4" t="s">
        <v>16</v>
      </c>
      <c r="C6" s="4">
        <f>VLOOKUP(B6,[1]참고사항!A$2:B$4,2,0)</f>
        <v>21</v>
      </c>
      <c r="D6" s="6" t="s">
        <v>1083</v>
      </c>
      <c r="E6" s="3"/>
      <c r="F6" s="4">
        <v>1</v>
      </c>
      <c r="G6" s="3"/>
      <c r="H6" s="4" t="s">
        <v>21</v>
      </c>
      <c r="I6" s="7" t="str">
        <f>VLOOKUP(H6,[1]참고사항!A$7:B$9,2,0)</f>
        <v>M</v>
      </c>
      <c r="J6" s="3"/>
    </row>
    <row r="7" spans="1:10" ht="82.5" x14ac:dyDescent="0.3">
      <c r="A7" s="6" t="s">
        <v>23</v>
      </c>
      <c r="B7" s="4" t="s">
        <v>16</v>
      </c>
      <c r="C7" s="4">
        <f>VLOOKUP(B7,[1]참고사항!A$2:B$4,2,0)</f>
        <v>21</v>
      </c>
      <c r="D7" s="6" t="s">
        <v>1084</v>
      </c>
      <c r="E7" s="3"/>
      <c r="F7" s="4">
        <v>1</v>
      </c>
      <c r="G7" s="3"/>
      <c r="H7" s="4" t="s">
        <v>24</v>
      </c>
      <c r="I7" s="7" t="str">
        <f>VLOOKUP(H7,[1]참고사항!A$7:B$9,2,0)</f>
        <v>L</v>
      </c>
      <c r="J7" s="3"/>
    </row>
    <row r="8" spans="1:10" ht="82.5" x14ac:dyDescent="0.3">
      <c r="A8" s="6" t="s">
        <v>25</v>
      </c>
      <c r="B8" s="4" t="s">
        <v>16</v>
      </c>
      <c r="C8" s="4">
        <f>VLOOKUP(B8,[1]참고사항!A$2:B$4,2,0)</f>
        <v>21</v>
      </c>
      <c r="D8" s="6" t="s">
        <v>1085</v>
      </c>
      <c r="E8" s="3"/>
      <c r="F8" s="4">
        <v>1</v>
      </c>
      <c r="G8" s="3"/>
      <c r="H8" s="4" t="s">
        <v>21</v>
      </c>
      <c r="I8" s="7" t="str">
        <f>VLOOKUP(H8,[1]참고사항!A$7:B$9,2,0)</f>
        <v>M</v>
      </c>
      <c r="J8" s="3"/>
    </row>
    <row r="9" spans="1:10" ht="82.5" x14ac:dyDescent="0.3">
      <c r="A9" s="6" t="s">
        <v>26</v>
      </c>
      <c r="B9" s="4" t="s">
        <v>16</v>
      </c>
      <c r="C9" s="4">
        <f>VLOOKUP(B9,[1]참고사항!A$2:B$4,2,0)</f>
        <v>21</v>
      </c>
      <c r="D9" s="8" t="s">
        <v>1086</v>
      </c>
      <c r="E9" s="3"/>
      <c r="F9" s="4">
        <v>1</v>
      </c>
      <c r="G9" s="3"/>
      <c r="H9" s="4" t="s">
        <v>21</v>
      </c>
      <c r="I9" s="7" t="str">
        <f>VLOOKUP(H9,[1]참고사항!A$7:B$9,2,0)</f>
        <v>M</v>
      </c>
      <c r="J9" s="3"/>
    </row>
    <row r="10" spans="1:10" ht="82.5" x14ac:dyDescent="0.3">
      <c r="A10" s="6" t="s">
        <v>27</v>
      </c>
      <c r="B10" s="4" t="s">
        <v>16</v>
      </c>
      <c r="C10" s="4">
        <f>VLOOKUP(B10,[1]참고사항!A$2:B$4,2,0)</f>
        <v>21</v>
      </c>
      <c r="D10" s="6" t="s">
        <v>1084</v>
      </c>
      <c r="E10" s="3"/>
      <c r="F10" s="9">
        <v>3</v>
      </c>
      <c r="G10" s="3"/>
      <c r="H10" s="4" t="s">
        <v>17</v>
      </c>
      <c r="I10" s="7" t="str">
        <f>VLOOKUP(H10,[1]참고사항!A$7:B$9,2,0)</f>
        <v>H</v>
      </c>
      <c r="J10" s="3"/>
    </row>
    <row r="11" spans="1:10" ht="82.5" x14ac:dyDescent="0.3">
      <c r="A11" s="6" t="s">
        <v>28</v>
      </c>
      <c r="B11" s="4" t="s">
        <v>16</v>
      </c>
      <c r="C11" s="4">
        <f>VLOOKUP(B11,[1]참고사항!A$2:B$4,2,0)</f>
        <v>21</v>
      </c>
      <c r="D11" s="6" t="s">
        <v>1087</v>
      </c>
      <c r="E11" s="3"/>
      <c r="F11" s="4">
        <v>3</v>
      </c>
      <c r="G11" s="3"/>
      <c r="H11" s="4" t="s">
        <v>21</v>
      </c>
      <c r="I11" s="7" t="str">
        <f>VLOOKUP(H11,[1]참고사항!A$7:B$9,2,0)</f>
        <v>M</v>
      </c>
      <c r="J11" s="3"/>
    </row>
    <row r="12" spans="1:10" ht="82.5" x14ac:dyDescent="0.3">
      <c r="A12" s="6" t="s">
        <v>29</v>
      </c>
      <c r="B12" s="4" t="s">
        <v>16</v>
      </c>
      <c r="C12" s="4">
        <f>VLOOKUP(B12,[1]참고사항!A$2:B$4,2,0)</f>
        <v>21</v>
      </c>
      <c r="D12" s="6" t="s">
        <v>1088</v>
      </c>
      <c r="E12" s="3"/>
      <c r="F12" s="4">
        <v>2</v>
      </c>
      <c r="G12" s="3"/>
      <c r="H12" s="4" t="s">
        <v>21</v>
      </c>
      <c r="I12" s="7" t="str">
        <f>VLOOKUP(H12,[1]참고사항!A$7:B$9,2,0)</f>
        <v>M</v>
      </c>
      <c r="J12" s="3"/>
    </row>
    <row r="13" spans="1:10" ht="82.5" x14ac:dyDescent="0.3">
      <c r="A13" s="6" t="s">
        <v>30</v>
      </c>
      <c r="B13" s="4" t="s">
        <v>16</v>
      </c>
      <c r="C13" s="4">
        <f>VLOOKUP(B13,[1]참고사항!A$2:B$4,2,0)</f>
        <v>21</v>
      </c>
      <c r="D13" s="6" t="s">
        <v>1089</v>
      </c>
      <c r="E13" s="3"/>
      <c r="F13" s="4">
        <v>2</v>
      </c>
      <c r="G13" s="3"/>
      <c r="H13" s="4" t="s">
        <v>21</v>
      </c>
      <c r="I13" s="7" t="str">
        <f>VLOOKUP(H13,[1]참고사항!A$7:B$9,2,0)</f>
        <v>M</v>
      </c>
      <c r="J13" s="3"/>
    </row>
    <row r="14" spans="1:10" ht="82.5" x14ac:dyDescent="0.3">
      <c r="A14" s="6" t="s">
        <v>31</v>
      </c>
      <c r="B14" s="4" t="s">
        <v>16</v>
      </c>
      <c r="C14" s="4">
        <f>VLOOKUP(B14,[1]참고사항!A$2:B$4,2,0)</f>
        <v>21</v>
      </c>
      <c r="D14" s="6" t="s">
        <v>1090</v>
      </c>
      <c r="E14" s="3"/>
      <c r="F14" s="4">
        <v>1</v>
      </c>
      <c r="G14" s="3"/>
      <c r="H14" s="4" t="s">
        <v>21</v>
      </c>
      <c r="I14" s="7" t="str">
        <f>VLOOKUP(H14,[1]참고사항!A$7:B$9,2,0)</f>
        <v>M</v>
      </c>
      <c r="J14" s="3"/>
    </row>
    <row r="15" spans="1:10" ht="82.5" x14ac:dyDescent="0.3">
      <c r="A15" s="6" t="s">
        <v>32</v>
      </c>
      <c r="B15" s="4" t="s">
        <v>16</v>
      </c>
      <c r="C15" s="4">
        <f>VLOOKUP(B15,[1]참고사항!A$2:B$4,2,0)</f>
        <v>21</v>
      </c>
      <c r="D15" s="6" t="s">
        <v>1091</v>
      </c>
      <c r="E15" s="3"/>
      <c r="F15" s="4">
        <v>4</v>
      </c>
      <c r="G15" s="3"/>
      <c r="H15" s="4" t="s">
        <v>21</v>
      </c>
      <c r="I15" s="7" t="str">
        <f>VLOOKUP(H15,[1]참고사항!A$7:B$9,2,0)</f>
        <v>M</v>
      </c>
      <c r="J15" s="3"/>
    </row>
    <row r="16" spans="1:10" ht="82.5" x14ac:dyDescent="0.3">
      <c r="A16" s="6" t="s">
        <v>33</v>
      </c>
      <c r="B16" s="4" t="s">
        <v>16</v>
      </c>
      <c r="C16" s="4">
        <f>VLOOKUP(B16,[1]참고사항!A$2:B$4,2,0)</f>
        <v>21</v>
      </c>
      <c r="D16" s="6" t="s">
        <v>1092</v>
      </c>
      <c r="E16" s="3"/>
      <c r="F16" s="4">
        <v>5</v>
      </c>
      <c r="G16" s="3"/>
      <c r="H16" s="4" t="s">
        <v>17</v>
      </c>
      <c r="I16" s="7" t="str">
        <f>VLOOKUP(H16,[1]참고사항!A$7:B$9,2,0)</f>
        <v>H</v>
      </c>
      <c r="J16" s="3"/>
    </row>
    <row r="17" spans="1:10" ht="82.5" x14ac:dyDescent="0.3">
      <c r="A17" s="6" t="s">
        <v>34</v>
      </c>
      <c r="B17" s="4" t="s">
        <v>16</v>
      </c>
      <c r="C17" s="4">
        <f>VLOOKUP(B17,[1]참고사항!A$2:B$4,2,0)</f>
        <v>21</v>
      </c>
      <c r="D17" s="6" t="s">
        <v>1093</v>
      </c>
      <c r="E17" s="3"/>
      <c r="F17" s="4">
        <v>5</v>
      </c>
      <c r="G17" s="3"/>
      <c r="H17" s="4" t="s">
        <v>24</v>
      </c>
      <c r="I17" s="7" t="str">
        <f>VLOOKUP(H17,[1]참고사항!A$7:B$9,2,0)</f>
        <v>L</v>
      </c>
      <c r="J17" s="3"/>
    </row>
    <row r="18" spans="1:10" ht="82.5" x14ac:dyDescent="0.3">
      <c r="A18" s="6" t="s">
        <v>35</v>
      </c>
      <c r="B18" s="4" t="s">
        <v>16</v>
      </c>
      <c r="C18" s="4">
        <f>VLOOKUP(B18,[1]참고사항!A$2:B$4,2,0)</f>
        <v>21</v>
      </c>
      <c r="D18" s="6" t="s">
        <v>1094</v>
      </c>
      <c r="E18" s="3"/>
      <c r="F18" s="4">
        <v>5</v>
      </c>
      <c r="G18" s="3"/>
      <c r="H18" s="4" t="s">
        <v>21</v>
      </c>
      <c r="I18" s="7" t="str">
        <f>VLOOKUP(H18,[1]참고사항!A$7:B$9,2,0)</f>
        <v>M</v>
      </c>
      <c r="J18" s="3"/>
    </row>
    <row r="19" spans="1:10" ht="82.5" x14ac:dyDescent="0.3">
      <c r="A19" s="6" t="s">
        <v>36</v>
      </c>
      <c r="B19" s="4" t="s">
        <v>16</v>
      </c>
      <c r="C19" s="4">
        <f>VLOOKUP(B19,[1]참고사항!A$2:B$4,2,0)</f>
        <v>21</v>
      </c>
      <c r="D19" s="6" t="s">
        <v>1269</v>
      </c>
      <c r="E19" s="3"/>
      <c r="F19" s="4">
        <v>1</v>
      </c>
      <c r="G19" s="3"/>
      <c r="H19" s="4" t="s">
        <v>17</v>
      </c>
      <c r="I19" s="7" t="str">
        <f>VLOOKUP(H19,[1]참고사항!A$7:B$9,2,0)</f>
        <v>H</v>
      </c>
      <c r="J19" s="3"/>
    </row>
    <row r="20" spans="1:10" ht="82.5" x14ac:dyDescent="0.3">
      <c r="A20" s="6" t="s">
        <v>37</v>
      </c>
      <c r="B20" s="4" t="s">
        <v>16</v>
      </c>
      <c r="C20" s="4">
        <f>VLOOKUP(B20,[1]참고사항!A$2:B$4,2,0)</f>
        <v>21</v>
      </c>
      <c r="D20" s="6" t="s">
        <v>1095</v>
      </c>
      <c r="E20" s="3"/>
      <c r="F20" s="4">
        <v>4</v>
      </c>
      <c r="G20" s="3"/>
      <c r="H20" s="4" t="s">
        <v>21</v>
      </c>
      <c r="I20" s="7" t="str">
        <f>VLOOKUP(H20,[1]참고사항!A$7:B$9,2,0)</f>
        <v>M</v>
      </c>
      <c r="J20" s="3"/>
    </row>
    <row r="21" spans="1:10" ht="82.5" x14ac:dyDescent="0.3">
      <c r="A21" s="6" t="s">
        <v>38</v>
      </c>
      <c r="B21" s="4" t="s">
        <v>16</v>
      </c>
      <c r="C21" s="4">
        <f>VLOOKUP(B21,[1]참고사항!A$2:B$4,2,0)</f>
        <v>21</v>
      </c>
      <c r="D21" s="6" t="s">
        <v>1096</v>
      </c>
      <c r="E21" s="3"/>
      <c r="F21" s="4">
        <v>5</v>
      </c>
      <c r="G21" s="3"/>
      <c r="H21" s="4" t="s">
        <v>24</v>
      </c>
      <c r="I21" s="7" t="str">
        <f>VLOOKUP(H21,[1]참고사항!A$7:B$9,2,0)</f>
        <v>L</v>
      </c>
      <c r="J21" s="3"/>
    </row>
    <row r="22" spans="1:10" ht="82.5" x14ac:dyDescent="0.3">
      <c r="A22" s="6" t="s">
        <v>39</v>
      </c>
      <c r="B22" s="4" t="s">
        <v>16</v>
      </c>
      <c r="C22" s="4">
        <f>VLOOKUP(B22,[1]참고사항!A$2:B$4,2,0)</f>
        <v>21</v>
      </c>
      <c r="D22" s="6" t="s">
        <v>1097</v>
      </c>
      <c r="E22" s="3"/>
      <c r="F22" s="4">
        <v>4</v>
      </c>
      <c r="G22" s="3"/>
      <c r="H22" s="4" t="s">
        <v>24</v>
      </c>
      <c r="I22" s="7" t="str">
        <f>VLOOKUP(H22,[1]참고사항!A$7:B$9,2,0)</f>
        <v>L</v>
      </c>
      <c r="J22" s="3"/>
    </row>
    <row r="23" spans="1:10" ht="82.5" x14ac:dyDescent="0.3">
      <c r="A23" s="6" t="s">
        <v>40</v>
      </c>
      <c r="B23" s="4" t="s">
        <v>16</v>
      </c>
      <c r="C23" s="4">
        <f>VLOOKUP(B23,[1]참고사항!A$2:B$4,2,0)</f>
        <v>21</v>
      </c>
      <c r="D23" s="6" t="s">
        <v>1098</v>
      </c>
      <c r="E23" s="3"/>
      <c r="F23" s="4">
        <v>1</v>
      </c>
      <c r="G23" s="3"/>
      <c r="H23" s="4" t="s">
        <v>24</v>
      </c>
      <c r="I23" s="7" t="str">
        <f>VLOOKUP(H23,[1]참고사항!A$7:B$9,2,0)</f>
        <v>L</v>
      </c>
      <c r="J23" s="3"/>
    </row>
    <row r="24" spans="1:10" ht="82.5" x14ac:dyDescent="0.3">
      <c r="A24" s="6" t="s">
        <v>41</v>
      </c>
      <c r="B24" s="4" t="s">
        <v>16</v>
      </c>
      <c r="C24" s="4">
        <f>VLOOKUP(B24,[1]참고사항!A$2:B$4,2,0)</f>
        <v>21</v>
      </c>
      <c r="D24" s="6" t="s">
        <v>1099</v>
      </c>
      <c r="E24" s="3"/>
      <c r="F24" s="4">
        <v>3</v>
      </c>
      <c r="G24" s="3"/>
      <c r="H24" s="4" t="s">
        <v>21</v>
      </c>
      <c r="I24" s="7" t="str">
        <f>VLOOKUP(H24,[1]참고사항!A$7:B$9,2,0)</f>
        <v>M</v>
      </c>
      <c r="J24" s="3"/>
    </row>
    <row r="25" spans="1:10" ht="82.5" x14ac:dyDescent="0.3">
      <c r="A25" s="6" t="s">
        <v>42</v>
      </c>
      <c r="B25" s="4" t="s">
        <v>16</v>
      </c>
      <c r="C25" s="4">
        <f>VLOOKUP(B25,[1]참고사항!A$2:B$4,2,0)</f>
        <v>21</v>
      </c>
      <c r="D25" s="6" t="s">
        <v>1277</v>
      </c>
      <c r="E25" s="3"/>
      <c r="F25" s="4">
        <v>2</v>
      </c>
      <c r="G25" s="3"/>
      <c r="H25" s="4" t="s">
        <v>17</v>
      </c>
      <c r="I25" s="7" t="str">
        <f>VLOOKUP(H25,[1]참고사항!A$7:B$9,2,0)</f>
        <v>H</v>
      </c>
      <c r="J25" s="3"/>
    </row>
    <row r="26" spans="1:10" ht="82.5" x14ac:dyDescent="0.3">
      <c r="A26" s="6" t="s">
        <v>43</v>
      </c>
      <c r="B26" s="4" t="s">
        <v>16</v>
      </c>
      <c r="C26" s="4">
        <f>VLOOKUP(B26,[1]참고사항!A$2:B$4,2,0)</f>
        <v>21</v>
      </c>
      <c r="D26" s="6" t="s">
        <v>1100</v>
      </c>
      <c r="E26" s="3"/>
      <c r="F26" s="4">
        <v>2</v>
      </c>
      <c r="G26" s="3"/>
      <c r="H26" s="4" t="s">
        <v>24</v>
      </c>
      <c r="I26" s="7" t="str">
        <f>VLOOKUP(H26,[1]참고사항!A$7:B$9,2,0)</f>
        <v>L</v>
      </c>
      <c r="J26" s="3"/>
    </row>
    <row r="27" spans="1:10" ht="82.5" x14ac:dyDescent="0.3">
      <c r="A27" s="6" t="s">
        <v>44</v>
      </c>
      <c r="B27" s="4" t="s">
        <v>16</v>
      </c>
      <c r="C27" s="4">
        <f>VLOOKUP(B27,[1]참고사항!A$2:B$4,2,0)</f>
        <v>21</v>
      </c>
      <c r="D27" s="6" t="s">
        <v>1101</v>
      </c>
      <c r="E27" s="3"/>
      <c r="F27" s="4">
        <v>2</v>
      </c>
      <c r="G27" s="3"/>
      <c r="H27" s="4" t="s">
        <v>17</v>
      </c>
      <c r="I27" s="7" t="str">
        <f>VLOOKUP(H27,[1]참고사항!A$7:B$9,2,0)</f>
        <v>H</v>
      </c>
      <c r="J27" s="3"/>
    </row>
    <row r="28" spans="1:10" ht="82.5" x14ac:dyDescent="0.3">
      <c r="A28" s="6" t="s">
        <v>45</v>
      </c>
      <c r="B28" s="4" t="s">
        <v>16</v>
      </c>
      <c r="C28" s="4">
        <f>VLOOKUP(B28,[1]참고사항!A$2:B$4,2,0)</f>
        <v>21</v>
      </c>
      <c r="D28" s="6" t="s">
        <v>1102</v>
      </c>
      <c r="E28" s="3"/>
      <c r="F28" s="4">
        <v>4</v>
      </c>
      <c r="G28" s="3"/>
      <c r="H28" s="4" t="s">
        <v>17</v>
      </c>
      <c r="I28" s="7" t="str">
        <f>VLOOKUP(H28,[1]참고사항!A$7:B$9,2,0)</f>
        <v>H</v>
      </c>
      <c r="J28" s="3"/>
    </row>
    <row r="29" spans="1:10" ht="82.5" x14ac:dyDescent="0.3">
      <c r="A29" s="6" t="s">
        <v>46</v>
      </c>
      <c r="B29" s="4" t="s">
        <v>16</v>
      </c>
      <c r="C29" s="4">
        <f>VLOOKUP(B29,[1]참고사항!A$2:B$4,2,0)</f>
        <v>21</v>
      </c>
      <c r="D29" s="6" t="s">
        <v>1103</v>
      </c>
      <c r="E29" s="3"/>
      <c r="F29" s="4">
        <v>4</v>
      </c>
      <c r="G29" s="3"/>
      <c r="H29" s="4" t="s">
        <v>24</v>
      </c>
      <c r="I29" s="7" t="str">
        <f>VLOOKUP(H29,[1]참고사항!A$7:B$9,2,0)</f>
        <v>L</v>
      </c>
      <c r="J29" s="3"/>
    </row>
    <row r="30" spans="1:10" ht="82.5" x14ac:dyDescent="0.3">
      <c r="A30" s="6" t="s">
        <v>47</v>
      </c>
      <c r="B30" s="4" t="s">
        <v>16</v>
      </c>
      <c r="C30" s="4">
        <f>VLOOKUP(B30,[1]참고사항!A$2:B$4,2,0)</f>
        <v>21</v>
      </c>
      <c r="D30" s="6" t="s">
        <v>1104</v>
      </c>
      <c r="E30" s="3"/>
      <c r="F30" s="4">
        <v>5</v>
      </c>
      <c r="G30" s="3"/>
      <c r="H30" s="4" t="s">
        <v>24</v>
      </c>
      <c r="I30" s="7" t="str">
        <f>VLOOKUP(H30,[1]참고사항!A$7:B$9,2,0)</f>
        <v>L</v>
      </c>
      <c r="J30" s="3"/>
    </row>
    <row r="31" spans="1:10" ht="82.5" x14ac:dyDescent="0.3">
      <c r="A31" s="6" t="s">
        <v>48</v>
      </c>
      <c r="B31" s="4" t="s">
        <v>16</v>
      </c>
      <c r="C31" s="4">
        <f>VLOOKUP(B31,[1]참고사항!A$2:B$4,2,0)</f>
        <v>21</v>
      </c>
      <c r="D31" s="6" t="s">
        <v>1105</v>
      </c>
      <c r="E31" s="3"/>
      <c r="F31" s="4">
        <v>1</v>
      </c>
      <c r="G31" s="3"/>
      <c r="H31" s="4" t="s">
        <v>21</v>
      </c>
      <c r="I31" s="7" t="str">
        <f>VLOOKUP(H31,[1]참고사항!A$7:B$9,2,0)</f>
        <v>M</v>
      </c>
      <c r="J31" s="3"/>
    </row>
    <row r="32" spans="1:10" ht="82.5" x14ac:dyDescent="0.3">
      <c r="A32" s="6" t="s">
        <v>49</v>
      </c>
      <c r="B32" s="4" t="s">
        <v>16</v>
      </c>
      <c r="C32" s="4">
        <f>VLOOKUP(B32,[1]참고사항!A$2:B$4,2,0)</f>
        <v>21</v>
      </c>
      <c r="D32" s="6" t="s">
        <v>1106</v>
      </c>
      <c r="E32" s="3"/>
      <c r="F32" s="4">
        <v>1</v>
      </c>
      <c r="G32" s="3"/>
      <c r="H32" s="4" t="s">
        <v>21</v>
      </c>
      <c r="I32" s="7" t="str">
        <f>VLOOKUP(H32,[1]참고사항!A$7:B$9,2,0)</f>
        <v>M</v>
      </c>
      <c r="J32" s="3"/>
    </row>
    <row r="33" spans="1:10" ht="82.5" x14ac:dyDescent="0.3">
      <c r="A33" s="6" t="s">
        <v>50</v>
      </c>
      <c r="B33" s="4" t="s">
        <v>16</v>
      </c>
      <c r="C33" s="4">
        <f>VLOOKUP(B33,[1]참고사항!A$2:B$4,2,0)</f>
        <v>21</v>
      </c>
      <c r="D33" s="6" t="s">
        <v>1107</v>
      </c>
      <c r="E33" s="3"/>
      <c r="F33" s="4">
        <v>2</v>
      </c>
      <c r="G33" s="3"/>
      <c r="H33" s="4" t="s">
        <v>21</v>
      </c>
      <c r="I33" s="7" t="str">
        <f>VLOOKUP(H33,[1]참고사항!A$7:B$9,2,0)</f>
        <v>M</v>
      </c>
      <c r="J33" s="3"/>
    </row>
    <row r="34" spans="1:10" ht="82.5" x14ac:dyDescent="0.3">
      <c r="A34" s="6" t="s">
        <v>51</v>
      </c>
      <c r="B34" s="4" t="s">
        <v>16</v>
      </c>
      <c r="C34" s="4">
        <f>VLOOKUP(B34,[1]참고사항!A$2:B$4,2,0)</f>
        <v>21</v>
      </c>
      <c r="D34" s="6" t="s">
        <v>1108</v>
      </c>
      <c r="E34" s="3"/>
      <c r="F34" s="4">
        <v>3</v>
      </c>
      <c r="G34" s="3"/>
      <c r="H34" s="4" t="s">
        <v>21</v>
      </c>
      <c r="I34" s="7" t="str">
        <f>VLOOKUP(H34,[1]참고사항!A$7:B$9,2,0)</f>
        <v>M</v>
      </c>
      <c r="J34" s="3"/>
    </row>
    <row r="35" spans="1:10" ht="82.5" x14ac:dyDescent="0.3">
      <c r="A35" s="6" t="s">
        <v>52</v>
      </c>
      <c r="B35" s="4" t="s">
        <v>16</v>
      </c>
      <c r="C35" s="4">
        <f>VLOOKUP(B35,[1]참고사항!A$2:B$4,2,0)</f>
        <v>21</v>
      </c>
      <c r="D35" s="6" t="s">
        <v>1109</v>
      </c>
      <c r="E35" s="3"/>
      <c r="F35" s="4">
        <v>1</v>
      </c>
      <c r="G35" s="3"/>
      <c r="H35" s="4" t="s">
        <v>17</v>
      </c>
      <c r="I35" s="7" t="str">
        <f>VLOOKUP(H35,[1]참고사항!A$7:B$9,2,0)</f>
        <v>H</v>
      </c>
      <c r="J35" s="3"/>
    </row>
    <row r="36" spans="1:10" ht="82.5" x14ac:dyDescent="0.3">
      <c r="A36" s="6" t="s">
        <v>53</v>
      </c>
      <c r="B36" s="4" t="s">
        <v>16</v>
      </c>
      <c r="C36" s="4">
        <f>VLOOKUP(B36,[1]참고사항!A$2:B$4,2,0)</f>
        <v>21</v>
      </c>
      <c r="D36" s="6" t="s">
        <v>1110</v>
      </c>
      <c r="E36" s="3"/>
      <c r="F36" s="4">
        <v>5</v>
      </c>
      <c r="G36" s="3"/>
      <c r="H36" s="4" t="s">
        <v>21</v>
      </c>
      <c r="I36" s="7" t="str">
        <f>VLOOKUP(H36,[1]참고사항!A$7:B$9,2,0)</f>
        <v>M</v>
      </c>
      <c r="J36" s="3"/>
    </row>
    <row r="37" spans="1:10" ht="82.5" x14ac:dyDescent="0.3">
      <c r="A37" s="6" t="s">
        <v>54</v>
      </c>
      <c r="B37" s="4" t="s">
        <v>16</v>
      </c>
      <c r="C37" s="4">
        <f>VLOOKUP(B37,[1]참고사항!A$2:B$4,2,0)</f>
        <v>21</v>
      </c>
      <c r="D37" s="6" t="s">
        <v>1135</v>
      </c>
      <c r="E37" s="3"/>
      <c r="F37" s="4">
        <v>3</v>
      </c>
      <c r="G37" s="3"/>
      <c r="H37" s="4" t="s">
        <v>21</v>
      </c>
      <c r="I37" s="7" t="str">
        <f>VLOOKUP(H37,[1]참고사항!A$7:B$9,2,0)</f>
        <v>M</v>
      </c>
      <c r="J37" s="3"/>
    </row>
    <row r="38" spans="1:10" ht="82.5" x14ac:dyDescent="0.3">
      <c r="A38" s="6" t="s">
        <v>55</v>
      </c>
      <c r="B38" s="4" t="s">
        <v>16</v>
      </c>
      <c r="C38" s="4">
        <f>VLOOKUP(B38,[1]참고사항!A$2:B$4,2,0)</f>
        <v>21</v>
      </c>
      <c r="D38" s="6" t="s">
        <v>1111</v>
      </c>
      <c r="E38" s="3"/>
      <c r="F38" s="4">
        <v>3</v>
      </c>
      <c r="G38" s="3"/>
      <c r="H38" s="4" t="s">
        <v>24</v>
      </c>
      <c r="I38" s="7" t="str">
        <f>VLOOKUP(H38,[1]참고사항!A$7:B$9,2,0)</f>
        <v>L</v>
      </c>
      <c r="J38" s="3"/>
    </row>
    <row r="39" spans="1:10" ht="82.5" x14ac:dyDescent="0.3">
      <c r="A39" s="6" t="s">
        <v>56</v>
      </c>
      <c r="B39" s="4" t="s">
        <v>16</v>
      </c>
      <c r="C39" s="4">
        <f>VLOOKUP(B39,[1]참고사항!A$2:B$4,2,0)</f>
        <v>21</v>
      </c>
      <c r="D39" s="6" t="s">
        <v>1112</v>
      </c>
      <c r="E39" s="3"/>
      <c r="F39" s="4">
        <v>4</v>
      </c>
      <c r="G39" s="3"/>
      <c r="H39" s="4" t="s">
        <v>21</v>
      </c>
      <c r="I39" s="7" t="str">
        <f>VLOOKUP(H39,[1]참고사항!A$7:B$9,2,0)</f>
        <v>M</v>
      </c>
      <c r="J39" s="3"/>
    </row>
    <row r="40" spans="1:10" ht="82.5" x14ac:dyDescent="0.3">
      <c r="A40" s="6" t="s">
        <v>57</v>
      </c>
      <c r="B40" s="4" t="s">
        <v>16</v>
      </c>
      <c r="C40" s="4">
        <f>VLOOKUP(B40,[1]참고사항!A$2:B$4,2,0)</f>
        <v>21</v>
      </c>
      <c r="D40" s="6" t="s">
        <v>1113</v>
      </c>
      <c r="E40" s="3"/>
      <c r="F40" s="4">
        <v>4</v>
      </c>
      <c r="G40" s="3"/>
      <c r="H40" s="4" t="s">
        <v>21</v>
      </c>
      <c r="I40" s="4" t="str">
        <f>VLOOKUP(H40,[1]참고사항!A$7:B$9,2,0)</f>
        <v>M</v>
      </c>
      <c r="J40" s="3"/>
    </row>
    <row r="41" spans="1:10" ht="99" x14ac:dyDescent="0.3">
      <c r="A41" s="3" t="s">
        <v>58</v>
      </c>
      <c r="B41" s="4" t="s">
        <v>9</v>
      </c>
      <c r="C41" s="10">
        <f>VLOOKUP(B41,[1]참고사항!A$2:B$4,2,0)</f>
        <v>21</v>
      </c>
      <c r="D41" s="6" t="s">
        <v>1114</v>
      </c>
      <c r="E41" s="4">
        <v>1</v>
      </c>
      <c r="F41" s="4">
        <v>3</v>
      </c>
      <c r="G41" s="4"/>
      <c r="H41" s="4" t="s">
        <v>59</v>
      </c>
      <c r="I41" s="7" t="str">
        <f>VLOOKUP(H41,[1]참고사항!A$7:B$9,2,0)</f>
        <v>L</v>
      </c>
      <c r="J41" s="3"/>
    </row>
    <row r="42" spans="1:10" ht="82.5" x14ac:dyDescent="0.3">
      <c r="A42" s="3" t="s">
        <v>60</v>
      </c>
      <c r="B42" s="4" t="s">
        <v>9</v>
      </c>
      <c r="C42" s="10">
        <f>VLOOKUP(B42,[1]참고사항!A$2:B$4,2,0)</f>
        <v>21</v>
      </c>
      <c r="D42" s="6" t="s">
        <v>1115</v>
      </c>
      <c r="E42" s="4">
        <v>1</v>
      </c>
      <c r="F42" s="4">
        <v>3</v>
      </c>
      <c r="G42" s="4"/>
      <c r="H42" s="4" t="s">
        <v>59</v>
      </c>
      <c r="I42" s="7" t="str">
        <f>VLOOKUP(H42,[1]참고사항!A$7:B$9,2,0)</f>
        <v>L</v>
      </c>
      <c r="J42" s="3"/>
    </row>
    <row r="43" spans="1:10" ht="82.5" x14ac:dyDescent="0.3">
      <c r="A43" s="6" t="s">
        <v>61</v>
      </c>
      <c r="B43" s="4" t="s">
        <v>9</v>
      </c>
      <c r="C43" s="10">
        <f>VLOOKUP(B43,[1]참고사항!A$2:B$4,2,0)</f>
        <v>21</v>
      </c>
      <c r="D43" s="6" t="s">
        <v>1116</v>
      </c>
      <c r="E43" s="4">
        <v>1</v>
      </c>
      <c r="F43" s="4">
        <v>5</v>
      </c>
      <c r="G43" s="4"/>
      <c r="H43" s="4" t="s">
        <v>59</v>
      </c>
      <c r="I43" s="7" t="str">
        <f>VLOOKUP(H43,[1]참고사항!A$7:B$9,2,0)</f>
        <v>L</v>
      </c>
      <c r="J43" s="3" t="s">
        <v>11</v>
      </c>
    </row>
    <row r="44" spans="1:10" ht="82.5" x14ac:dyDescent="0.3">
      <c r="A44" s="6" t="s">
        <v>62</v>
      </c>
      <c r="B44" s="4" t="s">
        <v>9</v>
      </c>
      <c r="C44" s="10">
        <f>VLOOKUP(B44,[1]참고사항!A$2:B$4,2,0)</f>
        <v>21</v>
      </c>
      <c r="D44" s="6" t="s">
        <v>1117</v>
      </c>
      <c r="E44" s="4">
        <v>1</v>
      </c>
      <c r="F44" s="4">
        <v>5</v>
      </c>
      <c r="G44" s="4"/>
      <c r="H44" s="4" t="s">
        <v>24</v>
      </c>
      <c r="I44" s="7" t="str">
        <f>VLOOKUP(H44,[1]참고사항!A$7:B$9,2,0)</f>
        <v>L</v>
      </c>
      <c r="J44" s="3"/>
    </row>
    <row r="45" spans="1:10" ht="82.5" x14ac:dyDescent="0.3">
      <c r="A45" s="6" t="s">
        <v>63</v>
      </c>
      <c r="B45" s="4" t="s">
        <v>9</v>
      </c>
      <c r="C45" s="10">
        <f>VLOOKUP(B45,[1]참고사항!A$2:B$4,2,0)</f>
        <v>21</v>
      </c>
      <c r="D45" s="6" t="s">
        <v>1118</v>
      </c>
      <c r="E45" s="4">
        <v>1</v>
      </c>
      <c r="F45" s="4">
        <v>2</v>
      </c>
      <c r="G45" s="4"/>
      <c r="H45" s="4" t="s">
        <v>24</v>
      </c>
      <c r="I45" s="7" t="str">
        <f>VLOOKUP(H45,[1]참고사항!A$7:B$9,2,0)</f>
        <v>L</v>
      </c>
      <c r="J45" s="3"/>
    </row>
    <row r="46" spans="1:10" ht="82.5" x14ac:dyDescent="0.3">
      <c r="A46" s="6" t="s">
        <v>64</v>
      </c>
      <c r="B46" s="4" t="s">
        <v>9</v>
      </c>
      <c r="C46" s="10">
        <f>VLOOKUP(B46,[1]참고사항!A$2:B$4,2,0)</f>
        <v>21</v>
      </c>
      <c r="D46" s="6" t="s">
        <v>1119</v>
      </c>
      <c r="E46" s="4">
        <v>1</v>
      </c>
      <c r="F46" s="4">
        <v>4</v>
      </c>
      <c r="G46" s="4"/>
      <c r="H46" s="4" t="s">
        <v>17</v>
      </c>
      <c r="I46" s="7" t="str">
        <f>VLOOKUP(H46,[1]참고사항!A$7:B$9,2,0)</f>
        <v>H</v>
      </c>
      <c r="J46" s="3"/>
    </row>
    <row r="47" spans="1:10" ht="82.5" x14ac:dyDescent="0.3">
      <c r="A47" s="6" t="s">
        <v>65</v>
      </c>
      <c r="B47" s="4" t="s">
        <v>9</v>
      </c>
      <c r="C47" s="10">
        <f>VLOOKUP(B47,[1]참고사항!A$2:B$4,2,0)</f>
        <v>21</v>
      </c>
      <c r="D47" s="6" t="s">
        <v>1120</v>
      </c>
      <c r="E47" s="4">
        <v>1</v>
      </c>
      <c r="F47" s="4">
        <v>5</v>
      </c>
      <c r="G47" s="4"/>
      <c r="H47" s="4" t="s">
        <v>17</v>
      </c>
      <c r="I47" s="7" t="str">
        <f>VLOOKUP(H47,[1]참고사항!A$7:B$9,2,0)</f>
        <v>H</v>
      </c>
      <c r="J47" s="3"/>
    </row>
    <row r="48" spans="1:10" ht="82.5" x14ac:dyDescent="0.3">
      <c r="A48" s="6" t="s">
        <v>66</v>
      </c>
      <c r="B48" s="4" t="s">
        <v>9</v>
      </c>
      <c r="C48" s="10">
        <f>VLOOKUP(B48,[1]참고사항!A$2:B$4,2,0)</f>
        <v>21</v>
      </c>
      <c r="D48" s="6" t="s">
        <v>1121</v>
      </c>
      <c r="E48" s="4">
        <v>1</v>
      </c>
      <c r="F48" s="4">
        <v>2</v>
      </c>
      <c r="G48" s="4"/>
      <c r="H48" s="4" t="s">
        <v>24</v>
      </c>
      <c r="I48" s="7" t="str">
        <f>VLOOKUP(H48,[1]참고사항!A$7:B$9,2,0)</f>
        <v>L</v>
      </c>
      <c r="J48" s="3"/>
    </row>
    <row r="49" spans="1:10" ht="82.5" x14ac:dyDescent="0.3">
      <c r="A49" s="6" t="s">
        <v>67</v>
      </c>
      <c r="B49" s="4" t="s">
        <v>9</v>
      </c>
      <c r="C49" s="10">
        <f>VLOOKUP(B49,[1]참고사항!A$2:B$4,2,0)</f>
        <v>21</v>
      </c>
      <c r="D49" s="6" t="s">
        <v>1122</v>
      </c>
      <c r="E49" s="4">
        <v>1</v>
      </c>
      <c r="F49" s="4">
        <v>5</v>
      </c>
      <c r="G49" s="4"/>
      <c r="H49" s="4" t="s">
        <v>17</v>
      </c>
      <c r="I49" s="7" t="str">
        <f>VLOOKUP(H49,[1]참고사항!A$7:B$9,2,0)</f>
        <v>H</v>
      </c>
      <c r="J49" s="3"/>
    </row>
    <row r="50" spans="1:10" ht="82.5" x14ac:dyDescent="0.3">
      <c r="A50" s="6" t="s">
        <v>68</v>
      </c>
      <c r="B50" s="4" t="s">
        <v>9</v>
      </c>
      <c r="C50" s="10">
        <f>VLOOKUP(B50,[1]참고사항!A$2:B$4,2,0)</f>
        <v>21</v>
      </c>
      <c r="D50" s="6" t="s">
        <v>1123</v>
      </c>
      <c r="E50" s="4">
        <v>1</v>
      </c>
      <c r="F50" s="4">
        <v>3</v>
      </c>
      <c r="G50" s="4"/>
      <c r="H50" s="4" t="s">
        <v>17</v>
      </c>
      <c r="I50" s="7" t="str">
        <f>VLOOKUP(H50,[1]참고사항!A$7:B$9,2,0)</f>
        <v>H</v>
      </c>
      <c r="J50" s="3"/>
    </row>
    <row r="51" spans="1:10" ht="82.5" x14ac:dyDescent="0.3">
      <c r="A51" s="6" t="s">
        <v>69</v>
      </c>
      <c r="B51" s="4" t="s">
        <v>9</v>
      </c>
      <c r="C51" s="10">
        <f>VLOOKUP(B51,[1]참고사항!A$2:B$4,2,0)</f>
        <v>21</v>
      </c>
      <c r="D51" s="6" t="s">
        <v>1124</v>
      </c>
      <c r="E51" s="4">
        <v>1</v>
      </c>
      <c r="F51" s="4">
        <v>1</v>
      </c>
      <c r="G51" s="4"/>
      <c r="H51" s="4" t="s">
        <v>17</v>
      </c>
      <c r="I51" s="7" t="str">
        <f>VLOOKUP(H51,[1]참고사항!A$7:B$9,2,0)</f>
        <v>H</v>
      </c>
      <c r="J51" s="3"/>
    </row>
    <row r="52" spans="1:10" ht="82.5" x14ac:dyDescent="0.3">
      <c r="A52" s="6" t="s">
        <v>70</v>
      </c>
      <c r="B52" s="4" t="s">
        <v>9</v>
      </c>
      <c r="C52" s="10">
        <f>VLOOKUP(B52,[1]참고사항!A$2:B$4,2,0)</f>
        <v>21</v>
      </c>
      <c r="D52" s="6" t="s">
        <v>1125</v>
      </c>
      <c r="E52" s="4">
        <v>1</v>
      </c>
      <c r="F52" s="4">
        <v>1</v>
      </c>
      <c r="G52" s="4"/>
      <c r="H52" s="4" t="s">
        <v>17</v>
      </c>
      <c r="I52" s="7" t="str">
        <f>VLOOKUP(H52,[1]참고사항!A$7:B$9,2,0)</f>
        <v>H</v>
      </c>
      <c r="J52" s="3"/>
    </row>
    <row r="53" spans="1:10" ht="82.5" x14ac:dyDescent="0.3">
      <c r="A53" s="6" t="s">
        <v>71</v>
      </c>
      <c r="B53" s="4" t="s">
        <v>9</v>
      </c>
      <c r="C53" s="10">
        <f>VLOOKUP(B53,[1]참고사항!A$2:B$4,2,0)</f>
        <v>21</v>
      </c>
      <c r="D53" s="6" t="s">
        <v>1126</v>
      </c>
      <c r="E53" s="4">
        <v>1</v>
      </c>
      <c r="F53" s="4">
        <v>4</v>
      </c>
      <c r="G53" s="4"/>
      <c r="H53" s="4" t="s">
        <v>17</v>
      </c>
      <c r="I53" s="7" t="str">
        <f>VLOOKUP(H53,[1]참고사항!A$7:B$9,2,0)</f>
        <v>H</v>
      </c>
      <c r="J53" s="3"/>
    </row>
    <row r="54" spans="1:10" ht="82.5" x14ac:dyDescent="0.3">
      <c r="A54" s="6" t="s">
        <v>72</v>
      </c>
      <c r="B54" s="4" t="s">
        <v>9</v>
      </c>
      <c r="C54" s="10">
        <f>VLOOKUP(B54,[1]참고사항!A$2:B$4,2,0)</f>
        <v>21</v>
      </c>
      <c r="D54" s="6" t="s">
        <v>1127</v>
      </c>
      <c r="E54" s="4">
        <v>1</v>
      </c>
      <c r="F54" s="4">
        <v>2</v>
      </c>
      <c r="G54" s="4"/>
      <c r="H54" s="4" t="s">
        <v>17</v>
      </c>
      <c r="I54" s="7" t="str">
        <f>VLOOKUP(H54,[1]참고사항!A$7:B$9,2,0)</f>
        <v>H</v>
      </c>
      <c r="J54" s="3"/>
    </row>
    <row r="55" spans="1:10" ht="82.5" x14ac:dyDescent="0.3">
      <c r="A55" s="6" t="s">
        <v>73</v>
      </c>
      <c r="B55" s="4" t="s">
        <v>9</v>
      </c>
      <c r="C55" s="10">
        <f>VLOOKUP(B55,[1]참고사항!A$2:B$4,2,0)</f>
        <v>21</v>
      </c>
      <c r="D55" s="6" t="s">
        <v>1128</v>
      </c>
      <c r="E55" s="4">
        <v>1</v>
      </c>
      <c r="F55" s="4" t="s">
        <v>74</v>
      </c>
      <c r="G55" s="4"/>
      <c r="H55" s="4" t="s">
        <v>17</v>
      </c>
      <c r="I55" s="7" t="str">
        <f>VLOOKUP(H55,[1]참고사항!A$7:B$9,2,0)</f>
        <v>H</v>
      </c>
      <c r="J55" s="3"/>
    </row>
    <row r="56" spans="1:10" ht="82.5" x14ac:dyDescent="0.3">
      <c r="A56" s="6" t="s">
        <v>75</v>
      </c>
      <c r="B56" s="4" t="s">
        <v>9</v>
      </c>
      <c r="C56" s="10">
        <f>VLOOKUP(B56,[1]참고사항!A$2:B$4,2,0)</f>
        <v>21</v>
      </c>
      <c r="D56" s="6" t="s">
        <v>1129</v>
      </c>
      <c r="E56" s="4">
        <v>1</v>
      </c>
      <c r="F56" s="4">
        <v>4</v>
      </c>
      <c r="G56" s="4"/>
      <c r="H56" s="4" t="s">
        <v>24</v>
      </c>
      <c r="I56" s="7" t="str">
        <f>VLOOKUP(H56,[1]참고사항!A$7:B$9,2,0)</f>
        <v>L</v>
      </c>
      <c r="J56" s="3"/>
    </row>
    <row r="57" spans="1:10" ht="82.5" x14ac:dyDescent="0.3">
      <c r="A57" s="6" t="s">
        <v>76</v>
      </c>
      <c r="B57" s="4" t="s">
        <v>9</v>
      </c>
      <c r="C57" s="10">
        <f>VLOOKUP(B57,[1]참고사항!A$2:B$4,2,0)</f>
        <v>21</v>
      </c>
      <c r="D57" s="6" t="s">
        <v>1130</v>
      </c>
      <c r="E57" s="4">
        <v>1</v>
      </c>
      <c r="F57" s="4">
        <v>5</v>
      </c>
      <c r="G57" s="4"/>
      <c r="H57" s="4" t="s">
        <v>24</v>
      </c>
      <c r="I57" s="7" t="str">
        <f>VLOOKUP(H57,[1]참고사항!A$7:B$9,2,0)</f>
        <v>L</v>
      </c>
      <c r="J57" s="3"/>
    </row>
    <row r="58" spans="1:10" ht="82.5" x14ac:dyDescent="0.3">
      <c r="A58" s="6" t="s">
        <v>77</v>
      </c>
      <c r="B58" s="4" t="s">
        <v>9</v>
      </c>
      <c r="C58" s="10">
        <f>VLOOKUP(B58,[1]참고사항!A$2:B$4,2,0)</f>
        <v>21</v>
      </c>
      <c r="D58" s="6" t="s">
        <v>1131</v>
      </c>
      <c r="E58" s="4">
        <v>1</v>
      </c>
      <c r="F58" s="4">
        <v>5</v>
      </c>
      <c r="G58" s="4"/>
      <c r="H58" s="4" t="s">
        <v>24</v>
      </c>
      <c r="I58" s="7" t="str">
        <f>VLOOKUP(H58,[1]참고사항!A$7:B$9,2,0)</f>
        <v>L</v>
      </c>
      <c r="J58" s="3"/>
    </row>
    <row r="59" spans="1:10" ht="82.5" x14ac:dyDescent="0.3">
      <c r="A59" s="6" t="s">
        <v>78</v>
      </c>
      <c r="B59" s="4" t="s">
        <v>9</v>
      </c>
      <c r="C59" s="10">
        <f>VLOOKUP(B59,[1]참고사항!A$2:B$4,2,0)</f>
        <v>21</v>
      </c>
      <c r="D59" s="6" t="s">
        <v>1132</v>
      </c>
      <c r="E59" s="4">
        <v>1</v>
      </c>
      <c r="F59" s="4">
        <v>5</v>
      </c>
      <c r="G59" s="4"/>
      <c r="H59" s="4" t="s">
        <v>24</v>
      </c>
      <c r="I59" s="7" t="str">
        <f>VLOOKUP(H59,[1]참고사항!A$7:B$9,2,0)</f>
        <v>L</v>
      </c>
      <c r="J59" s="3"/>
    </row>
    <row r="60" spans="1:10" ht="82.5" x14ac:dyDescent="0.3">
      <c r="A60" s="6" t="s">
        <v>79</v>
      </c>
      <c r="B60" s="4" t="s">
        <v>9</v>
      </c>
      <c r="C60" s="10">
        <f>VLOOKUP(B60,[1]참고사항!A$2:B$4,2,0)</f>
        <v>21</v>
      </c>
      <c r="D60" s="6" t="s">
        <v>1133</v>
      </c>
      <c r="E60" s="4">
        <v>1</v>
      </c>
      <c r="F60" s="4">
        <v>5</v>
      </c>
      <c r="G60" s="4"/>
      <c r="H60" s="4" t="s">
        <v>24</v>
      </c>
      <c r="I60" s="7" t="str">
        <f>VLOOKUP(H60,[1]참고사항!A$7:B$9,2,0)</f>
        <v>L</v>
      </c>
      <c r="J60" s="3"/>
    </row>
    <row r="61" spans="1:10" ht="100.35" customHeight="1" x14ac:dyDescent="0.3">
      <c r="A61" s="6" t="s">
        <v>80</v>
      </c>
      <c r="B61" s="4" t="s">
        <v>9</v>
      </c>
      <c r="C61" s="10">
        <f>VLOOKUP(B61,[1]참고사항!A$2:B$4,2,0)</f>
        <v>21</v>
      </c>
      <c r="D61" s="6" t="s">
        <v>1134</v>
      </c>
      <c r="E61" s="4">
        <v>1</v>
      </c>
      <c r="F61" s="4">
        <v>5</v>
      </c>
      <c r="G61" s="4"/>
      <c r="H61" s="4" t="s">
        <v>17</v>
      </c>
      <c r="I61" s="7" t="str">
        <f>VLOOKUP(H61,[1]참고사항!A$7:B$9,2,0)</f>
        <v>H</v>
      </c>
      <c r="J61" s="3"/>
    </row>
    <row r="62" spans="1:10" ht="33" x14ac:dyDescent="0.3">
      <c r="A62" s="6" t="s">
        <v>81</v>
      </c>
      <c r="B62" s="4" t="s">
        <v>82</v>
      </c>
      <c r="C62" s="4">
        <f>VLOOKUP(B62,[1]참고사항!A$2:B$4,2,0)</f>
        <v>10</v>
      </c>
      <c r="D62" s="3"/>
      <c r="E62" s="3"/>
      <c r="F62" s="4" t="s">
        <v>83</v>
      </c>
      <c r="G62" s="4"/>
      <c r="H62" s="4" t="s">
        <v>17</v>
      </c>
      <c r="I62" s="7" t="str">
        <f>VLOOKUP(H62,[1]참고사항!A$7:B$9,2,0)</f>
        <v>H</v>
      </c>
      <c r="J62" s="3"/>
    </row>
    <row r="63" spans="1:10" ht="33" x14ac:dyDescent="0.3">
      <c r="A63" s="6" t="s">
        <v>84</v>
      </c>
      <c r="B63" s="4" t="s">
        <v>82</v>
      </c>
      <c r="C63" s="4">
        <f>VLOOKUP(B63,[1]참고사항!A$2:B$4,2,0)</f>
        <v>10</v>
      </c>
      <c r="D63" s="3"/>
      <c r="E63" s="3"/>
      <c r="F63" s="4" t="s">
        <v>85</v>
      </c>
      <c r="G63" s="4"/>
      <c r="H63" s="4" t="s">
        <v>21</v>
      </c>
      <c r="I63" s="7" t="str">
        <f>VLOOKUP(H63,[1]참고사항!A$7:B$9,2,0)</f>
        <v>M</v>
      </c>
      <c r="J63" s="3"/>
    </row>
    <row r="64" spans="1:10" x14ac:dyDescent="0.3">
      <c r="A64" s="6" t="s">
        <v>86</v>
      </c>
      <c r="B64" s="4" t="s">
        <v>82</v>
      </c>
      <c r="C64" s="4">
        <f>VLOOKUP(B64,[1]참고사항!A$2:B$4,2,0)</f>
        <v>10</v>
      </c>
      <c r="D64" s="3"/>
      <c r="E64" s="3"/>
      <c r="F64" s="4" t="s">
        <v>87</v>
      </c>
      <c r="G64" s="4"/>
      <c r="H64" s="4" t="s">
        <v>21</v>
      </c>
      <c r="I64" s="7" t="str">
        <f>VLOOKUP(H64,[1]참고사항!A$7:B$9,2,0)</f>
        <v>M</v>
      </c>
      <c r="J64" s="3"/>
    </row>
    <row r="65" spans="1:10" x14ac:dyDescent="0.3">
      <c r="A65" s="6" t="s">
        <v>88</v>
      </c>
      <c r="B65" s="4" t="s">
        <v>82</v>
      </c>
      <c r="C65" s="4">
        <f>VLOOKUP(B65,[1]참고사항!A$2:B$4,2,0)</f>
        <v>10</v>
      </c>
      <c r="D65" s="3"/>
      <c r="E65" s="3"/>
      <c r="F65" s="4" t="s">
        <v>89</v>
      </c>
      <c r="G65" s="4"/>
      <c r="H65" s="4" t="s">
        <v>17</v>
      </c>
      <c r="I65" s="7" t="str">
        <f>VLOOKUP(H65,[1]참고사항!A$7:B$9,2,0)</f>
        <v>H</v>
      </c>
      <c r="J65" s="3"/>
    </row>
    <row r="66" spans="1:10" ht="33" x14ac:dyDescent="0.3">
      <c r="A66" s="6" t="s">
        <v>90</v>
      </c>
      <c r="B66" s="4" t="s">
        <v>82</v>
      </c>
      <c r="C66" s="10">
        <f>VLOOKUP(B66,[1]참고사항!A$2:B$4,2,0)</f>
        <v>10</v>
      </c>
      <c r="D66" s="3"/>
      <c r="E66" s="3"/>
      <c r="F66" s="4" t="s">
        <v>91</v>
      </c>
      <c r="G66" s="4"/>
      <c r="H66" s="4" t="s">
        <v>24</v>
      </c>
      <c r="I66" s="7" t="str">
        <f>VLOOKUP(H66,[1]참고사항!A$7:B$9,2,0)</f>
        <v>L</v>
      </c>
    </row>
    <row r="67" spans="1:10" x14ac:dyDescent="0.3">
      <c r="A67" s="6" t="s">
        <v>92</v>
      </c>
      <c r="B67" s="4" t="s">
        <v>82</v>
      </c>
      <c r="C67" s="10">
        <f>VLOOKUP(B67,[1]참고사항!A$2:B$4,2,0)</f>
        <v>10</v>
      </c>
      <c r="D67" s="3"/>
      <c r="E67" s="3"/>
      <c r="F67" s="4">
        <v>246</v>
      </c>
      <c r="G67" s="4"/>
      <c r="H67" s="4" t="s">
        <v>24</v>
      </c>
      <c r="I67" s="7" t="str">
        <f>VLOOKUP(H67,[1]참고사항!A$7:B$9,2,0)</f>
        <v>L</v>
      </c>
    </row>
    <row r="68" spans="1:10" ht="33" x14ac:dyDescent="0.3">
      <c r="A68" s="6" t="s">
        <v>93</v>
      </c>
      <c r="B68" s="4" t="s">
        <v>82</v>
      </c>
      <c r="C68" s="10">
        <f>VLOOKUP(B68,[1]참고사항!A$2:B$4,2,0)</f>
        <v>10</v>
      </c>
      <c r="D68" s="3"/>
      <c r="E68" s="3"/>
      <c r="F68" s="4">
        <v>60</v>
      </c>
      <c r="G68" s="4"/>
      <c r="H68" s="4" t="s">
        <v>24</v>
      </c>
      <c r="I68" s="7" t="str">
        <f>VLOOKUP(H68,[1]참고사항!A$7:B$9,2,0)</f>
        <v>L</v>
      </c>
    </row>
    <row r="69" spans="1:10" x14ac:dyDescent="0.3">
      <c r="A69" s="6" t="s">
        <v>94</v>
      </c>
      <c r="B69" s="4" t="s">
        <v>82</v>
      </c>
      <c r="C69" s="10">
        <f>VLOOKUP(B69,[1]참고사항!A$2:B$4,2,0)</f>
        <v>10</v>
      </c>
      <c r="D69" s="3"/>
      <c r="E69" s="3"/>
      <c r="F69" s="4" t="s">
        <v>95</v>
      </c>
      <c r="G69" s="4"/>
      <c r="H69" s="4" t="s">
        <v>21</v>
      </c>
      <c r="I69" s="7" t="str">
        <f>VLOOKUP(H69,[1]참고사항!A$7:B$9,2,0)</f>
        <v>M</v>
      </c>
    </row>
    <row r="70" spans="1:10" ht="33" x14ac:dyDescent="0.3">
      <c r="A70" s="6" t="s">
        <v>96</v>
      </c>
      <c r="B70" s="4" t="s">
        <v>82</v>
      </c>
      <c r="C70" s="10">
        <f>VLOOKUP(B70,[1]참고사항!A$2:B$4,2,0)</f>
        <v>10</v>
      </c>
      <c r="D70" s="3"/>
      <c r="E70" s="3"/>
      <c r="F70" s="4" t="s">
        <v>97</v>
      </c>
      <c r="G70" s="4"/>
      <c r="H70" s="4" t="s">
        <v>17</v>
      </c>
      <c r="I70" s="7" t="str">
        <f>VLOOKUP(H70,[1]참고사항!A$7:B$9,2,0)</f>
        <v>H</v>
      </c>
    </row>
  </sheetData>
  <autoFilter ref="A1:J70" xr:uid="{AD593EEF-3509-4503-9B26-FAE0945546C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11F30-415A-4D91-A95D-4DA712A0155F}">
  <dimension ref="A1:J95"/>
  <sheetViews>
    <sheetView zoomScale="90" zoomScaleNormal="90" workbookViewId="0">
      <pane ySplit="1" topLeftCell="A89" activePane="bottomLeft" state="frozen"/>
      <selection pane="bottomLeft" activeCell="D59" sqref="D59"/>
    </sheetView>
  </sheetViews>
  <sheetFormatPr defaultRowHeight="16.5" x14ac:dyDescent="0.3"/>
  <cols>
    <col min="1" max="1" width="40.375" customWidth="1"/>
    <col min="2" max="2" width="13.5" customWidth="1"/>
    <col min="3" max="3" width="7.5" style="15" customWidth="1"/>
    <col min="4" max="4" width="73.25" style="15" customWidth="1"/>
    <col min="5" max="5" width="5.875" customWidth="1"/>
    <col min="6" max="6" width="46.125" customWidth="1"/>
    <col min="8" max="8" width="7.125" bestFit="1" customWidth="1"/>
    <col min="9" max="9" width="11" bestFit="1" customWidth="1"/>
    <col min="10" max="10" width="53.125" bestFit="1" customWidth="1"/>
  </cols>
  <sheetData>
    <row r="1" spans="1:10" x14ac:dyDescent="0.3">
      <c r="A1" s="1" t="s">
        <v>0</v>
      </c>
      <c r="B1" s="1" t="s">
        <v>1</v>
      </c>
      <c r="C1" s="2" t="s">
        <v>2</v>
      </c>
      <c r="D1" s="2" t="s">
        <v>3</v>
      </c>
      <c r="E1" s="1" t="s">
        <v>4</v>
      </c>
      <c r="F1" s="1" t="s">
        <v>5</v>
      </c>
      <c r="G1" s="1" t="s">
        <v>6</v>
      </c>
      <c r="H1" s="1" t="s">
        <v>7</v>
      </c>
      <c r="I1" s="1" t="s">
        <v>2</v>
      </c>
      <c r="J1" s="1" t="s">
        <v>8</v>
      </c>
    </row>
    <row r="2" spans="1:10" ht="82.5" x14ac:dyDescent="0.3">
      <c r="A2" s="6" t="s">
        <v>98</v>
      </c>
      <c r="B2" s="4" t="s">
        <v>9</v>
      </c>
      <c r="C2" s="5">
        <f>VLOOKUP(B2,[2]참고사항!A$2:B$4,2,0)</f>
        <v>21</v>
      </c>
      <c r="D2" s="61" t="s">
        <v>1237</v>
      </c>
      <c r="E2" s="4"/>
      <c r="F2" s="4">
        <v>3</v>
      </c>
      <c r="G2" s="4"/>
      <c r="H2" s="4" t="s">
        <v>59</v>
      </c>
      <c r="I2" s="7" t="str">
        <f>VLOOKUP(H2,[2]참고사항!A$7:B$9,2,0)</f>
        <v>L</v>
      </c>
      <c r="J2" s="6" t="s">
        <v>99</v>
      </c>
    </row>
    <row r="3" spans="1:10" ht="82.5" x14ac:dyDescent="0.3">
      <c r="A3" s="6" t="s">
        <v>100</v>
      </c>
      <c r="B3" s="4" t="s">
        <v>9</v>
      </c>
      <c r="C3" s="5">
        <f>VLOOKUP(B3,[2]참고사항!A$2:B$4,2,0)</f>
        <v>21</v>
      </c>
      <c r="D3" s="61" t="s">
        <v>1136</v>
      </c>
      <c r="E3" s="4"/>
      <c r="F3" s="4">
        <v>3</v>
      </c>
      <c r="G3" s="4"/>
      <c r="H3" s="4" t="s">
        <v>59</v>
      </c>
      <c r="I3" s="7" t="str">
        <f>VLOOKUP(H3,[2]참고사항!A$7:B$9,2,0)</f>
        <v>L</v>
      </c>
      <c r="J3" s="3"/>
    </row>
    <row r="4" spans="1:10" ht="82.5" x14ac:dyDescent="0.3">
      <c r="A4" s="6" t="s">
        <v>101</v>
      </c>
      <c r="B4" s="4" t="s">
        <v>9</v>
      </c>
      <c r="C4" s="5">
        <f>VLOOKUP(B4,[2]참고사항!A$2:B$4,2,0)</f>
        <v>21</v>
      </c>
      <c r="D4" s="61" t="s">
        <v>1137</v>
      </c>
      <c r="E4" s="4"/>
      <c r="F4" s="4">
        <v>3</v>
      </c>
      <c r="G4" s="4"/>
      <c r="H4" s="4" t="s">
        <v>102</v>
      </c>
      <c r="I4" s="7" t="str">
        <f>VLOOKUP(H4,[2]참고사항!A$7:B$9,2,0)</f>
        <v>M</v>
      </c>
      <c r="J4" s="3"/>
    </row>
    <row r="5" spans="1:10" ht="82.5" x14ac:dyDescent="0.3">
      <c r="A5" s="6" t="s">
        <v>103</v>
      </c>
      <c r="B5" s="4" t="s">
        <v>9</v>
      </c>
      <c r="C5" s="5">
        <f>VLOOKUP(B5,[2]참고사항!A$2:B$4,2,0)</f>
        <v>21</v>
      </c>
      <c r="D5" s="62" t="s">
        <v>1249</v>
      </c>
      <c r="E5" s="4"/>
      <c r="F5" s="4">
        <v>3</v>
      </c>
      <c r="G5" s="4"/>
      <c r="H5" s="4" t="s">
        <v>104</v>
      </c>
      <c r="I5" s="7" t="str">
        <f>VLOOKUP(H5,[2]참고사항!A$7:B$9,2,0)</f>
        <v>H</v>
      </c>
      <c r="J5" s="3"/>
    </row>
    <row r="6" spans="1:10" ht="82.5" x14ac:dyDescent="0.3">
      <c r="A6" s="6" t="s">
        <v>105</v>
      </c>
      <c r="B6" s="4" t="s">
        <v>9</v>
      </c>
      <c r="C6" s="5">
        <f>VLOOKUP(B6,[2]참고사항!A$2:B$4,2,0)</f>
        <v>21</v>
      </c>
      <c r="D6" s="61" t="s">
        <v>1138</v>
      </c>
      <c r="E6" s="4"/>
      <c r="F6" s="4" t="s">
        <v>106</v>
      </c>
      <c r="G6" s="4"/>
      <c r="H6" s="4" t="s">
        <v>59</v>
      </c>
      <c r="I6" s="7" t="str">
        <f>VLOOKUP(H6,[2]참고사항!A$7:B$9,2,0)</f>
        <v>L</v>
      </c>
      <c r="J6" s="3"/>
    </row>
    <row r="7" spans="1:10" ht="82.5" x14ac:dyDescent="0.3">
      <c r="A7" s="3" t="s">
        <v>107</v>
      </c>
      <c r="B7" s="4" t="s">
        <v>9</v>
      </c>
      <c r="C7" s="5">
        <f>VLOOKUP(B7,[2]참고사항!A$2:B$4,2,0)</f>
        <v>21</v>
      </c>
      <c r="D7" s="62" t="s">
        <v>1248</v>
      </c>
      <c r="E7" s="4"/>
      <c r="F7" s="4">
        <v>3</v>
      </c>
      <c r="G7" s="4"/>
      <c r="H7" s="4" t="s">
        <v>102</v>
      </c>
      <c r="I7" s="7" t="str">
        <f>VLOOKUP(H7,[2]참고사항!A$7:B$9,2,0)</f>
        <v>M</v>
      </c>
      <c r="J7" s="3"/>
    </row>
    <row r="8" spans="1:10" ht="82.5" x14ac:dyDescent="0.3">
      <c r="A8" s="6" t="s">
        <v>108</v>
      </c>
      <c r="B8" s="4" t="s">
        <v>9</v>
      </c>
      <c r="C8" s="5">
        <f>VLOOKUP(B8,[2]참고사항!A$2:B$4,2,0)</f>
        <v>21</v>
      </c>
      <c r="D8" s="61" t="s">
        <v>1238</v>
      </c>
      <c r="E8" s="4"/>
      <c r="F8" s="4">
        <v>3</v>
      </c>
      <c r="G8" s="4"/>
      <c r="H8" s="4" t="s">
        <v>102</v>
      </c>
      <c r="I8" s="7" t="str">
        <f>VLOOKUP(H8,[2]참고사항!A$7:B$9,2,0)</f>
        <v>M</v>
      </c>
      <c r="J8" s="3" t="s">
        <v>109</v>
      </c>
    </row>
    <row r="9" spans="1:10" ht="82.5" x14ac:dyDescent="0.3">
      <c r="A9" s="3" t="s">
        <v>110</v>
      </c>
      <c r="B9" s="4" t="s">
        <v>9</v>
      </c>
      <c r="C9" s="5">
        <f>VLOOKUP(B9,[2]참고사항!A$2:B$4,2,0)</f>
        <v>21</v>
      </c>
      <c r="D9" s="62" t="s">
        <v>1239</v>
      </c>
      <c r="E9" s="4"/>
      <c r="F9" s="4">
        <v>2</v>
      </c>
      <c r="G9" s="4"/>
      <c r="H9" s="4" t="s">
        <v>59</v>
      </c>
      <c r="I9" s="7" t="str">
        <f>VLOOKUP(H9,[2]참고사항!A$7:B$9,2,0)</f>
        <v>L</v>
      </c>
      <c r="J9" s="3"/>
    </row>
    <row r="10" spans="1:10" ht="82.5" x14ac:dyDescent="0.3">
      <c r="A10" s="6" t="s">
        <v>111</v>
      </c>
      <c r="B10" s="4" t="s">
        <v>9</v>
      </c>
      <c r="C10" s="5">
        <f>VLOOKUP(B10,[2]참고사항!A$2:B$4,2,0)</f>
        <v>21</v>
      </c>
      <c r="D10" s="62" t="s">
        <v>1242</v>
      </c>
      <c r="E10" s="4"/>
      <c r="F10" s="4">
        <v>3</v>
      </c>
      <c r="G10" s="4"/>
      <c r="H10" s="4" t="s">
        <v>102</v>
      </c>
      <c r="I10" s="7" t="str">
        <f>VLOOKUP(H10,[2]참고사항!A$7:B$9,2,0)</f>
        <v>M</v>
      </c>
      <c r="J10" s="3"/>
    </row>
    <row r="11" spans="1:10" ht="82.5" x14ac:dyDescent="0.3">
      <c r="A11" s="6" t="s">
        <v>112</v>
      </c>
      <c r="B11" s="4" t="s">
        <v>9</v>
      </c>
      <c r="C11" s="5">
        <f>VLOOKUP(B11,[2]참고사항!A$2:B$4,2,0)</f>
        <v>21</v>
      </c>
      <c r="D11" s="61" t="s">
        <v>1139</v>
      </c>
      <c r="E11" s="4"/>
      <c r="F11" s="4">
        <v>3</v>
      </c>
      <c r="G11" s="4"/>
      <c r="H11" s="4" t="s">
        <v>59</v>
      </c>
      <c r="I11" s="7" t="str">
        <f>VLOOKUP(H11,[2]참고사항!A$7:B$9,2,0)</f>
        <v>L</v>
      </c>
      <c r="J11" s="3"/>
    </row>
    <row r="12" spans="1:10" ht="82.5" x14ac:dyDescent="0.3">
      <c r="A12" s="6" t="s">
        <v>113</v>
      </c>
      <c r="B12" s="4" t="s">
        <v>9</v>
      </c>
      <c r="C12" s="5">
        <f>VLOOKUP(B12,[2]참고사항!A$2:B$4,2,0)</f>
        <v>21</v>
      </c>
      <c r="D12" s="61" t="s">
        <v>1140</v>
      </c>
      <c r="E12" s="4"/>
      <c r="F12" s="4" t="s">
        <v>114</v>
      </c>
      <c r="G12" s="4"/>
      <c r="H12" s="4" t="s">
        <v>104</v>
      </c>
      <c r="I12" s="7" t="str">
        <f>VLOOKUP(H12,[2]참고사항!A$7:B$9,2,0)</f>
        <v>H</v>
      </c>
      <c r="J12" s="3"/>
    </row>
    <row r="13" spans="1:10" ht="82.5" x14ac:dyDescent="0.3">
      <c r="A13" s="3" t="s">
        <v>115</v>
      </c>
      <c r="B13" s="4" t="s">
        <v>9</v>
      </c>
      <c r="C13" s="5">
        <f>VLOOKUP(B13,[2]참고사항!A$2:B$4,2,0)</f>
        <v>21</v>
      </c>
      <c r="D13" s="62" t="s">
        <v>1247</v>
      </c>
      <c r="E13" s="4"/>
      <c r="F13" s="4">
        <v>4</v>
      </c>
      <c r="G13" s="4"/>
      <c r="H13" s="4" t="s">
        <v>102</v>
      </c>
      <c r="I13" s="7" t="str">
        <f>VLOOKUP(H13,[2]참고사항!A$7:B$9,2,0)</f>
        <v>M</v>
      </c>
      <c r="J13" s="3"/>
    </row>
    <row r="14" spans="1:10" ht="82.5" x14ac:dyDescent="0.3">
      <c r="A14" s="6" t="s">
        <v>116</v>
      </c>
      <c r="B14" s="4" t="s">
        <v>9</v>
      </c>
      <c r="C14" s="5">
        <f>VLOOKUP(B14,[2]참고사항!A$2:B$4,2,0)</f>
        <v>21</v>
      </c>
      <c r="D14" s="61" t="s">
        <v>1141</v>
      </c>
      <c r="E14" s="4"/>
      <c r="F14" s="4">
        <v>3</v>
      </c>
      <c r="G14" s="4"/>
      <c r="H14" s="4" t="s">
        <v>59</v>
      </c>
      <c r="I14" s="7" t="str">
        <f>VLOOKUP(H14,[2]참고사항!A$7:B$9,2,0)</f>
        <v>L</v>
      </c>
      <c r="J14" s="3"/>
    </row>
    <row r="15" spans="1:10" ht="82.5" x14ac:dyDescent="0.3">
      <c r="A15" s="6" t="s">
        <v>117</v>
      </c>
      <c r="B15" s="4" t="s">
        <v>9</v>
      </c>
      <c r="C15" s="5">
        <f>VLOOKUP(B15,[2]참고사항!A$2:B$4,2,0)</f>
        <v>21</v>
      </c>
      <c r="D15" s="62" t="s">
        <v>1250</v>
      </c>
      <c r="E15" s="4"/>
      <c r="F15" s="4">
        <v>4</v>
      </c>
      <c r="G15" s="4"/>
      <c r="H15" s="4" t="s">
        <v>104</v>
      </c>
      <c r="I15" s="7" t="str">
        <f>VLOOKUP(H15,[2]참고사항!A$7:B$9,2,0)</f>
        <v>H</v>
      </c>
      <c r="J15" s="3"/>
    </row>
    <row r="16" spans="1:10" ht="82.5" x14ac:dyDescent="0.3">
      <c r="A16" s="6" t="s">
        <v>118</v>
      </c>
      <c r="B16" s="4" t="s">
        <v>9</v>
      </c>
      <c r="C16" s="5">
        <f>VLOOKUP(B16,[2]참고사항!A$2:B$4,2,0)</f>
        <v>21</v>
      </c>
      <c r="D16" s="61" t="s">
        <v>1142</v>
      </c>
      <c r="E16" s="4"/>
      <c r="F16" s="4" t="s">
        <v>10</v>
      </c>
      <c r="G16" s="4"/>
      <c r="H16" s="4" t="s">
        <v>102</v>
      </c>
      <c r="I16" s="7" t="str">
        <f>VLOOKUP(H16,[2]참고사항!A$7:B$9,2,0)</f>
        <v>M</v>
      </c>
      <c r="J16" s="3"/>
    </row>
    <row r="17" spans="1:10" ht="82.5" x14ac:dyDescent="0.3">
      <c r="A17" s="3" t="s">
        <v>119</v>
      </c>
      <c r="B17" s="4" t="s">
        <v>9</v>
      </c>
      <c r="C17" s="5">
        <f>VLOOKUP(B17,[2]참고사항!A$2:B$4,2,0)</f>
        <v>21</v>
      </c>
      <c r="D17" s="61" t="s">
        <v>1143</v>
      </c>
      <c r="E17" s="4"/>
      <c r="F17" s="4">
        <v>3</v>
      </c>
      <c r="G17" s="4"/>
      <c r="H17" s="4" t="s">
        <v>102</v>
      </c>
      <c r="I17" s="7" t="str">
        <f>VLOOKUP(H17,[2]참고사항!A$7:B$9,2,0)</f>
        <v>M</v>
      </c>
      <c r="J17" s="3"/>
    </row>
    <row r="18" spans="1:10" ht="82.5" x14ac:dyDescent="0.3">
      <c r="A18" s="6" t="s">
        <v>120</v>
      </c>
      <c r="B18" s="4" t="s">
        <v>9</v>
      </c>
      <c r="C18" s="5">
        <f>VLOOKUP(B18,[2]참고사항!A$2:B$4,2,0)</f>
        <v>21</v>
      </c>
      <c r="D18" s="61" t="s">
        <v>1144</v>
      </c>
      <c r="E18" s="4"/>
      <c r="F18" s="4">
        <v>3</v>
      </c>
      <c r="G18" s="4"/>
      <c r="H18" s="4" t="s">
        <v>104</v>
      </c>
      <c r="I18" s="7" t="str">
        <f>VLOOKUP(H18,[2]참고사항!A$7:B$9,2,0)</f>
        <v>H</v>
      </c>
      <c r="J18" s="3" t="s">
        <v>121</v>
      </c>
    </row>
    <row r="19" spans="1:10" ht="82.5" x14ac:dyDescent="0.3">
      <c r="A19" s="6" t="s">
        <v>122</v>
      </c>
      <c r="B19" s="4" t="s">
        <v>9</v>
      </c>
      <c r="C19" s="5">
        <f>VLOOKUP(B19,[2]참고사항!A$2:B$4,2,0)</f>
        <v>21</v>
      </c>
      <c r="D19" s="61" t="s">
        <v>1240</v>
      </c>
      <c r="E19" s="4"/>
      <c r="F19" s="4">
        <v>4</v>
      </c>
      <c r="G19" s="4"/>
      <c r="H19" s="4" t="s">
        <v>104</v>
      </c>
      <c r="I19" s="7" t="str">
        <f>VLOOKUP(H19,[2]참고사항!A$7:B$9,2,0)</f>
        <v>H</v>
      </c>
      <c r="J19" s="3"/>
    </row>
    <row r="20" spans="1:10" ht="82.5" x14ac:dyDescent="0.3">
      <c r="A20" s="6" t="s">
        <v>123</v>
      </c>
      <c r="B20" s="4" t="s">
        <v>9</v>
      </c>
      <c r="C20" s="5">
        <f>VLOOKUP(B20,[2]참고사항!A$2:B$4,2,0)</f>
        <v>21</v>
      </c>
      <c r="D20" s="62" t="s">
        <v>1243</v>
      </c>
      <c r="E20" s="4"/>
      <c r="F20" s="4">
        <v>1</v>
      </c>
      <c r="G20" s="4"/>
      <c r="H20" s="4" t="s">
        <v>104</v>
      </c>
      <c r="I20" s="7" t="str">
        <f>VLOOKUP(H20,[2]참고사항!A$7:B$9,2,0)</f>
        <v>H</v>
      </c>
      <c r="J20" s="3"/>
    </row>
    <row r="21" spans="1:10" ht="82.5" x14ac:dyDescent="0.3">
      <c r="A21" s="3" t="s">
        <v>124</v>
      </c>
      <c r="B21" s="4" t="s">
        <v>9</v>
      </c>
      <c r="C21" s="5">
        <f>VLOOKUP(B21,[2]참고사항!A$2:B$4,2,0)</f>
        <v>21</v>
      </c>
      <c r="D21" s="62" t="s">
        <v>1241</v>
      </c>
      <c r="E21" s="4"/>
      <c r="F21" s="4">
        <v>2</v>
      </c>
      <c r="G21" s="4"/>
      <c r="H21" s="4" t="s">
        <v>102</v>
      </c>
      <c r="I21" s="7" t="str">
        <f>VLOOKUP(H21,[2]참고사항!A$7:B$9,2,0)</f>
        <v>M</v>
      </c>
      <c r="J21" s="3"/>
    </row>
    <row r="22" spans="1:10" ht="82.5" x14ac:dyDescent="0.3">
      <c r="A22" s="6" t="s">
        <v>125</v>
      </c>
      <c r="B22" s="4" t="s">
        <v>9</v>
      </c>
      <c r="C22" s="5">
        <f>VLOOKUP(B22,[2]참고사항!A$2:B$4,2,0)</f>
        <v>21</v>
      </c>
      <c r="D22" s="61" t="s">
        <v>1145</v>
      </c>
      <c r="E22" s="4"/>
      <c r="F22" s="4">
        <v>5</v>
      </c>
      <c r="G22" s="4"/>
      <c r="H22" s="4" t="s">
        <v>104</v>
      </c>
      <c r="I22" s="7" t="str">
        <f>VLOOKUP(H22,[2]참고사항!A$7:B$9,2,0)</f>
        <v>H</v>
      </c>
      <c r="J22" s="3" t="s">
        <v>126</v>
      </c>
    </row>
    <row r="23" spans="1:10" ht="33" x14ac:dyDescent="0.3">
      <c r="A23" s="6" t="s">
        <v>127</v>
      </c>
      <c r="B23" s="4" t="s">
        <v>1268</v>
      </c>
      <c r="C23" s="5" t="s">
        <v>128</v>
      </c>
      <c r="D23" s="63"/>
      <c r="E23" s="4"/>
      <c r="F23" s="4" t="s">
        <v>129</v>
      </c>
      <c r="G23" s="4"/>
      <c r="H23" s="4" t="s">
        <v>21</v>
      </c>
      <c r="I23" s="7" t="str">
        <f>VLOOKUP(H23,[3]참고사항!A$7:B$9,2,0)</f>
        <v>M</v>
      </c>
      <c r="J23" s="3" t="s">
        <v>130</v>
      </c>
    </row>
    <row r="24" spans="1:10" ht="33" x14ac:dyDescent="0.3">
      <c r="A24" s="6" t="s">
        <v>131</v>
      </c>
      <c r="B24" s="4" t="s">
        <v>1268</v>
      </c>
      <c r="C24" s="5" t="s">
        <v>128</v>
      </c>
      <c r="D24" s="61"/>
      <c r="E24" s="4"/>
      <c r="F24" s="4" t="s">
        <v>129</v>
      </c>
      <c r="G24" s="4"/>
      <c r="H24" s="4" t="s">
        <v>59</v>
      </c>
      <c r="I24" s="7" t="str">
        <f>VLOOKUP(H24,[2]참고사항!A$7:B$9,2,0)</f>
        <v>L</v>
      </c>
      <c r="J24" s="6" t="s">
        <v>132</v>
      </c>
    </row>
    <row r="25" spans="1:10" ht="82.5" x14ac:dyDescent="0.3">
      <c r="A25" s="3" t="s">
        <v>133</v>
      </c>
      <c r="B25" s="4" t="s">
        <v>9</v>
      </c>
      <c r="C25" s="5">
        <f>VLOOKUP(B25,[2]참고사항!A$2:B$4,2,0)</f>
        <v>21</v>
      </c>
      <c r="D25" s="61" t="s">
        <v>1254</v>
      </c>
      <c r="E25" s="4"/>
      <c r="F25" s="4">
        <v>5</v>
      </c>
      <c r="G25" s="4"/>
      <c r="H25" s="4" t="s">
        <v>102</v>
      </c>
      <c r="I25" s="7" t="str">
        <f>VLOOKUP(H25,[2]참고사항!A$7:B$9,2,0)</f>
        <v>M</v>
      </c>
      <c r="J25" s="3"/>
    </row>
    <row r="26" spans="1:10" ht="82.5" x14ac:dyDescent="0.3">
      <c r="A26" s="3" t="s">
        <v>134</v>
      </c>
      <c r="B26" s="4" t="s">
        <v>9</v>
      </c>
      <c r="C26" s="5">
        <f>VLOOKUP(B26,[2]참고사항!A$2:B$4,2,0)</f>
        <v>21</v>
      </c>
      <c r="D26" s="62" t="s">
        <v>1253</v>
      </c>
      <c r="E26" s="4"/>
      <c r="F26" s="4">
        <v>2</v>
      </c>
      <c r="G26" s="4"/>
      <c r="H26" s="4" t="s">
        <v>104</v>
      </c>
      <c r="I26" s="7" t="str">
        <f>VLOOKUP(H26,[2]참고사항!A$7:B$9,2,0)</f>
        <v>H</v>
      </c>
      <c r="J26" s="3" t="s">
        <v>135</v>
      </c>
    </row>
    <row r="27" spans="1:10" ht="82.5" x14ac:dyDescent="0.3">
      <c r="A27" s="6" t="s">
        <v>136</v>
      </c>
      <c r="B27" s="4" t="s">
        <v>9</v>
      </c>
      <c r="C27" s="5">
        <f>VLOOKUP(B27,[2]참고사항!A$2:B$4,2,0)</f>
        <v>21</v>
      </c>
      <c r="D27" s="66" t="s">
        <v>1146</v>
      </c>
      <c r="E27" s="4"/>
      <c r="F27" s="4">
        <v>1</v>
      </c>
      <c r="G27" s="4"/>
      <c r="H27" s="4" t="s">
        <v>104</v>
      </c>
      <c r="I27" s="7" t="str">
        <f>VLOOKUP(H27,[2]참고사항!A$7:B$9,2,0)</f>
        <v>H</v>
      </c>
      <c r="J27" s="3"/>
    </row>
    <row r="28" spans="1:10" ht="82.5" x14ac:dyDescent="0.3">
      <c r="A28" s="6" t="s">
        <v>137</v>
      </c>
      <c r="B28" s="4" t="s">
        <v>9</v>
      </c>
      <c r="C28" s="5">
        <f>VLOOKUP(B28,[2]참고사항!A$2:B$4,2,0)</f>
        <v>21</v>
      </c>
      <c r="D28" s="66" t="s">
        <v>1147</v>
      </c>
      <c r="E28" s="4"/>
      <c r="F28" s="4">
        <v>2</v>
      </c>
      <c r="G28" s="4"/>
      <c r="H28" s="4" t="s">
        <v>104</v>
      </c>
      <c r="I28" s="7" t="str">
        <f>VLOOKUP(H28,[2]참고사항!A$7:B$9,2,0)</f>
        <v>H</v>
      </c>
      <c r="J28" s="3"/>
    </row>
    <row r="29" spans="1:10" ht="82.5" x14ac:dyDescent="0.3">
      <c r="A29" s="6" t="s">
        <v>138</v>
      </c>
      <c r="B29" s="4" t="s">
        <v>9</v>
      </c>
      <c r="C29" s="5">
        <f>VLOOKUP(B29,[2]참고사항!A$2:B$4,2,0)</f>
        <v>21</v>
      </c>
      <c r="D29" s="61" t="s">
        <v>1255</v>
      </c>
      <c r="E29" s="4"/>
      <c r="F29" s="4">
        <v>5</v>
      </c>
      <c r="G29" s="4"/>
      <c r="H29" s="4" t="s">
        <v>104</v>
      </c>
      <c r="I29" s="7" t="str">
        <f>VLOOKUP(H29,[2]참고사항!A$7:B$9,2,0)</f>
        <v>H</v>
      </c>
      <c r="J29" s="3" t="s">
        <v>139</v>
      </c>
    </row>
    <row r="30" spans="1:10" ht="82.5" x14ac:dyDescent="0.3">
      <c r="A30" s="6" t="s">
        <v>140</v>
      </c>
      <c r="B30" s="4" t="s">
        <v>9</v>
      </c>
      <c r="C30" s="5">
        <f>VLOOKUP(B30,[2]참고사항!A$2:B$4,2,0)</f>
        <v>21</v>
      </c>
      <c r="D30" s="61" t="s">
        <v>1148</v>
      </c>
      <c r="E30" s="4"/>
      <c r="F30" s="4" t="s">
        <v>141</v>
      </c>
      <c r="G30" s="4"/>
      <c r="H30" s="4" t="s">
        <v>102</v>
      </c>
      <c r="I30" s="7" t="str">
        <f>VLOOKUP(H30,[2]참고사항!A$7:B$9,2,0)</f>
        <v>M</v>
      </c>
      <c r="J30" s="3"/>
    </row>
    <row r="31" spans="1:10" ht="82.5" x14ac:dyDescent="0.3">
      <c r="A31" s="6" t="s">
        <v>142</v>
      </c>
      <c r="B31" s="4" t="s">
        <v>9</v>
      </c>
      <c r="C31" s="5">
        <f>VLOOKUP(B31,[2]참고사항!A$2:B$4,2,0)</f>
        <v>21</v>
      </c>
      <c r="D31" s="61" t="s">
        <v>1149</v>
      </c>
      <c r="E31" s="4"/>
      <c r="F31" s="4">
        <v>3</v>
      </c>
      <c r="G31" s="4"/>
      <c r="H31" s="4" t="s">
        <v>59</v>
      </c>
      <c r="I31" s="7" t="str">
        <f>VLOOKUP(H31,[2]참고사항!A$7:B$9,2,0)</f>
        <v>L</v>
      </c>
      <c r="J31" s="3"/>
    </row>
    <row r="32" spans="1:10" ht="82.5" x14ac:dyDescent="0.3">
      <c r="A32" s="6" t="s">
        <v>143</v>
      </c>
      <c r="B32" s="4" t="s">
        <v>9</v>
      </c>
      <c r="C32" s="5">
        <f>VLOOKUP(B32,[2]참고사항!A$2:B$4,2,0)</f>
        <v>21</v>
      </c>
      <c r="D32" s="61" t="s">
        <v>1150</v>
      </c>
      <c r="E32" s="4"/>
      <c r="F32" s="4">
        <v>1</v>
      </c>
      <c r="G32" s="4"/>
      <c r="H32" s="4" t="s">
        <v>104</v>
      </c>
      <c r="I32" s="7" t="str">
        <f>VLOOKUP(H32,[2]참고사항!A$7:B$9,2,0)</f>
        <v>H</v>
      </c>
      <c r="J32" s="3"/>
    </row>
    <row r="33" spans="1:10" ht="82.5" x14ac:dyDescent="0.3">
      <c r="A33" s="6" t="s">
        <v>144</v>
      </c>
      <c r="B33" s="4" t="s">
        <v>9</v>
      </c>
      <c r="C33" s="5">
        <f>VLOOKUP(B33,[2]참고사항!A$2:B$4,2,0)</f>
        <v>21</v>
      </c>
      <c r="D33" s="61" t="s">
        <v>1151</v>
      </c>
      <c r="E33" s="4"/>
      <c r="F33" s="4">
        <v>3</v>
      </c>
      <c r="G33" s="4"/>
      <c r="H33" s="4" t="s">
        <v>102</v>
      </c>
      <c r="I33" s="7" t="str">
        <f>VLOOKUP(H33,[2]참고사항!A$7:B$9,2,0)</f>
        <v>M</v>
      </c>
      <c r="J33" s="3"/>
    </row>
    <row r="34" spans="1:10" ht="82.5" x14ac:dyDescent="0.3">
      <c r="A34" s="6" t="s">
        <v>145</v>
      </c>
      <c r="B34" s="4" t="s">
        <v>9</v>
      </c>
      <c r="C34" s="5">
        <f>VLOOKUP(B34,[2]참고사항!A$2:B$4,2,0)</f>
        <v>21</v>
      </c>
      <c r="D34" s="61" t="s">
        <v>1256</v>
      </c>
      <c r="E34" s="4"/>
      <c r="F34" s="4">
        <v>2</v>
      </c>
      <c r="G34" s="4"/>
      <c r="H34" s="4" t="s">
        <v>104</v>
      </c>
      <c r="I34" s="7" t="str">
        <f>VLOOKUP(H34,[2]참고사항!A$7:B$9,2,0)</f>
        <v>H</v>
      </c>
      <c r="J34" s="3" t="s">
        <v>146</v>
      </c>
    </row>
    <row r="35" spans="1:10" ht="82.5" x14ac:dyDescent="0.3">
      <c r="A35" s="6" t="s">
        <v>1244</v>
      </c>
      <c r="B35" s="4" t="s">
        <v>9</v>
      </c>
      <c r="C35" s="5">
        <f>VLOOKUP(B35,[2]참고사항!A$2:B$4,2,0)</f>
        <v>21</v>
      </c>
      <c r="D35" s="62" t="s">
        <v>1245</v>
      </c>
      <c r="E35" s="4"/>
      <c r="F35" s="4">
        <v>3</v>
      </c>
      <c r="G35" s="4"/>
      <c r="H35" s="4" t="s">
        <v>104</v>
      </c>
      <c r="I35" s="7" t="str">
        <f>VLOOKUP(H35,[2]참고사항!A$7:B$9,2,0)</f>
        <v>H</v>
      </c>
      <c r="J35" s="3"/>
    </row>
    <row r="36" spans="1:10" ht="82.5" x14ac:dyDescent="0.3">
      <c r="A36" s="6" t="s">
        <v>147</v>
      </c>
      <c r="B36" s="4" t="s">
        <v>9</v>
      </c>
      <c r="C36" s="5">
        <f>VLOOKUP(B36,[2]참고사항!A$2:B$4,2,0)</f>
        <v>21</v>
      </c>
      <c r="D36" s="61" t="s">
        <v>1152</v>
      </c>
      <c r="E36" s="4"/>
      <c r="F36" s="4">
        <v>4</v>
      </c>
      <c r="G36" s="4"/>
      <c r="H36" s="4" t="s">
        <v>59</v>
      </c>
      <c r="I36" s="7" t="str">
        <f>VLOOKUP(H36,[2]참고사항!A$7:B$9,2,0)</f>
        <v>L</v>
      </c>
      <c r="J36" s="3"/>
    </row>
    <row r="37" spans="1:10" ht="82.5" x14ac:dyDescent="0.3">
      <c r="A37" s="6" t="s">
        <v>148</v>
      </c>
      <c r="B37" s="4" t="s">
        <v>9</v>
      </c>
      <c r="C37" s="5">
        <f>VLOOKUP(B37,[2]참고사항!A$2:B$4,2,0)</f>
        <v>21</v>
      </c>
      <c r="D37" s="61" t="s">
        <v>1153</v>
      </c>
      <c r="E37" s="4"/>
      <c r="F37" s="4">
        <v>3</v>
      </c>
      <c r="G37" s="4"/>
      <c r="H37" s="4" t="s">
        <v>104</v>
      </c>
      <c r="I37" s="7" t="str">
        <f>VLOOKUP(H37,[2]참고사항!A$7:B$9,2,0)</f>
        <v>H</v>
      </c>
      <c r="J37" s="3"/>
    </row>
    <row r="38" spans="1:10" ht="82.5" x14ac:dyDescent="0.3">
      <c r="A38" s="6" t="s">
        <v>149</v>
      </c>
      <c r="B38" s="4" t="s">
        <v>9</v>
      </c>
      <c r="C38" s="5">
        <f>VLOOKUP(B38,[2]참고사항!A$2:B$4,2,0)</f>
        <v>21</v>
      </c>
      <c r="D38" s="61" t="s">
        <v>1154</v>
      </c>
      <c r="E38" s="4"/>
      <c r="F38" s="4">
        <v>3</v>
      </c>
      <c r="G38" s="4"/>
      <c r="H38" s="4" t="s">
        <v>104</v>
      </c>
      <c r="I38" s="7" t="str">
        <f>VLOOKUP(H38,[2]참고사항!A$7:B$9,2,0)</f>
        <v>H</v>
      </c>
      <c r="J38" s="3"/>
    </row>
    <row r="39" spans="1:10" ht="82.5" x14ac:dyDescent="0.3">
      <c r="A39" s="6" t="s">
        <v>150</v>
      </c>
      <c r="B39" s="4" t="s">
        <v>9</v>
      </c>
      <c r="C39" s="5">
        <f>VLOOKUP(B39,[2]참고사항!A$2:B$4,2,0)</f>
        <v>21</v>
      </c>
      <c r="D39" s="62" t="s">
        <v>1246</v>
      </c>
      <c r="E39" s="4"/>
      <c r="F39" s="4">
        <v>1</v>
      </c>
      <c r="G39" s="4"/>
      <c r="H39" s="4" t="s">
        <v>102</v>
      </c>
      <c r="I39" s="7" t="str">
        <f>VLOOKUP(H39,[2]참고사항!A$7:B$9,2,0)</f>
        <v>M</v>
      </c>
      <c r="J39" s="3"/>
    </row>
    <row r="40" spans="1:10" ht="82.5" x14ac:dyDescent="0.3">
      <c r="A40" s="6" t="s">
        <v>151</v>
      </c>
      <c r="B40" s="4" t="s">
        <v>9</v>
      </c>
      <c r="C40" s="5">
        <f>VLOOKUP(B40,[2]참고사항!A$2:B$4,2,0)</f>
        <v>21</v>
      </c>
      <c r="D40" s="61" t="s">
        <v>1155</v>
      </c>
      <c r="E40" s="4"/>
      <c r="F40" s="4">
        <v>4</v>
      </c>
      <c r="G40" s="4"/>
      <c r="H40" s="4" t="s">
        <v>104</v>
      </c>
      <c r="I40" s="7" t="str">
        <f>VLOOKUP(H40,[2]참고사항!A$7:B$9,2,0)</f>
        <v>H</v>
      </c>
      <c r="J40" s="3"/>
    </row>
    <row r="41" spans="1:10" ht="82.5" x14ac:dyDescent="0.3">
      <c r="A41" s="6" t="s">
        <v>152</v>
      </c>
      <c r="B41" s="4" t="s">
        <v>9</v>
      </c>
      <c r="C41" s="5">
        <f>VLOOKUP(B41,[2]참고사항!A$2:B$4,2,0)</f>
        <v>21</v>
      </c>
      <c r="D41" s="62" t="s">
        <v>1259</v>
      </c>
      <c r="E41" s="4"/>
      <c r="F41" s="4">
        <v>3</v>
      </c>
      <c r="G41" s="4"/>
      <c r="H41" s="4" t="s">
        <v>102</v>
      </c>
      <c r="I41" s="7" t="str">
        <f>VLOOKUP(H41,[2]참고사항!A$7:B$9,2,0)</f>
        <v>M</v>
      </c>
      <c r="J41" s="3"/>
    </row>
    <row r="42" spans="1:10" ht="82.5" x14ac:dyDescent="0.3">
      <c r="A42" s="6" t="s">
        <v>153</v>
      </c>
      <c r="B42" s="4" t="s">
        <v>9</v>
      </c>
      <c r="C42" s="5">
        <f>VLOOKUP(B42,[2]참고사항!A$2:B$4,2,0)</f>
        <v>21</v>
      </c>
      <c r="D42" s="66" t="s">
        <v>1156</v>
      </c>
      <c r="E42" s="4"/>
      <c r="F42" s="4">
        <v>3</v>
      </c>
      <c r="G42" s="4"/>
      <c r="H42" s="4" t="s">
        <v>102</v>
      </c>
      <c r="I42" s="7" t="str">
        <f>VLOOKUP(H42,[2]참고사항!A$7:B$9,2,0)</f>
        <v>M</v>
      </c>
      <c r="J42" s="3"/>
    </row>
    <row r="43" spans="1:10" ht="115.5" x14ac:dyDescent="0.3">
      <c r="A43" s="6" t="s">
        <v>154</v>
      </c>
      <c r="B43" s="4" t="s">
        <v>9</v>
      </c>
      <c r="C43" s="5">
        <f>VLOOKUP(B43,[2]참고사항!A$2:B$4,2,0)</f>
        <v>21</v>
      </c>
      <c r="D43" s="62" t="s">
        <v>1257</v>
      </c>
      <c r="E43" s="4"/>
      <c r="F43" s="4">
        <v>5</v>
      </c>
      <c r="G43" s="4"/>
      <c r="H43" s="4" t="s">
        <v>104</v>
      </c>
      <c r="I43" s="7" t="str">
        <f>VLOOKUP(H43,[2]참고사항!A$7:B$9,2,0)</f>
        <v>H</v>
      </c>
      <c r="J43" s="3" t="s">
        <v>155</v>
      </c>
    </row>
    <row r="44" spans="1:10" ht="82.5" x14ac:dyDescent="0.3">
      <c r="A44" s="6" t="s">
        <v>156</v>
      </c>
      <c r="B44" s="4" t="s">
        <v>9</v>
      </c>
      <c r="C44" s="5">
        <f>VLOOKUP(B44,[2]참고사항!A$2:B$4,2,0)</f>
        <v>21</v>
      </c>
      <c r="D44" s="62" t="s">
        <v>1258</v>
      </c>
      <c r="E44" s="4"/>
      <c r="F44" s="4">
        <v>3</v>
      </c>
      <c r="G44" s="4"/>
      <c r="H44" s="4" t="s">
        <v>59</v>
      </c>
      <c r="I44" s="7" t="str">
        <f>VLOOKUP(H44,[2]참고사항!A$7:B$9,2,0)</f>
        <v>L</v>
      </c>
      <c r="J44" s="3" t="s">
        <v>157</v>
      </c>
    </row>
    <row r="45" spans="1:10" ht="82.5" x14ac:dyDescent="0.3">
      <c r="A45" s="6" t="s">
        <v>158</v>
      </c>
      <c r="B45" s="4" t="s">
        <v>9</v>
      </c>
      <c r="C45" s="5">
        <f>VLOOKUP(B45,[2]참고사항!A$2:B$4,2,0)</f>
        <v>21</v>
      </c>
      <c r="D45" s="61" t="s">
        <v>1157</v>
      </c>
      <c r="E45" s="4"/>
      <c r="F45" s="4">
        <v>5</v>
      </c>
      <c r="G45" s="4"/>
      <c r="H45" s="4" t="s">
        <v>104</v>
      </c>
      <c r="I45" s="7" t="str">
        <f>VLOOKUP(H45,[2]참고사항!A$7:B$9,2,0)</f>
        <v>H</v>
      </c>
      <c r="J45" s="3"/>
    </row>
    <row r="46" spans="1:10" ht="82.5" x14ac:dyDescent="0.3">
      <c r="A46" s="6" t="s">
        <v>159</v>
      </c>
      <c r="B46" s="4" t="s">
        <v>9</v>
      </c>
      <c r="C46" s="5">
        <f>VLOOKUP(B46,[2]참고사항!A$2:B$4,2,0)</f>
        <v>21</v>
      </c>
      <c r="D46" s="61" t="s">
        <v>1158</v>
      </c>
      <c r="E46" s="4"/>
      <c r="F46" s="4">
        <v>3</v>
      </c>
      <c r="G46" s="4"/>
      <c r="H46" s="4" t="s">
        <v>104</v>
      </c>
      <c r="I46" s="7" t="str">
        <f>VLOOKUP(H46,[2]참고사항!A$7:B$9,2,0)</f>
        <v>H</v>
      </c>
      <c r="J46" s="3"/>
    </row>
    <row r="47" spans="1:10" ht="82.5" x14ac:dyDescent="0.3">
      <c r="A47" s="6" t="s">
        <v>160</v>
      </c>
      <c r="B47" s="4" t="s">
        <v>9</v>
      </c>
      <c r="C47" s="5">
        <f>VLOOKUP(B47,[2]참고사항!A$2:B$4,2,0)</f>
        <v>21</v>
      </c>
      <c r="D47" s="62" t="s">
        <v>1251</v>
      </c>
      <c r="E47" s="4"/>
      <c r="F47" s="4">
        <v>5</v>
      </c>
      <c r="G47" s="4"/>
      <c r="H47" s="4" t="s">
        <v>102</v>
      </c>
      <c r="I47" s="7" t="str">
        <f>VLOOKUP(H47,[2]참고사항!A$7:B$9,2,0)</f>
        <v>M</v>
      </c>
      <c r="J47" s="3"/>
    </row>
    <row r="48" spans="1:10" ht="82.5" x14ac:dyDescent="0.3">
      <c r="A48" s="6" t="s">
        <v>161</v>
      </c>
      <c r="B48" s="4" t="s">
        <v>9</v>
      </c>
      <c r="C48" s="5">
        <f>VLOOKUP(B48,[2]참고사항!A$2:B$4,2,0)</f>
        <v>21</v>
      </c>
      <c r="D48" s="61" t="s">
        <v>1159</v>
      </c>
      <c r="E48" s="4"/>
      <c r="F48" s="4">
        <v>5</v>
      </c>
      <c r="G48" s="4"/>
      <c r="H48" s="4" t="s">
        <v>102</v>
      </c>
      <c r="I48" s="7" t="str">
        <f>VLOOKUP(H48,[2]참고사항!A$7:B$9,2,0)</f>
        <v>M</v>
      </c>
      <c r="J48" s="3"/>
    </row>
    <row r="49" spans="1:10" ht="82.5" x14ac:dyDescent="0.3">
      <c r="A49" s="6" t="s">
        <v>162</v>
      </c>
      <c r="B49" s="4" t="s">
        <v>9</v>
      </c>
      <c r="C49" s="5">
        <f>VLOOKUP(B49,[2]참고사항!A$2:B$4,2,0)</f>
        <v>21</v>
      </c>
      <c r="D49" s="61" t="s">
        <v>1153</v>
      </c>
      <c r="E49" s="4"/>
      <c r="F49" s="4">
        <v>3</v>
      </c>
      <c r="G49" s="4"/>
      <c r="H49" s="4" t="s">
        <v>104</v>
      </c>
      <c r="I49" s="7" t="str">
        <f>VLOOKUP(H49,[2]참고사항!A$7:B$9,2,0)</f>
        <v>H</v>
      </c>
      <c r="J49" s="3"/>
    </row>
    <row r="50" spans="1:10" ht="82.5" x14ac:dyDescent="0.3">
      <c r="A50" s="6" t="s">
        <v>163</v>
      </c>
      <c r="B50" s="4" t="s">
        <v>9</v>
      </c>
      <c r="C50" s="5">
        <f>VLOOKUP(B50,[2]참고사항!A$2:B$4,2,0)</f>
        <v>21</v>
      </c>
      <c r="D50" s="61" t="s">
        <v>1153</v>
      </c>
      <c r="E50" s="4"/>
      <c r="F50" s="4">
        <v>1</v>
      </c>
      <c r="G50" s="4"/>
      <c r="H50" s="4" t="s">
        <v>104</v>
      </c>
      <c r="I50" s="7" t="str">
        <f>VLOOKUP(H50,[2]참고사항!A$7:B$9,2,0)</f>
        <v>H</v>
      </c>
      <c r="J50" s="3"/>
    </row>
    <row r="51" spans="1:10" ht="82.5" x14ac:dyDescent="0.3">
      <c r="A51" s="6" t="s">
        <v>164</v>
      </c>
      <c r="B51" s="4" t="s">
        <v>9</v>
      </c>
      <c r="C51" s="5">
        <f>VLOOKUP(B51,[2]참고사항!A$2:B$4,2,0)</f>
        <v>21</v>
      </c>
      <c r="D51" s="62" t="s">
        <v>1266</v>
      </c>
      <c r="E51" s="4"/>
      <c r="F51" s="4">
        <v>4</v>
      </c>
      <c r="G51" s="4"/>
      <c r="H51" s="4" t="s">
        <v>104</v>
      </c>
      <c r="I51" s="7" t="str">
        <f>VLOOKUP(H51,[2]참고사항!A$7:B$9,2,0)</f>
        <v>H</v>
      </c>
      <c r="J51" s="3"/>
    </row>
    <row r="52" spans="1:10" ht="99" x14ac:dyDescent="0.3">
      <c r="A52" s="6" t="s">
        <v>165</v>
      </c>
      <c r="B52" s="4" t="s">
        <v>9</v>
      </c>
      <c r="C52" s="5">
        <f>VLOOKUP(B52,[2]참고사항!A$2:B$4,2,0)</f>
        <v>21</v>
      </c>
      <c r="D52" s="62" t="s">
        <v>1263</v>
      </c>
      <c r="E52" s="4"/>
      <c r="F52" s="4">
        <v>5</v>
      </c>
      <c r="G52" s="4"/>
      <c r="H52" s="4" t="s">
        <v>104</v>
      </c>
      <c r="I52" s="7" t="str">
        <f>VLOOKUP(H52,[2]참고사항!A$7:B$9,2,0)</f>
        <v>H</v>
      </c>
      <c r="J52" s="3" t="s">
        <v>166</v>
      </c>
    </row>
    <row r="53" spans="1:10" ht="82.5" x14ac:dyDescent="0.3">
      <c r="A53" s="6" t="s">
        <v>167</v>
      </c>
      <c r="B53" s="4" t="s">
        <v>9</v>
      </c>
      <c r="C53" s="5">
        <f>VLOOKUP(B53,[2]참고사항!A$2:B$4,2,0)</f>
        <v>21</v>
      </c>
      <c r="D53" s="61" t="s">
        <v>1160</v>
      </c>
      <c r="E53" s="4"/>
      <c r="F53" s="4">
        <v>2</v>
      </c>
      <c r="G53" s="4"/>
      <c r="H53" s="4" t="s">
        <v>104</v>
      </c>
      <c r="I53" s="7" t="str">
        <f>VLOOKUP(H53,[2]참고사항!A$7:B$9,2,0)</f>
        <v>H</v>
      </c>
      <c r="J53" s="3" t="s">
        <v>168</v>
      </c>
    </row>
    <row r="54" spans="1:10" ht="82.5" x14ac:dyDescent="0.3">
      <c r="A54" s="6" t="s">
        <v>169</v>
      </c>
      <c r="B54" s="4" t="s">
        <v>9</v>
      </c>
      <c r="C54" s="5">
        <f>VLOOKUP(B54,[2]참고사항!A$2:B$4,2,0)</f>
        <v>21</v>
      </c>
      <c r="D54" s="61" t="s">
        <v>1161</v>
      </c>
      <c r="E54" s="4"/>
      <c r="F54" s="4">
        <v>4</v>
      </c>
      <c r="G54" s="4"/>
      <c r="H54" s="4" t="s">
        <v>59</v>
      </c>
      <c r="I54" s="7" t="str">
        <f>VLOOKUP(H54,[2]참고사항!A$7:B$9,2,0)</f>
        <v>L</v>
      </c>
      <c r="J54" s="3" t="s">
        <v>170</v>
      </c>
    </row>
    <row r="55" spans="1:10" ht="82.5" x14ac:dyDescent="0.3">
      <c r="A55" s="6" t="s">
        <v>171</v>
      </c>
      <c r="B55" s="4" t="s">
        <v>9</v>
      </c>
      <c r="C55" s="5">
        <f>VLOOKUP(B55,[2]참고사항!A$2:B$4,2,0)</f>
        <v>21</v>
      </c>
      <c r="D55" s="62" t="s">
        <v>1262</v>
      </c>
      <c r="E55" s="4"/>
      <c r="F55" s="4">
        <v>4</v>
      </c>
      <c r="G55" s="4"/>
      <c r="H55" s="4" t="s">
        <v>59</v>
      </c>
      <c r="I55" s="7" t="str">
        <f>VLOOKUP(H55,[2]참고사항!A$7:B$9,2,0)</f>
        <v>L</v>
      </c>
      <c r="J55" s="3" t="s">
        <v>172</v>
      </c>
    </row>
    <row r="56" spans="1:10" ht="82.5" x14ac:dyDescent="0.3">
      <c r="A56" s="6" t="s">
        <v>173</v>
      </c>
      <c r="B56" s="4" t="s">
        <v>9</v>
      </c>
      <c r="C56" s="5">
        <f>VLOOKUP(B56,[2]참고사항!A$2:B$4,2,0)</f>
        <v>21</v>
      </c>
      <c r="D56" s="61" t="s">
        <v>1162</v>
      </c>
      <c r="E56" s="4"/>
      <c r="F56" s="4" t="s">
        <v>106</v>
      </c>
      <c r="G56" s="4"/>
      <c r="H56" s="4" t="s">
        <v>102</v>
      </c>
      <c r="I56" s="7" t="str">
        <f>VLOOKUP(H56,[2]참고사항!A$7:B$9,2,0)</f>
        <v>M</v>
      </c>
      <c r="J56" s="3"/>
    </row>
    <row r="57" spans="1:10" ht="82.5" x14ac:dyDescent="0.3">
      <c r="A57" s="6" t="s">
        <v>174</v>
      </c>
      <c r="B57" s="4" t="s">
        <v>9</v>
      </c>
      <c r="C57" s="5">
        <f>VLOOKUP(B57,[2]참고사항!A$2:B$4,2,0)</f>
        <v>21</v>
      </c>
      <c r="D57" s="61" t="s">
        <v>1163</v>
      </c>
      <c r="E57" s="4"/>
      <c r="F57" s="4">
        <v>3</v>
      </c>
      <c r="G57" s="4"/>
      <c r="H57" s="4" t="s">
        <v>59</v>
      </c>
      <c r="I57" s="7" t="str">
        <f>VLOOKUP(H57,[2]참고사항!A$7:B$9,2,0)</f>
        <v>L</v>
      </c>
      <c r="J57" s="3"/>
    </row>
    <row r="58" spans="1:10" ht="82.5" x14ac:dyDescent="0.3">
      <c r="A58" s="6" t="s">
        <v>175</v>
      </c>
      <c r="B58" s="4" t="s">
        <v>9</v>
      </c>
      <c r="C58" s="5">
        <f>VLOOKUP(B58,[2]참고사항!A$2:B$4,2,0)</f>
        <v>21</v>
      </c>
      <c r="D58" s="61" t="s">
        <v>1164</v>
      </c>
      <c r="E58" s="4"/>
      <c r="F58" s="4">
        <v>2</v>
      </c>
      <c r="G58" s="4"/>
      <c r="H58" s="4" t="s">
        <v>59</v>
      </c>
      <c r="I58" s="7" t="str">
        <f>VLOOKUP(H58,[2]참고사항!A$7:B$9,2,0)</f>
        <v>L</v>
      </c>
      <c r="J58" s="6" t="s">
        <v>176</v>
      </c>
    </row>
    <row r="59" spans="1:10" ht="82.5" x14ac:dyDescent="0.3">
      <c r="A59" s="6" t="s">
        <v>177</v>
      </c>
      <c r="B59" s="4" t="s">
        <v>9</v>
      </c>
      <c r="C59" s="5">
        <f>VLOOKUP(B59,[2]참고사항!A$2:B$4,2,0)</f>
        <v>21</v>
      </c>
      <c r="D59" s="61" t="s">
        <v>1264</v>
      </c>
      <c r="E59" s="4"/>
      <c r="F59" s="4">
        <v>4</v>
      </c>
      <c r="G59" s="4"/>
      <c r="H59" s="4" t="s">
        <v>102</v>
      </c>
      <c r="I59" s="7" t="str">
        <f>VLOOKUP(H59,[2]참고사항!A$7:B$9,2,0)</f>
        <v>M</v>
      </c>
      <c r="J59" s="6" t="s">
        <v>178</v>
      </c>
    </row>
    <row r="60" spans="1:10" ht="82.5" x14ac:dyDescent="0.3">
      <c r="A60" s="6" t="s">
        <v>179</v>
      </c>
      <c r="B60" s="4" t="s">
        <v>9</v>
      </c>
      <c r="C60" s="5">
        <f>VLOOKUP(B60,[2]참고사항!A$2:B$4,2,0)</f>
        <v>21</v>
      </c>
      <c r="D60" s="61" t="s">
        <v>1165</v>
      </c>
      <c r="E60" s="4"/>
      <c r="F60" s="4">
        <v>5</v>
      </c>
      <c r="G60" s="4"/>
      <c r="H60" s="4" t="s">
        <v>102</v>
      </c>
      <c r="I60" s="7" t="str">
        <f>VLOOKUP(H60,[2]참고사항!A$7:B$9,2,0)</f>
        <v>M</v>
      </c>
      <c r="J60" s="3"/>
    </row>
    <row r="61" spans="1:10" ht="82.5" x14ac:dyDescent="0.3">
      <c r="A61" s="6" t="s">
        <v>180</v>
      </c>
      <c r="B61" s="4" t="s">
        <v>9</v>
      </c>
      <c r="C61" s="5">
        <f>VLOOKUP(B61,[2]참고사항!A$2:B$4,2,0)</f>
        <v>21</v>
      </c>
      <c r="D61" s="61" t="s">
        <v>1260</v>
      </c>
      <c r="E61" s="4"/>
      <c r="F61" s="4">
        <v>1</v>
      </c>
      <c r="G61" s="4"/>
      <c r="H61" s="4" t="s">
        <v>102</v>
      </c>
      <c r="I61" s="7" t="str">
        <f>VLOOKUP(H61,[2]참고사항!A$7:B$9,2,0)</f>
        <v>M</v>
      </c>
      <c r="J61" s="3"/>
    </row>
    <row r="62" spans="1:10" ht="82.5" x14ac:dyDescent="0.3">
      <c r="A62" s="6" t="s">
        <v>181</v>
      </c>
      <c r="B62" s="4" t="s">
        <v>9</v>
      </c>
      <c r="C62" s="5">
        <f>VLOOKUP(B62,[2]참고사항!A$2:B$4,2,0)</f>
        <v>21</v>
      </c>
      <c r="D62" s="61" t="s">
        <v>1166</v>
      </c>
      <c r="E62" s="4"/>
      <c r="F62" s="4">
        <v>2</v>
      </c>
      <c r="G62" s="4"/>
      <c r="H62" s="4" t="s">
        <v>102</v>
      </c>
      <c r="I62" s="7" t="str">
        <f>VLOOKUP(H62,[2]참고사항!A$7:B$9,2,0)</f>
        <v>M</v>
      </c>
      <c r="J62" s="6"/>
    </row>
    <row r="63" spans="1:10" ht="99" x14ac:dyDescent="0.3">
      <c r="A63" s="6" t="s">
        <v>182</v>
      </c>
      <c r="B63" s="4" t="s">
        <v>9</v>
      </c>
      <c r="C63" s="5">
        <f>VLOOKUP(B63,[2]참고사항!A$2:B$4,2,0)</f>
        <v>21</v>
      </c>
      <c r="D63" s="62" t="s">
        <v>1252</v>
      </c>
      <c r="E63" s="4"/>
      <c r="F63" s="4">
        <v>1</v>
      </c>
      <c r="G63" s="4"/>
      <c r="H63" s="4" t="s">
        <v>102</v>
      </c>
      <c r="I63" s="7" t="str">
        <f>VLOOKUP(H63,[2]참고사항!A$7:B$9,2,0)</f>
        <v>M</v>
      </c>
      <c r="J63" s="3"/>
    </row>
    <row r="64" spans="1:10" ht="82.5" x14ac:dyDescent="0.3">
      <c r="A64" s="6" t="s">
        <v>183</v>
      </c>
      <c r="B64" s="4" t="s">
        <v>9</v>
      </c>
      <c r="C64" s="5">
        <f>VLOOKUP(B64,[2]참고사항!A$2:B$4,2,0)</f>
        <v>21</v>
      </c>
      <c r="D64" s="61" t="s">
        <v>1167</v>
      </c>
      <c r="E64" s="4"/>
      <c r="F64" s="4">
        <v>2</v>
      </c>
      <c r="G64" s="4"/>
      <c r="H64" s="4" t="s">
        <v>59</v>
      </c>
      <c r="I64" s="7" t="str">
        <f>VLOOKUP(H64,[2]참고사항!A$7:B$9,2,0)</f>
        <v>L</v>
      </c>
      <c r="J64" s="3"/>
    </row>
    <row r="65" spans="1:10" ht="82.5" x14ac:dyDescent="0.3">
      <c r="A65" s="6" t="s">
        <v>184</v>
      </c>
      <c r="B65" s="4" t="s">
        <v>9</v>
      </c>
      <c r="C65" s="5">
        <f>VLOOKUP(B65,[2]참고사항!A$2:B$4,2,0)</f>
        <v>21</v>
      </c>
      <c r="D65" s="61" t="s">
        <v>1168</v>
      </c>
      <c r="E65" s="4"/>
      <c r="F65" s="4">
        <v>3</v>
      </c>
      <c r="G65" s="4"/>
      <c r="H65" s="4" t="s">
        <v>59</v>
      </c>
      <c r="I65" s="7" t="str">
        <f>VLOOKUP(H65,[2]참고사항!A$7:B$9,2,0)</f>
        <v>L</v>
      </c>
      <c r="J65" s="3"/>
    </row>
    <row r="66" spans="1:10" ht="82.5" x14ac:dyDescent="0.3">
      <c r="A66" s="6" t="s">
        <v>185</v>
      </c>
      <c r="B66" s="4" t="s">
        <v>9</v>
      </c>
      <c r="C66" s="5">
        <f>VLOOKUP(B66,[2]참고사항!A$2:B$4,2,0)</f>
        <v>21</v>
      </c>
      <c r="D66" s="61" t="s">
        <v>1169</v>
      </c>
      <c r="E66" s="4"/>
      <c r="F66" s="4">
        <v>4</v>
      </c>
      <c r="G66" s="4"/>
      <c r="H66" s="4" t="s">
        <v>102</v>
      </c>
      <c r="I66" s="7" t="str">
        <f>VLOOKUP(H66,[2]참고사항!A$7:B$9,2,0)</f>
        <v>M</v>
      </c>
      <c r="J66" s="3" t="s">
        <v>186</v>
      </c>
    </row>
    <row r="67" spans="1:10" ht="82.5" x14ac:dyDescent="0.3">
      <c r="A67" s="6" t="s">
        <v>187</v>
      </c>
      <c r="B67" s="4" t="s">
        <v>9</v>
      </c>
      <c r="C67" s="5">
        <f>VLOOKUP(B67,[2]참고사항!A$2:B$4,2,0)</f>
        <v>21</v>
      </c>
      <c r="D67" s="61" t="s">
        <v>1170</v>
      </c>
      <c r="E67" s="4"/>
      <c r="F67" s="4">
        <v>5</v>
      </c>
      <c r="G67" s="4"/>
      <c r="H67" s="4" t="s">
        <v>59</v>
      </c>
      <c r="I67" s="7" t="str">
        <f>VLOOKUP(H67,[2]참고사항!A$7:B$9,2,0)</f>
        <v>L</v>
      </c>
      <c r="J67" s="3"/>
    </row>
    <row r="68" spans="1:10" ht="82.5" x14ac:dyDescent="0.3">
      <c r="A68" s="6" t="s">
        <v>188</v>
      </c>
      <c r="B68" s="4" t="s">
        <v>9</v>
      </c>
      <c r="C68" s="5">
        <f>VLOOKUP(B68,[2]참고사항!A$2:B$4,2,0)</f>
        <v>21</v>
      </c>
      <c r="D68" s="61" t="s">
        <v>1171</v>
      </c>
      <c r="E68" s="4"/>
      <c r="F68" s="4">
        <v>3</v>
      </c>
      <c r="G68" s="4"/>
      <c r="H68" s="4" t="s">
        <v>59</v>
      </c>
      <c r="I68" s="7" t="str">
        <f>VLOOKUP(H68,[2]참고사항!A$7:B$9,2,0)</f>
        <v>L</v>
      </c>
      <c r="J68" s="3" t="s">
        <v>189</v>
      </c>
    </row>
    <row r="69" spans="1:10" ht="82.5" x14ac:dyDescent="0.3">
      <c r="A69" s="6" t="s">
        <v>190</v>
      </c>
      <c r="B69" s="4" t="s">
        <v>9</v>
      </c>
      <c r="C69" s="5">
        <f>VLOOKUP(B69,[2]참고사항!A$2:B$4,2,0)</f>
        <v>21</v>
      </c>
      <c r="D69" s="61" t="s">
        <v>1172</v>
      </c>
      <c r="E69" s="4"/>
      <c r="F69" s="4">
        <v>2</v>
      </c>
      <c r="G69" s="4"/>
      <c r="H69" s="4" t="s">
        <v>59</v>
      </c>
      <c r="I69" s="7" t="str">
        <f>VLOOKUP(H69,[2]참고사항!A$7:B$9,2,0)</f>
        <v>L</v>
      </c>
      <c r="J69" s="6" t="s">
        <v>191</v>
      </c>
    </row>
    <row r="70" spans="1:10" ht="82.5" x14ac:dyDescent="0.3">
      <c r="A70" s="6" t="s">
        <v>192</v>
      </c>
      <c r="B70" s="4" t="s">
        <v>9</v>
      </c>
      <c r="C70" s="5">
        <f>VLOOKUP(B70,[2]참고사항!A$2:B$4,2,0)</f>
        <v>21</v>
      </c>
      <c r="D70" s="61" t="s">
        <v>1173</v>
      </c>
      <c r="E70" s="4"/>
      <c r="F70" s="4">
        <v>5</v>
      </c>
      <c r="G70" s="4"/>
      <c r="H70" s="4" t="s">
        <v>102</v>
      </c>
      <c r="I70" s="7" t="str">
        <f>VLOOKUP(H70,[2]참고사항!A$7:B$9,2,0)</f>
        <v>M</v>
      </c>
      <c r="J70" s="3" t="s">
        <v>193</v>
      </c>
    </row>
    <row r="71" spans="1:10" ht="82.5" x14ac:dyDescent="0.3">
      <c r="A71" s="6" t="s">
        <v>194</v>
      </c>
      <c r="B71" s="4" t="s">
        <v>9</v>
      </c>
      <c r="C71" s="5">
        <f>VLOOKUP(B71,[2]참고사항!A$2:B$4,2,0)</f>
        <v>21</v>
      </c>
      <c r="D71" s="61" t="s">
        <v>1174</v>
      </c>
      <c r="E71" s="4"/>
      <c r="F71" s="4">
        <v>4</v>
      </c>
      <c r="G71" s="4"/>
      <c r="H71" s="4" t="s">
        <v>59</v>
      </c>
      <c r="I71" s="7" t="str">
        <f>VLOOKUP(H71,[2]참고사항!A$7:B$9,2,0)</f>
        <v>L</v>
      </c>
      <c r="J71" s="3"/>
    </row>
    <row r="72" spans="1:10" ht="82.5" x14ac:dyDescent="0.3">
      <c r="A72" s="6" t="s">
        <v>195</v>
      </c>
      <c r="B72" s="4" t="s">
        <v>9</v>
      </c>
      <c r="C72" s="5">
        <f>VLOOKUP(B72,[2]참고사항!A$2:B$4,2,0)</f>
        <v>21</v>
      </c>
      <c r="D72" s="61" t="s">
        <v>1175</v>
      </c>
      <c r="E72" s="4"/>
      <c r="F72" s="4">
        <v>5</v>
      </c>
      <c r="G72" s="4"/>
      <c r="H72" s="4" t="s">
        <v>102</v>
      </c>
      <c r="I72" s="7" t="str">
        <f>VLOOKUP(H72,[2]참고사항!A$7:B$9,2,0)</f>
        <v>M</v>
      </c>
      <c r="J72" s="3"/>
    </row>
    <row r="73" spans="1:10" ht="82.5" x14ac:dyDescent="0.3">
      <c r="A73" s="6" t="s">
        <v>196</v>
      </c>
      <c r="B73" s="4" t="s">
        <v>9</v>
      </c>
      <c r="C73" s="5">
        <f>VLOOKUP(B73,[2]참고사항!A$2:B$4,2,0)</f>
        <v>21</v>
      </c>
      <c r="D73" s="61" t="s">
        <v>1176</v>
      </c>
      <c r="E73" s="4"/>
      <c r="F73" s="4">
        <v>3</v>
      </c>
      <c r="G73" s="4"/>
      <c r="H73" s="4" t="s">
        <v>59</v>
      </c>
      <c r="I73" s="7" t="str">
        <f>VLOOKUP(H73,[2]참고사항!A$7:B$9,2,0)</f>
        <v>L</v>
      </c>
      <c r="J73" s="6" t="s">
        <v>197</v>
      </c>
    </row>
    <row r="74" spans="1:10" ht="82.5" x14ac:dyDescent="0.3">
      <c r="A74" s="6" t="s">
        <v>198</v>
      </c>
      <c r="B74" s="4" t="s">
        <v>9</v>
      </c>
      <c r="C74" s="5">
        <f>VLOOKUP(B74,[2]참고사항!A$2:B$4,2,0)</f>
        <v>21</v>
      </c>
      <c r="D74" s="61" t="s">
        <v>1177</v>
      </c>
      <c r="E74" s="4"/>
      <c r="F74" s="4">
        <v>4</v>
      </c>
      <c r="G74" s="4"/>
      <c r="H74" s="4" t="s">
        <v>59</v>
      </c>
      <c r="I74" s="7" t="str">
        <f>VLOOKUP(H74,[2]참고사항!A$7:B$9,2,0)</f>
        <v>L</v>
      </c>
      <c r="J74" s="3"/>
    </row>
    <row r="75" spans="1:10" ht="82.5" x14ac:dyDescent="0.3">
      <c r="A75" s="6" t="s">
        <v>199</v>
      </c>
      <c r="B75" s="4" t="s">
        <v>9</v>
      </c>
      <c r="C75" s="5">
        <f>VLOOKUP(B75,[2]참고사항!A$2:B$4,2,0)</f>
        <v>21</v>
      </c>
      <c r="D75" s="61" t="s">
        <v>1265</v>
      </c>
      <c r="E75" s="4"/>
      <c r="F75" s="4">
        <v>2</v>
      </c>
      <c r="G75" s="4"/>
      <c r="H75" s="4" t="s">
        <v>102</v>
      </c>
      <c r="I75" s="7" t="str">
        <f>VLOOKUP(H75,[2]참고사항!A$7:B$9,2,0)</f>
        <v>M</v>
      </c>
      <c r="J75" s="3" t="s">
        <v>200</v>
      </c>
    </row>
    <row r="76" spans="1:10" ht="82.5" x14ac:dyDescent="0.3">
      <c r="A76" s="6" t="s">
        <v>201</v>
      </c>
      <c r="B76" s="4" t="s">
        <v>9</v>
      </c>
      <c r="C76" s="5">
        <f>VLOOKUP(B76,[2]참고사항!A$2:B$4,2,0)</f>
        <v>21</v>
      </c>
      <c r="D76" s="64" t="s">
        <v>1178</v>
      </c>
      <c r="E76" s="4"/>
      <c r="F76" s="4">
        <v>1</v>
      </c>
      <c r="G76" s="4"/>
      <c r="H76" s="4" t="s">
        <v>59</v>
      </c>
      <c r="I76" s="7" t="str">
        <f>VLOOKUP(H76,[2]참고사항!A$7:B$9,2,0)</f>
        <v>L</v>
      </c>
      <c r="J76" s="3"/>
    </row>
    <row r="77" spans="1:10" ht="82.5" x14ac:dyDescent="0.3">
      <c r="A77" s="6" t="s">
        <v>202</v>
      </c>
      <c r="B77" s="4" t="s">
        <v>9</v>
      </c>
      <c r="C77" s="5">
        <f>VLOOKUP(B77,[2]참고사항!A$2:B$4,2,0)</f>
        <v>21</v>
      </c>
      <c r="D77" s="61" t="s">
        <v>1179</v>
      </c>
      <c r="E77" s="4"/>
      <c r="F77" s="4">
        <v>5</v>
      </c>
      <c r="G77" s="4"/>
      <c r="H77" s="4" t="s">
        <v>59</v>
      </c>
      <c r="I77" s="7" t="str">
        <f>VLOOKUP(H77,[2]참고사항!A$7:B$9,2,0)</f>
        <v>L</v>
      </c>
      <c r="J77" s="3"/>
    </row>
    <row r="78" spans="1:10" ht="82.5" x14ac:dyDescent="0.3">
      <c r="A78" s="6" t="s">
        <v>203</v>
      </c>
      <c r="B78" s="4" t="s">
        <v>9</v>
      </c>
      <c r="C78" s="5">
        <f>VLOOKUP(B78,[2]참고사항!A$2:B$4,2,0)</f>
        <v>21</v>
      </c>
      <c r="D78" s="61" t="s">
        <v>1180</v>
      </c>
      <c r="E78" s="4"/>
      <c r="F78" s="4">
        <v>4</v>
      </c>
      <c r="G78" s="4"/>
      <c r="H78" s="4" t="s">
        <v>59</v>
      </c>
      <c r="I78" s="7" t="str">
        <f>VLOOKUP(H78,[2]참고사항!A$7:B$9,2,0)</f>
        <v>L</v>
      </c>
      <c r="J78" s="3"/>
    </row>
    <row r="79" spans="1:10" ht="82.5" x14ac:dyDescent="0.3">
      <c r="A79" s="6" t="s">
        <v>204</v>
      </c>
      <c r="B79" s="4" t="s">
        <v>9</v>
      </c>
      <c r="C79" s="5">
        <f>VLOOKUP(B79,[2]참고사항!A$2:B$4,2,0)</f>
        <v>21</v>
      </c>
      <c r="D79" s="61" t="s">
        <v>1181</v>
      </c>
      <c r="E79" s="4"/>
      <c r="F79" s="4">
        <v>2</v>
      </c>
      <c r="G79" s="4"/>
      <c r="H79" s="4" t="s">
        <v>59</v>
      </c>
      <c r="I79" s="7" t="str">
        <f>VLOOKUP(H79,[2]참고사항!A$7:B$9,2,0)</f>
        <v>L</v>
      </c>
      <c r="J79" s="3"/>
    </row>
    <row r="80" spans="1:10" ht="82.5" x14ac:dyDescent="0.3">
      <c r="A80" s="6" t="s">
        <v>205</v>
      </c>
      <c r="B80" s="4" t="s">
        <v>9</v>
      </c>
      <c r="C80" s="5">
        <f>VLOOKUP(B80,[2]참고사항!A$2:B$4,2,0)</f>
        <v>21</v>
      </c>
      <c r="D80" s="61" t="s">
        <v>1182</v>
      </c>
      <c r="E80" s="4"/>
      <c r="F80" s="4">
        <v>5</v>
      </c>
      <c r="G80" s="4"/>
      <c r="H80" s="4" t="s">
        <v>102</v>
      </c>
      <c r="I80" s="7" t="str">
        <f>VLOOKUP(H80,[2]참고사항!A$7:B$9,2,0)</f>
        <v>M</v>
      </c>
      <c r="J80" s="3"/>
    </row>
    <row r="81" spans="1:10" ht="82.5" x14ac:dyDescent="0.3">
      <c r="A81" s="6" t="s">
        <v>206</v>
      </c>
      <c r="B81" s="4" t="s">
        <v>9</v>
      </c>
      <c r="C81" s="5">
        <f>VLOOKUP(B81,[2]참고사항!A$2:B$4,2,0)</f>
        <v>21</v>
      </c>
      <c r="D81" s="61" t="s">
        <v>1183</v>
      </c>
      <c r="E81" s="4"/>
      <c r="F81" s="4">
        <v>5</v>
      </c>
      <c r="G81" s="4"/>
      <c r="H81" s="4" t="s">
        <v>102</v>
      </c>
      <c r="I81" s="7" t="str">
        <f>VLOOKUP(H81,[2]참고사항!A$7:B$9,2,0)</f>
        <v>M</v>
      </c>
      <c r="J81" s="3"/>
    </row>
    <row r="82" spans="1:10" ht="165" x14ac:dyDescent="0.3">
      <c r="A82" s="6" t="s">
        <v>207</v>
      </c>
      <c r="B82" s="4" t="s">
        <v>9</v>
      </c>
      <c r="C82" s="5">
        <f>VLOOKUP(B82,[2]참고사항!A$2:B$4,2,0)</f>
        <v>21</v>
      </c>
      <c r="D82" s="61" t="s">
        <v>1184</v>
      </c>
      <c r="E82" s="4"/>
      <c r="F82" s="4">
        <v>4</v>
      </c>
      <c r="G82" s="4"/>
      <c r="H82" s="4" t="s">
        <v>104</v>
      </c>
      <c r="I82" s="7" t="str">
        <f>VLOOKUP(H82,[2]참고사항!A$7:B$9,2,0)</f>
        <v>H</v>
      </c>
      <c r="J82" s="3"/>
    </row>
    <row r="83" spans="1:10" ht="82.5" x14ac:dyDescent="0.3">
      <c r="A83" s="6" t="s">
        <v>208</v>
      </c>
      <c r="B83" s="4" t="s">
        <v>9</v>
      </c>
      <c r="C83" s="5">
        <f>VLOOKUP(B83,[2]참고사항!A$2:B$4,2,0)</f>
        <v>21</v>
      </c>
      <c r="D83" s="61" t="s">
        <v>1185</v>
      </c>
      <c r="E83" s="4"/>
      <c r="F83" s="4">
        <v>4</v>
      </c>
      <c r="G83" s="4"/>
      <c r="H83" s="4" t="s">
        <v>59</v>
      </c>
      <c r="I83" s="7" t="str">
        <f>VLOOKUP(H83,[2]참고사항!A$7:B$9,2,0)</f>
        <v>L</v>
      </c>
      <c r="J83" s="3"/>
    </row>
    <row r="84" spans="1:10" ht="82.5" x14ac:dyDescent="0.3">
      <c r="A84" s="6" t="s">
        <v>209</v>
      </c>
      <c r="B84" s="4" t="s">
        <v>9</v>
      </c>
      <c r="C84" s="5">
        <f>VLOOKUP(B84,[2]참고사항!A$2:B$4,2,0)</f>
        <v>21</v>
      </c>
      <c r="D84" s="61" t="s">
        <v>1186</v>
      </c>
      <c r="E84" s="4"/>
      <c r="F84" s="4">
        <v>1</v>
      </c>
      <c r="G84" s="4"/>
      <c r="H84" s="4" t="s">
        <v>104</v>
      </c>
      <c r="I84" s="7" t="str">
        <f>VLOOKUP(H84,[2]참고사항!A$7:B$9,2,0)</f>
        <v>H</v>
      </c>
      <c r="J84" s="3"/>
    </row>
    <row r="85" spans="1:10" ht="82.5" x14ac:dyDescent="0.3">
      <c r="A85" s="6" t="s">
        <v>210</v>
      </c>
      <c r="B85" s="4" t="s">
        <v>9</v>
      </c>
      <c r="C85" s="5">
        <f>VLOOKUP(B85,[2]참고사항!A$2:B$4,2,0)</f>
        <v>21</v>
      </c>
      <c r="D85" s="61" t="s">
        <v>1187</v>
      </c>
      <c r="E85" s="4"/>
      <c r="F85" s="4">
        <v>2</v>
      </c>
      <c r="G85" s="4"/>
      <c r="H85" s="4" t="s">
        <v>104</v>
      </c>
      <c r="I85" s="7" t="str">
        <f>VLOOKUP(H85,[2]참고사항!A$7:B$9,2,0)</f>
        <v>H</v>
      </c>
      <c r="J85" s="3"/>
    </row>
    <row r="86" spans="1:10" ht="115.5" x14ac:dyDescent="0.3">
      <c r="A86" s="6" t="s">
        <v>211</v>
      </c>
      <c r="B86" s="4" t="s">
        <v>9</v>
      </c>
      <c r="C86" s="5">
        <f>VLOOKUP(B86,[2]참고사항!A$2:B$4,2,0)</f>
        <v>21</v>
      </c>
      <c r="D86" s="61" t="s">
        <v>1188</v>
      </c>
      <c r="E86" s="4"/>
      <c r="F86" s="4">
        <v>5</v>
      </c>
      <c r="G86" s="4"/>
      <c r="H86" s="4" t="s">
        <v>104</v>
      </c>
      <c r="I86" s="7" t="str">
        <f>VLOOKUP(H86,[2]참고사항!A$7:B$9,2,0)</f>
        <v>H</v>
      </c>
      <c r="J86" s="3"/>
    </row>
    <row r="87" spans="1:10" ht="82.5" x14ac:dyDescent="0.3">
      <c r="A87" s="6" t="s">
        <v>212</v>
      </c>
      <c r="B87" s="4" t="s">
        <v>9</v>
      </c>
      <c r="C87" s="5">
        <f>VLOOKUP(B87,[2]참고사항!A$2:B$4,2,0)</f>
        <v>21</v>
      </c>
      <c r="D87" s="61" t="s">
        <v>1189</v>
      </c>
      <c r="E87" s="4"/>
      <c r="F87" s="4">
        <v>5</v>
      </c>
      <c r="G87" s="4"/>
      <c r="H87" s="4" t="s">
        <v>102</v>
      </c>
      <c r="I87" s="7" t="str">
        <f>VLOOKUP(H87,[2]참고사항!A$7:B$9,2,0)</f>
        <v>M</v>
      </c>
      <c r="J87" s="3"/>
    </row>
    <row r="88" spans="1:10" ht="82.5" x14ac:dyDescent="0.3">
      <c r="A88" s="6" t="s">
        <v>213</v>
      </c>
      <c r="B88" s="4" t="s">
        <v>9</v>
      </c>
      <c r="C88" s="5">
        <f>VLOOKUP(B88,[2]참고사항!A$2:B$4,2,0)</f>
        <v>21</v>
      </c>
      <c r="D88" s="61" t="s">
        <v>1190</v>
      </c>
      <c r="E88" s="4"/>
      <c r="F88" s="4">
        <v>4</v>
      </c>
      <c r="G88" s="4"/>
      <c r="H88" s="4" t="s">
        <v>59</v>
      </c>
      <c r="I88" s="7" t="str">
        <f>VLOOKUP(H88,[2]참고사항!A$7:B$9,2,0)</f>
        <v>L</v>
      </c>
      <c r="J88" s="3"/>
    </row>
    <row r="89" spans="1:10" ht="82.5" x14ac:dyDescent="0.3">
      <c r="A89" s="6" t="s">
        <v>214</v>
      </c>
      <c r="B89" s="4" t="s">
        <v>9</v>
      </c>
      <c r="C89" s="5">
        <f>VLOOKUP(B89,[2]참고사항!A$2:B$4,2,0)</f>
        <v>21</v>
      </c>
      <c r="D89" s="61" t="s">
        <v>1191</v>
      </c>
      <c r="E89" s="4"/>
      <c r="F89" s="4">
        <v>2</v>
      </c>
      <c r="G89" s="4"/>
      <c r="H89" s="4" t="s">
        <v>59</v>
      </c>
      <c r="I89" s="7" t="str">
        <f>VLOOKUP(H89,[2]참고사항!A$7:B$9,2,0)</f>
        <v>L</v>
      </c>
      <c r="J89" s="3"/>
    </row>
    <row r="90" spans="1:10" ht="82.5" x14ac:dyDescent="0.3">
      <c r="A90" s="6" t="s">
        <v>215</v>
      </c>
      <c r="B90" s="4" t="s">
        <v>9</v>
      </c>
      <c r="C90" s="5">
        <f>VLOOKUP(B90,[2]참고사항!A$2:B$4,2,0)</f>
        <v>21</v>
      </c>
      <c r="D90" s="61" t="s">
        <v>1192</v>
      </c>
      <c r="E90" s="4"/>
      <c r="F90" s="4">
        <v>3</v>
      </c>
      <c r="G90" s="4"/>
      <c r="H90" s="4" t="s">
        <v>59</v>
      </c>
      <c r="I90" s="7" t="str">
        <f>VLOOKUP(H90,[2]참고사항!A$7:B$9,2,0)</f>
        <v>L</v>
      </c>
      <c r="J90" s="3"/>
    </row>
    <row r="91" spans="1:10" ht="82.5" x14ac:dyDescent="0.3">
      <c r="A91" s="6" t="s">
        <v>216</v>
      </c>
      <c r="B91" s="4" t="s">
        <v>9</v>
      </c>
      <c r="C91" s="5">
        <f>VLOOKUP(B91,[2]참고사항!A$2:B$4,2,0)</f>
        <v>21</v>
      </c>
      <c r="D91" s="62" t="s">
        <v>1261</v>
      </c>
      <c r="E91" s="4"/>
      <c r="F91" s="4">
        <v>5</v>
      </c>
      <c r="G91" s="4"/>
      <c r="H91" s="4" t="s">
        <v>104</v>
      </c>
      <c r="I91" s="7" t="str">
        <f>VLOOKUP(H91,[2]참고사항!A$7:B$9,2,0)</f>
        <v>H</v>
      </c>
      <c r="J91" s="3" t="s">
        <v>217</v>
      </c>
    </row>
    <row r="92" spans="1:10" ht="95.25" customHeight="1" x14ac:dyDescent="0.3">
      <c r="A92" s="6" t="s">
        <v>218</v>
      </c>
      <c r="B92" s="4" t="s">
        <v>12</v>
      </c>
      <c r="C92" s="5">
        <f>VLOOKUP(B92,[2]참고사항!A$2:B$4,2,0)</f>
        <v>31</v>
      </c>
      <c r="D92" s="63"/>
      <c r="E92" s="4"/>
      <c r="F92" s="6" t="s">
        <v>219</v>
      </c>
      <c r="G92" s="4"/>
      <c r="H92" s="4" t="s">
        <v>102</v>
      </c>
      <c r="I92" s="7" t="str">
        <f>VLOOKUP(H92,[2]참고사항!A$7:B$9,2,0)</f>
        <v>M</v>
      </c>
      <c r="J92" s="3"/>
    </row>
    <row r="93" spans="1:10" ht="33" x14ac:dyDescent="0.3">
      <c r="A93" s="6" t="s">
        <v>220</v>
      </c>
      <c r="B93" s="4" t="s">
        <v>221</v>
      </c>
      <c r="C93" s="5">
        <f>VLOOKUP(B93,[2]참고사항!A$2:B$4,2,0)</f>
        <v>31</v>
      </c>
      <c r="D93" s="65"/>
      <c r="E93" s="4"/>
      <c r="F93" s="14">
        <v>75</v>
      </c>
      <c r="G93" s="4"/>
      <c r="H93" s="4" t="s">
        <v>59</v>
      </c>
      <c r="I93" s="7" t="s">
        <v>13</v>
      </c>
      <c r="J93" s="3"/>
    </row>
    <row r="94" spans="1:10" ht="33" x14ac:dyDescent="0.3">
      <c r="A94" s="6" t="s">
        <v>222</v>
      </c>
      <c r="B94" s="4" t="s">
        <v>221</v>
      </c>
      <c r="C94" s="5">
        <f>VLOOKUP(B94,[2]참고사항!A$2:B$4,2,0)</f>
        <v>31</v>
      </c>
      <c r="D94" s="65"/>
      <c r="E94" s="4"/>
      <c r="F94" s="14" t="s">
        <v>223</v>
      </c>
      <c r="G94" s="4"/>
      <c r="H94" s="4" t="s">
        <v>102</v>
      </c>
      <c r="I94" s="7" t="str">
        <f>VLOOKUP(H94,[2]참고사항!A$7:B$9,2,0)</f>
        <v>M</v>
      </c>
      <c r="J94" s="3"/>
    </row>
    <row r="95" spans="1:10" ht="104.25" customHeight="1" x14ac:dyDescent="0.3">
      <c r="A95" s="3" t="s">
        <v>224</v>
      </c>
      <c r="B95" s="4" t="s">
        <v>12</v>
      </c>
      <c r="C95" s="5">
        <f>VLOOKUP(B95,[2]참고사항!A$2:B$4,2,0)</f>
        <v>31</v>
      </c>
      <c r="D95" s="63"/>
      <c r="E95" s="4"/>
      <c r="F95" s="6" t="s">
        <v>225</v>
      </c>
      <c r="G95" s="4"/>
      <c r="H95" s="4" t="s">
        <v>104</v>
      </c>
      <c r="I95" s="7" t="str">
        <f>VLOOKUP(H95,[2]참고사항!A$7:B$9,2,0)</f>
        <v>H</v>
      </c>
      <c r="J95" s="3"/>
    </row>
  </sheetData>
  <autoFilter ref="A1:J95" xr:uid="{6FD11F30-415A-4D91-A95D-4DA712A0155F}"/>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C2572-3B60-4CC4-9B56-2D7B8E4B1B30}">
  <dimension ref="A1:J108"/>
  <sheetViews>
    <sheetView workbookViewId="0">
      <pane ySplit="1" topLeftCell="A93" activePane="bottomLeft" state="frozen"/>
      <selection pane="bottomLeft" activeCell="D94" sqref="D94"/>
    </sheetView>
  </sheetViews>
  <sheetFormatPr defaultRowHeight="16.5" x14ac:dyDescent="0.3"/>
  <cols>
    <col min="1" max="1" width="72.625" customWidth="1"/>
    <col min="2" max="2" width="7.125" customWidth="1"/>
    <col min="3" max="3" width="7.5" style="15" customWidth="1"/>
    <col min="4" max="4" width="64.625" style="28" customWidth="1"/>
    <col min="6" max="6" width="19.625" style="12" customWidth="1"/>
    <col min="8" max="8" width="7.125" style="12" bestFit="1" customWidth="1"/>
    <col min="9" max="9" width="11" bestFit="1" customWidth="1"/>
    <col min="10" max="10" width="9.125" customWidth="1"/>
  </cols>
  <sheetData>
    <row r="1" spans="1:10" x14ac:dyDescent="0.3">
      <c r="A1" s="1" t="s">
        <v>0</v>
      </c>
      <c r="B1" s="1" t="s">
        <v>1</v>
      </c>
      <c r="C1" s="2" t="s">
        <v>2</v>
      </c>
      <c r="D1" s="25" t="s">
        <v>3</v>
      </c>
      <c r="E1" s="1" t="s">
        <v>4</v>
      </c>
      <c r="F1" s="1" t="s">
        <v>5</v>
      </c>
      <c r="G1" s="1" t="s">
        <v>6</v>
      </c>
      <c r="H1" s="1" t="s">
        <v>7</v>
      </c>
      <c r="I1" s="1" t="s">
        <v>2</v>
      </c>
      <c r="J1" s="1" t="s">
        <v>8</v>
      </c>
    </row>
    <row r="2" spans="1:10" ht="89.25" customHeight="1" x14ac:dyDescent="0.3">
      <c r="A2" s="16" t="s">
        <v>226</v>
      </c>
      <c r="B2" s="17" t="s">
        <v>16</v>
      </c>
      <c r="C2" s="18" t="s">
        <v>227</v>
      </c>
      <c r="D2" s="26" t="s">
        <v>228</v>
      </c>
      <c r="E2" s="17">
        <v>1</v>
      </c>
      <c r="F2" s="17">
        <v>2</v>
      </c>
      <c r="G2" s="21"/>
      <c r="H2" s="17" t="s">
        <v>24</v>
      </c>
      <c r="I2" s="21" t="s">
        <v>13</v>
      </c>
      <c r="J2" s="21"/>
    </row>
    <row r="3" spans="1:10" ht="115.5" x14ac:dyDescent="0.3">
      <c r="A3" s="16" t="s">
        <v>229</v>
      </c>
      <c r="B3" s="17" t="s">
        <v>16</v>
      </c>
      <c r="C3" s="18" t="s">
        <v>227</v>
      </c>
      <c r="D3" s="26" t="s">
        <v>230</v>
      </c>
      <c r="E3" s="17">
        <v>1</v>
      </c>
      <c r="F3" s="17">
        <v>3</v>
      </c>
      <c r="G3" s="21"/>
      <c r="H3" s="17" t="s">
        <v>17</v>
      </c>
      <c r="I3" s="21" t="s">
        <v>231</v>
      </c>
      <c r="J3" s="21"/>
    </row>
    <row r="4" spans="1:10" ht="82.5" x14ac:dyDescent="0.3">
      <c r="A4" s="16" t="s">
        <v>232</v>
      </c>
      <c r="B4" s="17" t="s">
        <v>16</v>
      </c>
      <c r="C4" s="18" t="s">
        <v>227</v>
      </c>
      <c r="D4" s="26" t="s">
        <v>233</v>
      </c>
      <c r="E4" s="17">
        <v>1</v>
      </c>
      <c r="F4" s="17">
        <v>4</v>
      </c>
      <c r="G4" s="21"/>
      <c r="H4" s="17" t="s">
        <v>24</v>
      </c>
      <c r="I4" s="21" t="s">
        <v>13</v>
      </c>
      <c r="J4" s="21"/>
    </row>
    <row r="5" spans="1:10" ht="82.5" x14ac:dyDescent="0.3">
      <c r="A5" s="16" t="s">
        <v>234</v>
      </c>
      <c r="B5" s="17" t="s">
        <v>16</v>
      </c>
      <c r="C5" s="18" t="s">
        <v>227</v>
      </c>
      <c r="D5" s="26" t="s">
        <v>235</v>
      </c>
      <c r="E5" s="17">
        <v>1</v>
      </c>
      <c r="F5" s="17">
        <v>3</v>
      </c>
      <c r="G5" s="21"/>
      <c r="H5" s="17" t="s">
        <v>21</v>
      </c>
      <c r="I5" s="21" t="s">
        <v>236</v>
      </c>
      <c r="J5" s="21"/>
    </row>
    <row r="6" spans="1:10" ht="82.5" x14ac:dyDescent="0.3">
      <c r="A6" s="16" t="s">
        <v>237</v>
      </c>
      <c r="B6" s="17" t="s">
        <v>16</v>
      </c>
      <c r="C6" s="18" t="s">
        <v>227</v>
      </c>
      <c r="D6" s="26" t="s">
        <v>238</v>
      </c>
      <c r="E6" s="17">
        <v>1</v>
      </c>
      <c r="F6" s="17">
        <v>5</v>
      </c>
      <c r="G6" s="21"/>
      <c r="H6" s="17" t="s">
        <v>17</v>
      </c>
      <c r="I6" s="21" t="s">
        <v>231</v>
      </c>
      <c r="J6" s="21"/>
    </row>
    <row r="7" spans="1:10" ht="82.5" x14ac:dyDescent="0.3">
      <c r="A7" s="16" t="s">
        <v>239</v>
      </c>
      <c r="B7" s="17" t="s">
        <v>16</v>
      </c>
      <c r="C7" s="18" t="s">
        <v>227</v>
      </c>
      <c r="D7" s="26" t="s">
        <v>240</v>
      </c>
      <c r="E7" s="17">
        <v>1</v>
      </c>
      <c r="F7" s="17">
        <v>1</v>
      </c>
      <c r="G7" s="21"/>
      <c r="H7" s="17" t="s">
        <v>24</v>
      </c>
      <c r="I7" s="21" t="s">
        <v>13</v>
      </c>
      <c r="J7" s="21"/>
    </row>
    <row r="8" spans="1:10" ht="82.5" x14ac:dyDescent="0.3">
      <c r="A8" s="16" t="s">
        <v>241</v>
      </c>
      <c r="B8" s="17" t="s">
        <v>16</v>
      </c>
      <c r="C8" s="18" t="s">
        <v>227</v>
      </c>
      <c r="D8" s="26" t="s">
        <v>242</v>
      </c>
      <c r="E8" s="17">
        <v>1</v>
      </c>
      <c r="F8" s="17">
        <v>2</v>
      </c>
      <c r="G8" s="21"/>
      <c r="H8" s="17" t="s">
        <v>24</v>
      </c>
      <c r="I8" s="21" t="s">
        <v>13</v>
      </c>
      <c r="J8" s="21"/>
    </row>
    <row r="9" spans="1:10" ht="82.5" x14ac:dyDescent="0.3">
      <c r="A9" s="16" t="s">
        <v>243</v>
      </c>
      <c r="B9" s="17" t="s">
        <v>16</v>
      </c>
      <c r="C9" s="18" t="s">
        <v>227</v>
      </c>
      <c r="D9" s="26" t="s">
        <v>244</v>
      </c>
      <c r="E9" s="17">
        <v>1</v>
      </c>
      <c r="F9" s="17">
        <v>4</v>
      </c>
      <c r="G9" s="21"/>
      <c r="H9" s="17" t="s">
        <v>24</v>
      </c>
      <c r="I9" s="21" t="s">
        <v>13</v>
      </c>
      <c r="J9" s="21"/>
    </row>
    <row r="10" spans="1:10" ht="82.5" x14ac:dyDescent="0.3">
      <c r="A10" s="21" t="s">
        <v>245</v>
      </c>
      <c r="B10" s="17" t="s">
        <v>16</v>
      </c>
      <c r="C10" s="18" t="s">
        <v>227</v>
      </c>
      <c r="D10" s="26" t="s">
        <v>246</v>
      </c>
      <c r="E10" s="17">
        <v>1</v>
      </c>
      <c r="F10" s="17">
        <v>3</v>
      </c>
      <c r="G10" s="21"/>
      <c r="H10" s="17" t="s">
        <v>17</v>
      </c>
      <c r="I10" s="21" t="s">
        <v>231</v>
      </c>
      <c r="J10" s="21"/>
    </row>
    <row r="11" spans="1:10" ht="82.5" x14ac:dyDescent="0.3">
      <c r="A11" s="21" t="s">
        <v>247</v>
      </c>
      <c r="B11" s="17" t="s">
        <v>16</v>
      </c>
      <c r="C11" s="18" t="s">
        <v>227</v>
      </c>
      <c r="D11" s="26" t="s">
        <v>248</v>
      </c>
      <c r="E11" s="17">
        <v>1</v>
      </c>
      <c r="F11" s="17">
        <v>4</v>
      </c>
      <c r="G11" s="21"/>
      <c r="H11" s="17" t="s">
        <v>21</v>
      </c>
      <c r="I11" s="21" t="s">
        <v>236</v>
      </c>
      <c r="J11" s="21"/>
    </row>
    <row r="12" spans="1:10" ht="82.5" x14ac:dyDescent="0.3">
      <c r="A12" s="16" t="s">
        <v>249</v>
      </c>
      <c r="B12" s="17" t="s">
        <v>16</v>
      </c>
      <c r="C12" s="18" t="s">
        <v>227</v>
      </c>
      <c r="D12" s="26" t="s">
        <v>250</v>
      </c>
      <c r="E12" s="17">
        <v>1</v>
      </c>
      <c r="F12" s="17">
        <v>5</v>
      </c>
      <c r="G12" s="21"/>
      <c r="H12" s="17" t="s">
        <v>17</v>
      </c>
      <c r="I12" s="21" t="s">
        <v>231</v>
      </c>
      <c r="J12" s="21"/>
    </row>
    <row r="13" spans="1:10" ht="82.5" x14ac:dyDescent="0.3">
      <c r="A13" s="21" t="s">
        <v>251</v>
      </c>
      <c r="B13" s="17" t="s">
        <v>16</v>
      </c>
      <c r="C13" s="18" t="s">
        <v>227</v>
      </c>
      <c r="D13" s="26" t="s">
        <v>252</v>
      </c>
      <c r="E13" s="17">
        <v>1</v>
      </c>
      <c r="F13" s="17">
        <v>2</v>
      </c>
      <c r="G13" s="21"/>
      <c r="H13" s="17" t="s">
        <v>17</v>
      </c>
      <c r="I13" s="21" t="s">
        <v>231</v>
      </c>
      <c r="J13" s="21"/>
    </row>
    <row r="14" spans="1:10" ht="82.5" x14ac:dyDescent="0.3">
      <c r="A14" s="21" t="s">
        <v>253</v>
      </c>
      <c r="B14" s="17" t="s">
        <v>16</v>
      </c>
      <c r="C14" s="18" t="s">
        <v>227</v>
      </c>
      <c r="D14" s="26" t="s">
        <v>254</v>
      </c>
      <c r="E14" s="17">
        <v>1</v>
      </c>
      <c r="F14" s="17">
        <v>5</v>
      </c>
      <c r="G14" s="21"/>
      <c r="H14" s="17" t="s">
        <v>24</v>
      </c>
      <c r="I14" s="21" t="s">
        <v>13</v>
      </c>
      <c r="J14" s="21"/>
    </row>
    <row r="15" spans="1:10" ht="82.5" x14ac:dyDescent="0.3">
      <c r="A15" s="16" t="s">
        <v>255</v>
      </c>
      <c r="B15" s="17" t="s">
        <v>16</v>
      </c>
      <c r="C15" s="18" t="s">
        <v>227</v>
      </c>
      <c r="D15" s="26" t="s">
        <v>256</v>
      </c>
      <c r="E15" s="17">
        <v>1</v>
      </c>
      <c r="F15" s="17">
        <v>1</v>
      </c>
      <c r="G15" s="21"/>
      <c r="H15" s="17" t="s">
        <v>17</v>
      </c>
      <c r="I15" s="21" t="s">
        <v>231</v>
      </c>
      <c r="J15" s="21"/>
    </row>
    <row r="16" spans="1:10" ht="82.5" x14ac:dyDescent="0.3">
      <c r="A16" s="21" t="s">
        <v>257</v>
      </c>
      <c r="B16" s="17" t="s">
        <v>16</v>
      </c>
      <c r="C16" s="18" t="s">
        <v>227</v>
      </c>
      <c r="D16" s="26" t="s">
        <v>258</v>
      </c>
      <c r="E16" s="17">
        <v>1</v>
      </c>
      <c r="F16" s="17">
        <v>5</v>
      </c>
      <c r="G16" s="21"/>
      <c r="H16" s="17" t="s">
        <v>17</v>
      </c>
      <c r="I16" s="21" t="s">
        <v>231</v>
      </c>
      <c r="J16" s="21"/>
    </row>
    <row r="17" spans="1:10" ht="82.5" x14ac:dyDescent="0.3">
      <c r="A17" s="16" t="s">
        <v>259</v>
      </c>
      <c r="B17" s="17" t="s">
        <v>16</v>
      </c>
      <c r="C17" s="18" t="s">
        <v>227</v>
      </c>
      <c r="D17" s="26" t="s">
        <v>260</v>
      </c>
      <c r="E17" s="17">
        <v>1</v>
      </c>
      <c r="F17" s="17">
        <v>4</v>
      </c>
      <c r="G17" s="21"/>
      <c r="H17" s="17" t="s">
        <v>17</v>
      </c>
      <c r="I17" s="21" t="s">
        <v>231</v>
      </c>
      <c r="J17" s="21"/>
    </row>
    <row r="18" spans="1:10" ht="115.5" x14ac:dyDescent="0.3">
      <c r="A18" s="16" t="s">
        <v>261</v>
      </c>
      <c r="B18" s="17" t="s">
        <v>16</v>
      </c>
      <c r="C18" s="18" t="s">
        <v>227</v>
      </c>
      <c r="D18" s="26" t="s">
        <v>262</v>
      </c>
      <c r="E18" s="17">
        <v>1</v>
      </c>
      <c r="F18" s="17">
        <v>2</v>
      </c>
      <c r="G18" s="21"/>
      <c r="H18" s="17" t="s">
        <v>24</v>
      </c>
      <c r="I18" s="21" t="s">
        <v>13</v>
      </c>
      <c r="J18" s="21"/>
    </row>
    <row r="19" spans="1:10" ht="82.5" x14ac:dyDescent="0.3">
      <c r="A19" s="16" t="s">
        <v>263</v>
      </c>
      <c r="B19" s="17" t="s">
        <v>16</v>
      </c>
      <c r="C19" s="18" t="s">
        <v>227</v>
      </c>
      <c r="D19" s="26" t="s">
        <v>264</v>
      </c>
      <c r="E19" s="17">
        <v>1</v>
      </c>
      <c r="F19" s="17">
        <v>2</v>
      </c>
      <c r="G19" s="21"/>
      <c r="H19" s="17" t="s">
        <v>17</v>
      </c>
      <c r="I19" s="21" t="s">
        <v>231</v>
      </c>
      <c r="J19" s="21"/>
    </row>
    <row r="20" spans="1:10" ht="82.5" x14ac:dyDescent="0.3">
      <c r="A20" s="16" t="s">
        <v>265</v>
      </c>
      <c r="B20" s="17" t="s">
        <v>16</v>
      </c>
      <c r="C20" s="18" t="s">
        <v>227</v>
      </c>
      <c r="D20" s="26" t="s">
        <v>266</v>
      </c>
      <c r="E20" s="17">
        <v>1</v>
      </c>
      <c r="F20" s="17">
        <v>2</v>
      </c>
      <c r="G20" s="21"/>
      <c r="H20" s="17" t="s">
        <v>24</v>
      </c>
      <c r="I20" s="21" t="s">
        <v>13</v>
      </c>
      <c r="J20" s="21"/>
    </row>
    <row r="21" spans="1:10" ht="148.5" x14ac:dyDescent="0.3">
      <c r="A21" s="16" t="s">
        <v>267</v>
      </c>
      <c r="B21" s="17" t="s">
        <v>16</v>
      </c>
      <c r="C21" s="18" t="s">
        <v>227</v>
      </c>
      <c r="D21" s="26" t="s">
        <v>268</v>
      </c>
      <c r="E21" s="17">
        <v>1</v>
      </c>
      <c r="F21" s="17">
        <v>5</v>
      </c>
      <c r="G21" s="21"/>
      <c r="H21" s="17" t="s">
        <v>24</v>
      </c>
      <c r="I21" s="21" t="s">
        <v>13</v>
      </c>
      <c r="J21" s="21"/>
    </row>
    <row r="22" spans="1:10" ht="165" x14ac:dyDescent="0.3">
      <c r="A22" s="21" t="s">
        <v>269</v>
      </c>
      <c r="B22" s="17" t="s">
        <v>16</v>
      </c>
      <c r="C22" s="18" t="s">
        <v>227</v>
      </c>
      <c r="D22" s="26" t="s">
        <v>270</v>
      </c>
      <c r="E22" s="17">
        <v>1</v>
      </c>
      <c r="F22" s="17">
        <v>3</v>
      </c>
      <c r="G22" s="21"/>
      <c r="H22" s="17" t="s">
        <v>21</v>
      </c>
      <c r="I22" s="21" t="s">
        <v>236</v>
      </c>
      <c r="J22" s="21"/>
    </row>
    <row r="23" spans="1:10" ht="82.5" x14ac:dyDescent="0.3">
      <c r="A23" s="21" t="s">
        <v>271</v>
      </c>
      <c r="B23" s="17" t="s">
        <v>16</v>
      </c>
      <c r="C23" s="18" t="s">
        <v>227</v>
      </c>
      <c r="D23" s="26" t="s">
        <v>272</v>
      </c>
      <c r="E23" s="17">
        <v>1</v>
      </c>
      <c r="F23" s="17">
        <v>5</v>
      </c>
      <c r="G23" s="21"/>
      <c r="H23" s="17" t="s">
        <v>17</v>
      </c>
      <c r="I23" s="21" t="s">
        <v>231</v>
      </c>
      <c r="J23" s="21"/>
    </row>
    <row r="24" spans="1:10" ht="82.5" x14ac:dyDescent="0.3">
      <c r="A24" s="16" t="s">
        <v>273</v>
      </c>
      <c r="B24" s="17" t="s">
        <v>16</v>
      </c>
      <c r="C24" s="18" t="s">
        <v>227</v>
      </c>
      <c r="D24" s="26" t="s">
        <v>274</v>
      </c>
      <c r="E24" s="17">
        <v>1</v>
      </c>
      <c r="F24" s="17">
        <v>5</v>
      </c>
      <c r="G24" s="21"/>
      <c r="H24" s="17" t="s">
        <v>17</v>
      </c>
      <c r="I24" s="21" t="s">
        <v>231</v>
      </c>
      <c r="J24" s="21"/>
    </row>
    <row r="25" spans="1:10" ht="82.5" x14ac:dyDescent="0.3">
      <c r="A25" s="16" t="s">
        <v>275</v>
      </c>
      <c r="B25" s="17" t="s">
        <v>16</v>
      </c>
      <c r="C25" s="18" t="s">
        <v>227</v>
      </c>
      <c r="D25" s="26" t="s">
        <v>276</v>
      </c>
      <c r="E25" s="17">
        <v>1</v>
      </c>
      <c r="F25" s="17">
        <v>4</v>
      </c>
      <c r="G25" s="21"/>
      <c r="H25" s="17" t="s">
        <v>24</v>
      </c>
      <c r="I25" s="21" t="s">
        <v>13</v>
      </c>
      <c r="J25" s="21"/>
    </row>
    <row r="26" spans="1:10" ht="115.5" x14ac:dyDescent="0.3">
      <c r="A26" s="16" t="s">
        <v>277</v>
      </c>
      <c r="B26" s="17" t="s">
        <v>16</v>
      </c>
      <c r="C26" s="18" t="s">
        <v>227</v>
      </c>
      <c r="D26" s="26" t="s">
        <v>278</v>
      </c>
      <c r="E26" s="17">
        <v>1</v>
      </c>
      <c r="F26" s="17">
        <v>2</v>
      </c>
      <c r="G26" s="21"/>
      <c r="H26" s="17" t="s">
        <v>24</v>
      </c>
      <c r="I26" s="21" t="s">
        <v>13</v>
      </c>
      <c r="J26" s="21"/>
    </row>
    <row r="27" spans="1:10" ht="82.5" x14ac:dyDescent="0.3">
      <c r="A27" s="16" t="s">
        <v>279</v>
      </c>
      <c r="B27" s="17" t="s">
        <v>16</v>
      </c>
      <c r="C27" s="18" t="s">
        <v>227</v>
      </c>
      <c r="D27" s="26" t="s">
        <v>280</v>
      </c>
      <c r="E27" s="17">
        <v>1</v>
      </c>
      <c r="F27" s="17">
        <v>1</v>
      </c>
      <c r="G27" s="21"/>
      <c r="H27" s="17" t="s">
        <v>24</v>
      </c>
      <c r="I27" s="21" t="s">
        <v>13</v>
      </c>
      <c r="J27" s="21"/>
    </row>
    <row r="28" spans="1:10" ht="82.5" x14ac:dyDescent="0.3">
      <c r="A28" s="21" t="s">
        <v>281</v>
      </c>
      <c r="B28" s="17" t="s">
        <v>16</v>
      </c>
      <c r="C28" s="18" t="s">
        <v>227</v>
      </c>
      <c r="D28" s="26" t="s">
        <v>282</v>
      </c>
      <c r="E28" s="17">
        <v>1</v>
      </c>
      <c r="F28" s="17">
        <v>4</v>
      </c>
      <c r="G28" s="21"/>
      <c r="H28" s="17" t="s">
        <v>17</v>
      </c>
      <c r="I28" s="21" t="s">
        <v>231</v>
      </c>
      <c r="J28" s="21"/>
    </row>
    <row r="29" spans="1:10" ht="82.5" x14ac:dyDescent="0.3">
      <c r="A29" s="16" t="s">
        <v>283</v>
      </c>
      <c r="B29" s="17" t="s">
        <v>16</v>
      </c>
      <c r="C29" s="18" t="s">
        <v>227</v>
      </c>
      <c r="D29" s="26" t="s">
        <v>284</v>
      </c>
      <c r="E29" s="17">
        <v>1</v>
      </c>
      <c r="F29" s="17">
        <v>4</v>
      </c>
      <c r="G29" s="21"/>
      <c r="H29" s="17" t="s">
        <v>17</v>
      </c>
      <c r="I29" s="21" t="s">
        <v>231</v>
      </c>
      <c r="J29" s="21"/>
    </row>
    <row r="30" spans="1:10" ht="99" x14ac:dyDescent="0.3">
      <c r="A30" s="16" t="s">
        <v>285</v>
      </c>
      <c r="B30" s="17" t="s">
        <v>16</v>
      </c>
      <c r="C30" s="18" t="s">
        <v>227</v>
      </c>
      <c r="D30" s="26" t="s">
        <v>286</v>
      </c>
      <c r="E30" s="17">
        <v>1</v>
      </c>
      <c r="F30" s="17">
        <v>1</v>
      </c>
      <c r="G30" s="21"/>
      <c r="H30" s="17" t="s">
        <v>24</v>
      </c>
      <c r="I30" s="21" t="s">
        <v>13</v>
      </c>
      <c r="J30" s="21"/>
    </row>
    <row r="31" spans="1:10" ht="82.5" x14ac:dyDescent="0.3">
      <c r="A31" s="16" t="s">
        <v>287</v>
      </c>
      <c r="B31" s="17" t="s">
        <v>16</v>
      </c>
      <c r="C31" s="18" t="s">
        <v>227</v>
      </c>
      <c r="D31" s="26" t="s">
        <v>288</v>
      </c>
      <c r="E31" s="17">
        <v>1</v>
      </c>
      <c r="F31" s="17">
        <v>2</v>
      </c>
      <c r="G31" s="21"/>
      <c r="H31" s="17" t="s">
        <v>17</v>
      </c>
      <c r="I31" s="21" t="s">
        <v>231</v>
      </c>
      <c r="J31" s="21"/>
    </row>
    <row r="32" spans="1:10" ht="82.5" x14ac:dyDescent="0.3">
      <c r="A32" s="16" t="s">
        <v>289</v>
      </c>
      <c r="B32" s="17" t="s">
        <v>16</v>
      </c>
      <c r="C32" s="18" t="s">
        <v>227</v>
      </c>
      <c r="D32" s="26" t="s">
        <v>290</v>
      </c>
      <c r="E32" s="17">
        <v>1</v>
      </c>
      <c r="F32" s="17">
        <v>3</v>
      </c>
      <c r="G32" s="21"/>
      <c r="H32" s="17" t="s">
        <v>24</v>
      </c>
      <c r="I32" s="21" t="s">
        <v>13</v>
      </c>
      <c r="J32" s="21"/>
    </row>
    <row r="33" spans="1:10" ht="99" x14ac:dyDescent="0.3">
      <c r="A33" s="16" t="s">
        <v>291</v>
      </c>
      <c r="B33" s="17" t="s">
        <v>16</v>
      </c>
      <c r="C33" s="18" t="s">
        <v>227</v>
      </c>
      <c r="D33" s="26" t="s">
        <v>292</v>
      </c>
      <c r="E33" s="17">
        <v>1</v>
      </c>
      <c r="F33" s="17">
        <v>2</v>
      </c>
      <c r="G33" s="21"/>
      <c r="H33" s="17" t="s">
        <v>17</v>
      </c>
      <c r="I33" s="21" t="s">
        <v>231</v>
      </c>
      <c r="J33" s="21"/>
    </row>
    <row r="34" spans="1:10" ht="82.5" x14ac:dyDescent="0.3">
      <c r="A34" s="16" t="s">
        <v>293</v>
      </c>
      <c r="B34" s="17" t="s">
        <v>16</v>
      </c>
      <c r="C34" s="18" t="s">
        <v>227</v>
      </c>
      <c r="D34" s="26" t="s">
        <v>294</v>
      </c>
      <c r="E34" s="17">
        <v>1</v>
      </c>
      <c r="F34" s="17">
        <v>2</v>
      </c>
      <c r="G34" s="21"/>
      <c r="H34" s="17" t="s">
        <v>24</v>
      </c>
      <c r="I34" s="21" t="s">
        <v>13</v>
      </c>
      <c r="J34" s="21"/>
    </row>
    <row r="35" spans="1:10" ht="99" x14ac:dyDescent="0.3">
      <c r="A35" s="21" t="s">
        <v>295</v>
      </c>
      <c r="B35" s="17" t="s">
        <v>16</v>
      </c>
      <c r="C35" s="18" t="s">
        <v>227</v>
      </c>
      <c r="D35" s="26" t="s">
        <v>296</v>
      </c>
      <c r="E35" s="17">
        <v>1</v>
      </c>
      <c r="F35" s="17">
        <v>2</v>
      </c>
      <c r="G35" s="21"/>
      <c r="H35" s="17" t="s">
        <v>24</v>
      </c>
      <c r="I35" s="21" t="s">
        <v>13</v>
      </c>
      <c r="J35" s="21"/>
    </row>
    <row r="36" spans="1:10" ht="82.5" x14ac:dyDescent="0.3">
      <c r="A36" s="16" t="s">
        <v>297</v>
      </c>
      <c r="B36" s="17" t="s">
        <v>16</v>
      </c>
      <c r="C36" s="18" t="s">
        <v>227</v>
      </c>
      <c r="D36" s="26" t="s">
        <v>298</v>
      </c>
      <c r="E36" s="17">
        <v>1</v>
      </c>
      <c r="F36" s="17">
        <v>3</v>
      </c>
      <c r="G36" s="21"/>
      <c r="H36" s="17" t="s">
        <v>24</v>
      </c>
      <c r="I36" s="21" t="s">
        <v>13</v>
      </c>
      <c r="J36" s="21"/>
    </row>
    <row r="37" spans="1:10" ht="82.5" x14ac:dyDescent="0.3">
      <c r="A37" s="16" t="s">
        <v>299</v>
      </c>
      <c r="B37" s="17" t="s">
        <v>16</v>
      </c>
      <c r="C37" s="18" t="s">
        <v>227</v>
      </c>
      <c r="D37" s="26" t="s">
        <v>300</v>
      </c>
      <c r="E37" s="17">
        <v>1</v>
      </c>
      <c r="F37" s="17">
        <v>5</v>
      </c>
      <c r="G37" s="21"/>
      <c r="H37" s="17" t="s">
        <v>17</v>
      </c>
      <c r="I37" s="21" t="s">
        <v>231</v>
      </c>
      <c r="J37" s="21"/>
    </row>
    <row r="38" spans="1:10" ht="82.5" x14ac:dyDescent="0.3">
      <c r="A38" s="21" t="s">
        <v>301</v>
      </c>
      <c r="B38" s="17" t="s">
        <v>16</v>
      </c>
      <c r="C38" s="18" t="s">
        <v>227</v>
      </c>
      <c r="D38" s="26" t="s">
        <v>302</v>
      </c>
      <c r="E38" s="17">
        <v>1</v>
      </c>
      <c r="F38" s="17">
        <v>2</v>
      </c>
      <c r="G38" s="21"/>
      <c r="H38" s="17" t="s">
        <v>17</v>
      </c>
      <c r="I38" s="21" t="s">
        <v>231</v>
      </c>
      <c r="J38" s="21"/>
    </row>
    <row r="39" spans="1:10" ht="82.5" x14ac:dyDescent="0.3">
      <c r="A39" s="16" t="s">
        <v>303</v>
      </c>
      <c r="B39" s="17" t="s">
        <v>16</v>
      </c>
      <c r="C39" s="18" t="s">
        <v>227</v>
      </c>
      <c r="D39" s="26" t="s">
        <v>304</v>
      </c>
      <c r="E39" s="17">
        <v>1</v>
      </c>
      <c r="F39" s="17">
        <v>4</v>
      </c>
      <c r="G39" s="21"/>
      <c r="H39" s="17" t="s">
        <v>24</v>
      </c>
      <c r="I39" s="21" t="s">
        <v>13</v>
      </c>
      <c r="J39" s="21"/>
    </row>
    <row r="40" spans="1:10" ht="82.5" x14ac:dyDescent="0.3">
      <c r="A40" s="16" t="s">
        <v>305</v>
      </c>
      <c r="B40" s="17" t="s">
        <v>16</v>
      </c>
      <c r="C40" s="18" t="s">
        <v>227</v>
      </c>
      <c r="D40" s="26" t="s">
        <v>306</v>
      </c>
      <c r="E40" s="17">
        <v>1</v>
      </c>
      <c r="F40" s="17">
        <v>5</v>
      </c>
      <c r="G40" s="21"/>
      <c r="H40" s="17" t="s">
        <v>17</v>
      </c>
      <c r="I40" s="21" t="s">
        <v>231</v>
      </c>
      <c r="J40" s="21"/>
    </row>
    <row r="41" spans="1:10" ht="82.5" x14ac:dyDescent="0.3">
      <c r="A41" s="16" t="s">
        <v>307</v>
      </c>
      <c r="B41" s="17" t="s">
        <v>16</v>
      </c>
      <c r="C41" s="18" t="s">
        <v>227</v>
      </c>
      <c r="D41" s="26" t="s">
        <v>308</v>
      </c>
      <c r="E41" s="17">
        <v>1</v>
      </c>
      <c r="F41" s="17">
        <v>3</v>
      </c>
      <c r="G41" s="21"/>
      <c r="H41" s="17" t="s">
        <v>21</v>
      </c>
      <c r="I41" s="21" t="s">
        <v>236</v>
      </c>
      <c r="J41" s="21"/>
    </row>
    <row r="42" spans="1:10" ht="82.5" x14ac:dyDescent="0.3">
      <c r="A42" s="16" t="s">
        <v>309</v>
      </c>
      <c r="B42" s="17" t="s">
        <v>16</v>
      </c>
      <c r="C42" s="18" t="s">
        <v>227</v>
      </c>
      <c r="D42" s="26" t="s">
        <v>310</v>
      </c>
      <c r="E42" s="17">
        <v>1</v>
      </c>
      <c r="F42" s="17">
        <v>3</v>
      </c>
      <c r="G42" s="21"/>
      <c r="H42" s="17" t="s">
        <v>17</v>
      </c>
      <c r="I42" s="21" t="s">
        <v>231</v>
      </c>
      <c r="J42" s="21"/>
    </row>
    <row r="43" spans="1:10" ht="82.5" x14ac:dyDescent="0.3">
      <c r="A43" s="16" t="s">
        <v>311</v>
      </c>
      <c r="B43" s="17" t="s">
        <v>16</v>
      </c>
      <c r="C43" s="18" t="s">
        <v>227</v>
      </c>
      <c r="D43" s="26" t="s">
        <v>312</v>
      </c>
      <c r="E43" s="17">
        <v>1</v>
      </c>
      <c r="F43" s="17">
        <v>2</v>
      </c>
      <c r="G43" s="21"/>
      <c r="H43" s="17" t="s">
        <v>21</v>
      </c>
      <c r="I43" s="21" t="s">
        <v>236</v>
      </c>
      <c r="J43" s="21"/>
    </row>
    <row r="44" spans="1:10" ht="82.5" x14ac:dyDescent="0.3">
      <c r="A44" s="21" t="s">
        <v>313</v>
      </c>
      <c r="B44" s="17" t="s">
        <v>16</v>
      </c>
      <c r="C44" s="18" t="s">
        <v>227</v>
      </c>
      <c r="D44" s="26" t="s">
        <v>314</v>
      </c>
      <c r="E44" s="17">
        <v>1</v>
      </c>
      <c r="F44" s="17">
        <v>5</v>
      </c>
      <c r="G44" s="21"/>
      <c r="H44" s="17" t="s">
        <v>21</v>
      </c>
      <c r="I44" s="21" t="s">
        <v>236</v>
      </c>
      <c r="J44" s="21"/>
    </row>
    <row r="45" spans="1:10" ht="99" x14ac:dyDescent="0.3">
      <c r="A45" s="16" t="s">
        <v>315</v>
      </c>
      <c r="B45" s="17" t="s">
        <v>16</v>
      </c>
      <c r="C45" s="18" t="s">
        <v>227</v>
      </c>
      <c r="D45" s="26" t="s">
        <v>316</v>
      </c>
      <c r="E45" s="17">
        <v>1</v>
      </c>
      <c r="F45" s="17">
        <v>3</v>
      </c>
      <c r="G45" s="21"/>
      <c r="H45" s="17" t="s">
        <v>17</v>
      </c>
      <c r="I45" s="21" t="s">
        <v>231</v>
      </c>
      <c r="J45" s="21"/>
    </row>
    <row r="46" spans="1:10" ht="82.5" x14ac:dyDescent="0.3">
      <c r="A46" s="16" t="s">
        <v>317</v>
      </c>
      <c r="B46" s="17" t="s">
        <v>16</v>
      </c>
      <c r="C46" s="18" t="s">
        <v>227</v>
      </c>
      <c r="D46" s="26" t="s">
        <v>318</v>
      </c>
      <c r="E46" s="17">
        <v>1</v>
      </c>
      <c r="F46" s="17">
        <v>3</v>
      </c>
      <c r="G46" s="21"/>
      <c r="H46" s="17" t="s">
        <v>24</v>
      </c>
      <c r="I46" s="21" t="s">
        <v>13</v>
      </c>
      <c r="J46" s="21"/>
    </row>
    <row r="47" spans="1:10" ht="82.5" x14ac:dyDescent="0.3">
      <c r="A47" s="16" t="s">
        <v>319</v>
      </c>
      <c r="B47" s="17" t="s">
        <v>16</v>
      </c>
      <c r="C47" s="18" t="s">
        <v>227</v>
      </c>
      <c r="D47" s="26" t="s">
        <v>320</v>
      </c>
      <c r="E47" s="17">
        <v>1</v>
      </c>
      <c r="F47" s="17">
        <v>5</v>
      </c>
      <c r="G47" s="21"/>
      <c r="H47" s="17" t="s">
        <v>21</v>
      </c>
      <c r="I47" s="21" t="s">
        <v>236</v>
      </c>
      <c r="J47" s="21"/>
    </row>
    <row r="48" spans="1:10" ht="82.5" x14ac:dyDescent="0.3">
      <c r="A48" s="16" t="s">
        <v>321</v>
      </c>
      <c r="B48" s="17" t="s">
        <v>16</v>
      </c>
      <c r="C48" s="18" t="s">
        <v>227</v>
      </c>
      <c r="D48" s="26" t="s">
        <v>322</v>
      </c>
      <c r="E48" s="17">
        <v>1</v>
      </c>
      <c r="F48" s="17">
        <v>1</v>
      </c>
      <c r="G48" s="21"/>
      <c r="H48" s="17" t="s">
        <v>21</v>
      </c>
      <c r="I48" s="21" t="s">
        <v>236</v>
      </c>
      <c r="J48" s="21"/>
    </row>
    <row r="49" spans="1:10" ht="82.5" x14ac:dyDescent="0.3">
      <c r="A49" s="16" t="s">
        <v>323</v>
      </c>
      <c r="B49" s="17" t="s">
        <v>16</v>
      </c>
      <c r="C49" s="18" t="s">
        <v>227</v>
      </c>
      <c r="D49" s="26" t="s">
        <v>324</v>
      </c>
      <c r="E49" s="17">
        <v>1</v>
      </c>
      <c r="F49" s="17">
        <v>2</v>
      </c>
      <c r="G49" s="21"/>
      <c r="H49" s="17" t="s">
        <v>21</v>
      </c>
      <c r="I49" s="21" t="s">
        <v>236</v>
      </c>
      <c r="J49" s="21"/>
    </row>
    <row r="50" spans="1:10" ht="82.5" x14ac:dyDescent="0.3">
      <c r="A50" s="16" t="s">
        <v>325</v>
      </c>
      <c r="B50" s="17" t="s">
        <v>16</v>
      </c>
      <c r="C50" s="18" t="s">
        <v>227</v>
      </c>
      <c r="D50" s="26" t="s">
        <v>326</v>
      </c>
      <c r="E50" s="17">
        <v>1</v>
      </c>
      <c r="F50" s="17">
        <v>2</v>
      </c>
      <c r="G50" s="21"/>
      <c r="H50" s="17" t="s">
        <v>21</v>
      </c>
      <c r="I50" s="21" t="s">
        <v>236</v>
      </c>
      <c r="J50" s="21"/>
    </row>
    <row r="51" spans="1:10" ht="82.5" x14ac:dyDescent="0.3">
      <c r="A51" s="16" t="s">
        <v>327</v>
      </c>
      <c r="B51" s="17" t="s">
        <v>16</v>
      </c>
      <c r="C51" s="18" t="s">
        <v>227</v>
      </c>
      <c r="D51" s="26" t="s">
        <v>328</v>
      </c>
      <c r="E51" s="17">
        <v>1</v>
      </c>
      <c r="F51" s="17">
        <v>5</v>
      </c>
      <c r="G51" s="21"/>
      <c r="H51" s="17" t="s">
        <v>17</v>
      </c>
      <c r="I51" s="21" t="s">
        <v>231</v>
      </c>
      <c r="J51" s="21"/>
    </row>
    <row r="52" spans="1:10" ht="82.5" x14ac:dyDescent="0.3">
      <c r="A52" s="16" t="s">
        <v>329</v>
      </c>
      <c r="B52" s="17" t="s">
        <v>16</v>
      </c>
      <c r="C52" s="18" t="s">
        <v>227</v>
      </c>
      <c r="D52" s="26" t="s">
        <v>330</v>
      </c>
      <c r="E52" s="17">
        <v>1</v>
      </c>
      <c r="F52" s="17">
        <v>5</v>
      </c>
      <c r="G52" s="21"/>
      <c r="H52" s="17" t="s">
        <v>17</v>
      </c>
      <c r="I52" s="21" t="s">
        <v>231</v>
      </c>
      <c r="J52" s="21"/>
    </row>
    <row r="53" spans="1:10" ht="82.5" x14ac:dyDescent="0.3">
      <c r="A53" s="16" t="s">
        <v>331</v>
      </c>
      <c r="B53" s="17" t="s">
        <v>16</v>
      </c>
      <c r="C53" s="18" t="s">
        <v>227</v>
      </c>
      <c r="D53" s="26" t="s">
        <v>332</v>
      </c>
      <c r="E53" s="17">
        <v>1</v>
      </c>
      <c r="F53" s="17">
        <v>3</v>
      </c>
      <c r="G53" s="21"/>
      <c r="H53" s="17" t="s">
        <v>24</v>
      </c>
      <c r="I53" s="21" t="s">
        <v>13</v>
      </c>
      <c r="J53" s="21"/>
    </row>
    <row r="54" spans="1:10" ht="82.5" x14ac:dyDescent="0.3">
      <c r="A54" s="16" t="s">
        <v>333</v>
      </c>
      <c r="B54" s="17" t="s">
        <v>16</v>
      </c>
      <c r="C54" s="18" t="s">
        <v>227</v>
      </c>
      <c r="D54" s="26" t="s">
        <v>334</v>
      </c>
      <c r="E54" s="17">
        <v>1</v>
      </c>
      <c r="F54" s="17">
        <v>1</v>
      </c>
      <c r="G54" s="21"/>
      <c r="H54" s="17" t="s">
        <v>21</v>
      </c>
      <c r="I54" s="21" t="s">
        <v>236</v>
      </c>
      <c r="J54" s="21"/>
    </row>
    <row r="55" spans="1:10" ht="82.5" x14ac:dyDescent="0.3">
      <c r="A55" s="16" t="s">
        <v>335</v>
      </c>
      <c r="B55" s="17" t="s">
        <v>16</v>
      </c>
      <c r="C55" s="18" t="s">
        <v>227</v>
      </c>
      <c r="D55" s="26" t="s">
        <v>336</v>
      </c>
      <c r="E55" s="17">
        <v>1</v>
      </c>
      <c r="F55" s="17">
        <v>4</v>
      </c>
      <c r="G55" s="21"/>
      <c r="H55" s="17" t="s">
        <v>21</v>
      </c>
      <c r="I55" s="21" t="s">
        <v>236</v>
      </c>
      <c r="J55" s="21"/>
    </row>
    <row r="56" spans="1:10" ht="82.5" x14ac:dyDescent="0.3">
      <c r="A56" s="16" t="s">
        <v>337</v>
      </c>
      <c r="B56" s="17" t="s">
        <v>16</v>
      </c>
      <c r="C56" s="18" t="s">
        <v>227</v>
      </c>
      <c r="D56" s="26" t="s">
        <v>338</v>
      </c>
      <c r="E56" s="17">
        <v>1</v>
      </c>
      <c r="F56" s="17">
        <v>5</v>
      </c>
      <c r="G56" s="21"/>
      <c r="H56" s="17" t="s">
        <v>24</v>
      </c>
      <c r="I56" s="21" t="s">
        <v>13</v>
      </c>
      <c r="J56" s="21"/>
    </row>
    <row r="57" spans="1:10" ht="82.5" x14ac:dyDescent="0.3">
      <c r="A57" s="16" t="s">
        <v>339</v>
      </c>
      <c r="B57" s="17" t="s">
        <v>16</v>
      </c>
      <c r="C57" s="18" t="s">
        <v>227</v>
      </c>
      <c r="D57" s="26" t="s">
        <v>340</v>
      </c>
      <c r="E57" s="17">
        <v>1</v>
      </c>
      <c r="F57" s="17">
        <v>2</v>
      </c>
      <c r="G57" s="21"/>
      <c r="H57" s="17" t="s">
        <v>21</v>
      </c>
      <c r="I57" s="21" t="s">
        <v>236</v>
      </c>
      <c r="J57" s="21"/>
    </row>
    <row r="58" spans="1:10" ht="82.5" x14ac:dyDescent="0.3">
      <c r="A58" s="16" t="s">
        <v>341</v>
      </c>
      <c r="B58" s="17" t="s">
        <v>16</v>
      </c>
      <c r="C58" s="18" t="s">
        <v>227</v>
      </c>
      <c r="D58" s="26" t="s">
        <v>342</v>
      </c>
      <c r="E58" s="17">
        <v>1</v>
      </c>
      <c r="F58" s="17">
        <v>1</v>
      </c>
      <c r="G58" s="21"/>
      <c r="H58" s="17" t="s">
        <v>21</v>
      </c>
      <c r="I58" s="21" t="s">
        <v>236</v>
      </c>
      <c r="J58" s="21"/>
    </row>
    <row r="59" spans="1:10" ht="82.5" x14ac:dyDescent="0.3">
      <c r="A59" s="16" t="s">
        <v>343</v>
      </c>
      <c r="B59" s="17" t="s">
        <v>16</v>
      </c>
      <c r="C59" s="18" t="s">
        <v>227</v>
      </c>
      <c r="D59" s="26" t="s">
        <v>344</v>
      </c>
      <c r="E59" s="17">
        <v>1</v>
      </c>
      <c r="F59" s="17">
        <v>4</v>
      </c>
      <c r="G59" s="21"/>
      <c r="H59" s="17" t="s">
        <v>21</v>
      </c>
      <c r="I59" s="21" t="s">
        <v>236</v>
      </c>
      <c r="J59" s="21"/>
    </row>
    <row r="60" spans="1:10" ht="82.5" x14ac:dyDescent="0.3">
      <c r="A60" s="16" t="s">
        <v>345</v>
      </c>
      <c r="B60" s="17" t="s">
        <v>16</v>
      </c>
      <c r="C60" s="18" t="s">
        <v>227</v>
      </c>
      <c r="D60" s="26" t="s">
        <v>346</v>
      </c>
      <c r="E60" s="17">
        <v>1</v>
      </c>
      <c r="F60" s="17">
        <v>2</v>
      </c>
      <c r="G60" s="21"/>
      <c r="H60" s="17" t="s">
        <v>17</v>
      </c>
      <c r="I60" s="21" t="s">
        <v>231</v>
      </c>
      <c r="J60" s="21"/>
    </row>
    <row r="61" spans="1:10" ht="82.5" x14ac:dyDescent="0.3">
      <c r="A61" s="16" t="s">
        <v>347</v>
      </c>
      <c r="B61" s="17" t="s">
        <v>16</v>
      </c>
      <c r="C61" s="18" t="s">
        <v>227</v>
      </c>
      <c r="D61" s="26" t="s">
        <v>348</v>
      </c>
      <c r="E61" s="17">
        <v>1</v>
      </c>
      <c r="F61" s="17">
        <v>3</v>
      </c>
      <c r="G61" s="21"/>
      <c r="H61" s="17" t="s">
        <v>17</v>
      </c>
      <c r="I61" s="21" t="s">
        <v>231</v>
      </c>
      <c r="J61" s="21"/>
    </row>
    <row r="62" spans="1:10" ht="82.5" x14ac:dyDescent="0.3">
      <c r="A62" s="16" t="s">
        <v>349</v>
      </c>
      <c r="B62" s="17" t="s">
        <v>16</v>
      </c>
      <c r="C62" s="18" t="s">
        <v>227</v>
      </c>
      <c r="D62" s="26" t="s">
        <v>350</v>
      </c>
      <c r="E62" s="17">
        <v>1</v>
      </c>
      <c r="F62" s="17">
        <v>3</v>
      </c>
      <c r="G62" s="21"/>
      <c r="H62" s="17" t="s">
        <v>24</v>
      </c>
      <c r="I62" s="21" t="s">
        <v>13</v>
      </c>
      <c r="J62" s="21"/>
    </row>
    <row r="63" spans="1:10" ht="82.5" x14ac:dyDescent="0.3">
      <c r="A63" s="16" t="s">
        <v>351</v>
      </c>
      <c r="B63" s="17" t="s">
        <v>16</v>
      </c>
      <c r="C63" s="18" t="s">
        <v>227</v>
      </c>
      <c r="D63" s="26" t="s">
        <v>352</v>
      </c>
      <c r="E63" s="17">
        <v>1</v>
      </c>
      <c r="F63" s="17">
        <v>2</v>
      </c>
      <c r="G63" s="21"/>
      <c r="H63" s="17" t="s">
        <v>24</v>
      </c>
      <c r="I63" s="21" t="s">
        <v>13</v>
      </c>
      <c r="J63" s="21"/>
    </row>
    <row r="64" spans="1:10" ht="82.5" x14ac:dyDescent="0.3">
      <c r="A64" s="16" t="s">
        <v>353</v>
      </c>
      <c r="B64" s="17" t="s">
        <v>16</v>
      </c>
      <c r="C64" s="18" t="s">
        <v>227</v>
      </c>
      <c r="D64" s="26" t="s">
        <v>354</v>
      </c>
      <c r="E64" s="17">
        <v>1</v>
      </c>
      <c r="F64" s="17">
        <v>3</v>
      </c>
      <c r="G64" s="21"/>
      <c r="H64" s="17" t="s">
        <v>24</v>
      </c>
      <c r="I64" s="21" t="s">
        <v>13</v>
      </c>
      <c r="J64" s="21"/>
    </row>
    <row r="65" spans="1:10" ht="82.5" x14ac:dyDescent="0.3">
      <c r="A65" s="16" t="s">
        <v>355</v>
      </c>
      <c r="B65" s="17" t="s">
        <v>16</v>
      </c>
      <c r="C65" s="18" t="s">
        <v>227</v>
      </c>
      <c r="D65" s="26" t="s">
        <v>356</v>
      </c>
      <c r="E65" s="17">
        <v>1</v>
      </c>
      <c r="F65" s="17">
        <v>1</v>
      </c>
      <c r="G65" s="21"/>
      <c r="H65" s="17" t="s">
        <v>21</v>
      </c>
      <c r="I65" s="21" t="s">
        <v>236</v>
      </c>
      <c r="J65" s="21"/>
    </row>
    <row r="66" spans="1:10" ht="82.5" x14ac:dyDescent="0.3">
      <c r="A66" s="16" t="s">
        <v>357</v>
      </c>
      <c r="B66" s="17" t="s">
        <v>16</v>
      </c>
      <c r="C66" s="18" t="s">
        <v>227</v>
      </c>
      <c r="D66" s="26" t="s">
        <v>358</v>
      </c>
      <c r="E66" s="17">
        <v>1</v>
      </c>
      <c r="F66" s="17">
        <v>3</v>
      </c>
      <c r="G66" s="21"/>
      <c r="H66" s="17" t="s">
        <v>24</v>
      </c>
      <c r="I66" s="21" t="s">
        <v>13</v>
      </c>
      <c r="J66" s="21"/>
    </row>
    <row r="67" spans="1:10" ht="132" x14ac:dyDescent="0.3">
      <c r="A67" s="16" t="s">
        <v>359</v>
      </c>
      <c r="B67" s="17" t="s">
        <v>16</v>
      </c>
      <c r="C67" s="18" t="s">
        <v>227</v>
      </c>
      <c r="D67" s="26" t="s">
        <v>360</v>
      </c>
      <c r="E67" s="17">
        <v>1</v>
      </c>
      <c r="F67" s="17">
        <v>2</v>
      </c>
      <c r="G67" s="21"/>
      <c r="H67" s="17" t="s">
        <v>21</v>
      </c>
      <c r="I67" s="21" t="s">
        <v>236</v>
      </c>
      <c r="J67" s="21"/>
    </row>
    <row r="68" spans="1:10" ht="82.5" x14ac:dyDescent="0.3">
      <c r="A68" s="16" t="s">
        <v>361</v>
      </c>
      <c r="B68" s="17" t="s">
        <v>16</v>
      </c>
      <c r="C68" s="18" t="s">
        <v>227</v>
      </c>
      <c r="D68" s="26" t="s">
        <v>362</v>
      </c>
      <c r="E68" s="17">
        <v>1</v>
      </c>
      <c r="F68" s="17">
        <v>2</v>
      </c>
      <c r="G68" s="21"/>
      <c r="H68" s="17" t="s">
        <v>21</v>
      </c>
      <c r="I68" s="21" t="s">
        <v>236</v>
      </c>
      <c r="J68" s="21"/>
    </row>
    <row r="69" spans="1:10" ht="82.5" x14ac:dyDescent="0.3">
      <c r="A69" s="16" t="s">
        <v>363</v>
      </c>
      <c r="B69" s="17" t="s">
        <v>16</v>
      </c>
      <c r="C69" s="18" t="s">
        <v>227</v>
      </c>
      <c r="D69" s="26" t="s">
        <v>364</v>
      </c>
      <c r="E69" s="17">
        <v>1</v>
      </c>
      <c r="F69" s="17">
        <v>2</v>
      </c>
      <c r="G69" s="21"/>
      <c r="H69" s="17" t="s">
        <v>24</v>
      </c>
      <c r="I69" s="21" t="s">
        <v>13</v>
      </c>
      <c r="J69" s="21"/>
    </row>
    <row r="70" spans="1:10" ht="82.5" x14ac:dyDescent="0.3">
      <c r="A70" s="16" t="s">
        <v>365</v>
      </c>
      <c r="B70" s="17" t="s">
        <v>16</v>
      </c>
      <c r="C70" s="18" t="s">
        <v>227</v>
      </c>
      <c r="D70" s="26" t="s">
        <v>366</v>
      </c>
      <c r="E70" s="17">
        <v>1</v>
      </c>
      <c r="F70" s="17">
        <v>5</v>
      </c>
      <c r="G70" s="21"/>
      <c r="H70" s="17" t="s">
        <v>21</v>
      </c>
      <c r="I70" s="21" t="s">
        <v>236</v>
      </c>
      <c r="J70" s="21"/>
    </row>
    <row r="71" spans="1:10" ht="82.5" x14ac:dyDescent="0.3">
      <c r="A71" s="16" t="s">
        <v>367</v>
      </c>
      <c r="B71" s="17" t="s">
        <v>16</v>
      </c>
      <c r="C71" s="18" t="s">
        <v>227</v>
      </c>
      <c r="D71" s="26" t="s">
        <v>368</v>
      </c>
      <c r="E71" s="17">
        <v>1</v>
      </c>
      <c r="F71" s="17">
        <v>1</v>
      </c>
      <c r="G71" s="21"/>
      <c r="H71" s="17" t="s">
        <v>24</v>
      </c>
      <c r="I71" s="21" t="s">
        <v>13</v>
      </c>
      <c r="J71" s="21"/>
    </row>
    <row r="72" spans="1:10" ht="82.5" x14ac:dyDescent="0.3">
      <c r="A72" s="16" t="s">
        <v>369</v>
      </c>
      <c r="B72" s="17" t="s">
        <v>16</v>
      </c>
      <c r="C72" s="18" t="s">
        <v>227</v>
      </c>
      <c r="D72" s="26" t="s">
        <v>370</v>
      </c>
      <c r="E72" s="17">
        <v>1</v>
      </c>
      <c r="F72" s="17">
        <v>3</v>
      </c>
      <c r="G72" s="21"/>
      <c r="H72" s="17" t="s">
        <v>24</v>
      </c>
      <c r="I72" s="21" t="s">
        <v>13</v>
      </c>
      <c r="J72" s="21"/>
    </row>
    <row r="73" spans="1:10" ht="82.5" x14ac:dyDescent="0.3">
      <c r="A73" s="16" t="s">
        <v>371</v>
      </c>
      <c r="B73" s="17" t="s">
        <v>16</v>
      </c>
      <c r="C73" s="18" t="s">
        <v>227</v>
      </c>
      <c r="D73" s="26" t="s">
        <v>372</v>
      </c>
      <c r="E73" s="17">
        <v>1</v>
      </c>
      <c r="F73" s="17">
        <v>3</v>
      </c>
      <c r="G73" s="21"/>
      <c r="H73" s="17" t="s">
        <v>21</v>
      </c>
      <c r="I73" s="21" t="s">
        <v>236</v>
      </c>
      <c r="J73" s="21"/>
    </row>
    <row r="74" spans="1:10" ht="82.5" x14ac:dyDescent="0.3">
      <c r="A74" s="16" t="s">
        <v>373</v>
      </c>
      <c r="B74" s="17" t="s">
        <v>16</v>
      </c>
      <c r="C74" s="18" t="s">
        <v>227</v>
      </c>
      <c r="D74" s="26" t="s">
        <v>374</v>
      </c>
      <c r="E74" s="17">
        <v>1</v>
      </c>
      <c r="F74" s="17">
        <v>2</v>
      </c>
      <c r="G74" s="21"/>
      <c r="H74" s="17" t="s">
        <v>21</v>
      </c>
      <c r="I74" s="21" t="s">
        <v>236</v>
      </c>
      <c r="J74" s="21"/>
    </row>
    <row r="75" spans="1:10" ht="82.5" x14ac:dyDescent="0.3">
      <c r="A75" s="16" t="s">
        <v>375</v>
      </c>
      <c r="B75" s="17" t="s">
        <v>16</v>
      </c>
      <c r="C75" s="18" t="s">
        <v>227</v>
      </c>
      <c r="D75" s="26" t="s">
        <v>376</v>
      </c>
      <c r="E75" s="17">
        <v>1</v>
      </c>
      <c r="F75" s="17">
        <v>1</v>
      </c>
      <c r="G75" s="21"/>
      <c r="H75" s="17" t="s">
        <v>21</v>
      </c>
      <c r="I75" s="21" t="s">
        <v>236</v>
      </c>
      <c r="J75" s="21"/>
    </row>
    <row r="76" spans="1:10" ht="82.5" x14ac:dyDescent="0.3">
      <c r="A76" s="16" t="s">
        <v>377</v>
      </c>
      <c r="B76" s="17" t="s">
        <v>16</v>
      </c>
      <c r="C76" s="18" t="s">
        <v>227</v>
      </c>
      <c r="D76" s="26" t="s">
        <v>378</v>
      </c>
      <c r="E76" s="17">
        <v>1</v>
      </c>
      <c r="F76" s="17">
        <v>2</v>
      </c>
      <c r="G76" s="21"/>
      <c r="H76" s="17" t="s">
        <v>17</v>
      </c>
      <c r="I76" s="21" t="s">
        <v>231</v>
      </c>
      <c r="J76" s="21"/>
    </row>
    <row r="77" spans="1:10" ht="82.5" x14ac:dyDescent="0.3">
      <c r="A77" s="16" t="s">
        <v>379</v>
      </c>
      <c r="B77" s="17" t="s">
        <v>16</v>
      </c>
      <c r="C77" s="18" t="s">
        <v>227</v>
      </c>
      <c r="D77" s="26" t="s">
        <v>380</v>
      </c>
      <c r="E77" s="17">
        <v>1</v>
      </c>
      <c r="F77" s="17">
        <v>2</v>
      </c>
      <c r="G77" s="21"/>
      <c r="H77" s="17" t="s">
        <v>21</v>
      </c>
      <c r="I77" s="21" t="s">
        <v>236</v>
      </c>
      <c r="J77" s="21"/>
    </row>
    <row r="78" spans="1:10" ht="82.5" x14ac:dyDescent="0.3">
      <c r="A78" s="16" t="s">
        <v>381</v>
      </c>
      <c r="B78" s="17" t="s">
        <v>16</v>
      </c>
      <c r="C78" s="18" t="s">
        <v>227</v>
      </c>
      <c r="D78" s="26" t="s">
        <v>382</v>
      </c>
      <c r="E78" s="17">
        <v>1</v>
      </c>
      <c r="F78" s="17">
        <v>2</v>
      </c>
      <c r="G78" s="21"/>
      <c r="H78" s="17" t="s">
        <v>17</v>
      </c>
      <c r="I78" s="21" t="s">
        <v>231</v>
      </c>
      <c r="J78" s="21"/>
    </row>
    <row r="79" spans="1:10" ht="82.5" x14ac:dyDescent="0.3">
      <c r="A79" s="16" t="s">
        <v>383</v>
      </c>
      <c r="B79" s="17" t="s">
        <v>16</v>
      </c>
      <c r="C79" s="18" t="s">
        <v>227</v>
      </c>
      <c r="D79" s="26" t="s">
        <v>384</v>
      </c>
      <c r="E79" s="17">
        <v>1</v>
      </c>
      <c r="F79" s="17">
        <v>2</v>
      </c>
      <c r="G79" s="21"/>
      <c r="H79" s="17" t="s">
        <v>21</v>
      </c>
      <c r="I79" s="21" t="s">
        <v>236</v>
      </c>
      <c r="J79" s="21"/>
    </row>
    <row r="80" spans="1:10" ht="82.5" x14ac:dyDescent="0.3">
      <c r="A80" s="16" t="s">
        <v>385</v>
      </c>
      <c r="B80" s="17" t="s">
        <v>16</v>
      </c>
      <c r="C80" s="18" t="s">
        <v>227</v>
      </c>
      <c r="D80" s="26" t="s">
        <v>386</v>
      </c>
      <c r="E80" s="17">
        <v>1</v>
      </c>
      <c r="F80" s="17">
        <v>4</v>
      </c>
      <c r="G80" s="21"/>
      <c r="H80" s="17" t="s">
        <v>21</v>
      </c>
      <c r="I80" s="21" t="s">
        <v>236</v>
      </c>
      <c r="J80" s="21"/>
    </row>
    <row r="81" spans="1:10" ht="82.5" x14ac:dyDescent="0.3">
      <c r="A81" s="16" t="s">
        <v>387</v>
      </c>
      <c r="B81" s="17" t="s">
        <v>16</v>
      </c>
      <c r="C81" s="18" t="s">
        <v>227</v>
      </c>
      <c r="D81" s="26" t="s">
        <v>388</v>
      </c>
      <c r="E81" s="17">
        <v>1</v>
      </c>
      <c r="F81" s="17">
        <v>5</v>
      </c>
      <c r="G81" s="21"/>
      <c r="H81" s="17" t="s">
        <v>21</v>
      </c>
      <c r="I81" s="21" t="s">
        <v>236</v>
      </c>
      <c r="J81" s="21"/>
    </row>
    <row r="82" spans="1:10" ht="82.5" x14ac:dyDescent="0.3">
      <c r="A82" s="16" t="s">
        <v>389</v>
      </c>
      <c r="B82" s="17" t="s">
        <v>16</v>
      </c>
      <c r="C82" s="18" t="s">
        <v>227</v>
      </c>
      <c r="D82" s="26" t="s">
        <v>390</v>
      </c>
      <c r="E82" s="17">
        <v>1</v>
      </c>
      <c r="F82" s="17">
        <v>3</v>
      </c>
      <c r="G82" s="21"/>
      <c r="H82" s="17" t="s">
        <v>21</v>
      </c>
      <c r="I82" s="21" t="s">
        <v>236</v>
      </c>
      <c r="J82" s="21"/>
    </row>
    <row r="83" spans="1:10" ht="82.5" x14ac:dyDescent="0.3">
      <c r="A83" s="16" t="s">
        <v>391</v>
      </c>
      <c r="B83" s="17" t="s">
        <v>16</v>
      </c>
      <c r="C83" s="18" t="s">
        <v>227</v>
      </c>
      <c r="D83" s="26" t="s">
        <v>392</v>
      </c>
      <c r="E83" s="17">
        <v>1</v>
      </c>
      <c r="F83" s="17">
        <v>2</v>
      </c>
      <c r="G83" s="21"/>
      <c r="H83" s="17" t="s">
        <v>17</v>
      </c>
      <c r="I83" s="21" t="s">
        <v>231</v>
      </c>
      <c r="J83" s="21"/>
    </row>
    <row r="84" spans="1:10" ht="82.5" x14ac:dyDescent="0.3">
      <c r="A84" s="16" t="s">
        <v>393</v>
      </c>
      <c r="B84" s="17" t="s">
        <v>16</v>
      </c>
      <c r="C84" s="18" t="s">
        <v>227</v>
      </c>
      <c r="D84" s="26" t="s">
        <v>394</v>
      </c>
      <c r="E84" s="17">
        <v>1</v>
      </c>
      <c r="F84" s="17">
        <v>3</v>
      </c>
      <c r="G84" s="21"/>
      <c r="H84" s="17" t="s">
        <v>21</v>
      </c>
      <c r="I84" s="21" t="s">
        <v>236</v>
      </c>
      <c r="J84" s="21"/>
    </row>
    <row r="85" spans="1:10" ht="82.5" x14ac:dyDescent="0.3">
      <c r="A85" s="16" t="s">
        <v>395</v>
      </c>
      <c r="B85" s="17" t="s">
        <v>16</v>
      </c>
      <c r="C85" s="18" t="s">
        <v>227</v>
      </c>
      <c r="D85" s="26" t="s">
        <v>396</v>
      </c>
      <c r="E85" s="17">
        <v>1</v>
      </c>
      <c r="F85" s="17">
        <v>4</v>
      </c>
      <c r="G85" s="21"/>
      <c r="H85" s="17" t="s">
        <v>17</v>
      </c>
      <c r="I85" s="21" t="s">
        <v>231</v>
      </c>
      <c r="J85" s="21"/>
    </row>
    <row r="86" spans="1:10" ht="82.5" x14ac:dyDescent="0.3">
      <c r="A86" s="16" t="s">
        <v>397</v>
      </c>
      <c r="B86" s="17" t="s">
        <v>16</v>
      </c>
      <c r="C86" s="18" t="s">
        <v>227</v>
      </c>
      <c r="D86" s="26" t="s">
        <v>398</v>
      </c>
      <c r="E86" s="17">
        <v>1</v>
      </c>
      <c r="F86" s="17">
        <v>4</v>
      </c>
      <c r="G86" s="21"/>
      <c r="H86" s="17" t="s">
        <v>17</v>
      </c>
      <c r="I86" s="21" t="s">
        <v>231</v>
      </c>
      <c r="J86" s="21"/>
    </row>
    <row r="87" spans="1:10" ht="82.5" x14ac:dyDescent="0.3">
      <c r="A87" s="16" t="s">
        <v>399</v>
      </c>
      <c r="B87" s="17" t="s">
        <v>16</v>
      </c>
      <c r="C87" s="18" t="s">
        <v>227</v>
      </c>
      <c r="D87" s="26" t="s">
        <v>400</v>
      </c>
      <c r="E87" s="17">
        <v>1</v>
      </c>
      <c r="F87" s="17">
        <v>3</v>
      </c>
      <c r="G87" s="21"/>
      <c r="H87" s="17" t="s">
        <v>17</v>
      </c>
      <c r="I87" s="21" t="s">
        <v>231</v>
      </c>
      <c r="J87" s="21"/>
    </row>
    <row r="88" spans="1:10" ht="82.5" x14ac:dyDescent="0.3">
      <c r="A88" s="19" t="s">
        <v>401</v>
      </c>
      <c r="B88" s="17" t="s">
        <v>16</v>
      </c>
      <c r="C88" s="18" t="s">
        <v>227</v>
      </c>
      <c r="D88" s="26" t="s">
        <v>402</v>
      </c>
      <c r="E88" s="17">
        <v>1</v>
      </c>
      <c r="F88" s="17">
        <v>2</v>
      </c>
      <c r="G88" s="21"/>
      <c r="H88" s="17" t="s">
        <v>21</v>
      </c>
      <c r="I88" s="21" t="s">
        <v>236</v>
      </c>
      <c r="J88" s="21"/>
    </row>
    <row r="89" spans="1:10" ht="82.5" x14ac:dyDescent="0.3">
      <c r="A89" s="19" t="s">
        <v>403</v>
      </c>
      <c r="B89" s="17" t="s">
        <v>16</v>
      </c>
      <c r="C89" s="18" t="s">
        <v>227</v>
      </c>
      <c r="D89" s="26" t="s">
        <v>404</v>
      </c>
      <c r="E89" s="17">
        <v>1</v>
      </c>
      <c r="F89" s="17">
        <v>3</v>
      </c>
      <c r="G89" s="21"/>
      <c r="H89" s="17" t="s">
        <v>21</v>
      </c>
      <c r="I89" s="21" t="s">
        <v>236</v>
      </c>
      <c r="J89" s="21"/>
    </row>
    <row r="90" spans="1:10" ht="82.5" x14ac:dyDescent="0.3">
      <c r="A90" s="20" t="s">
        <v>405</v>
      </c>
      <c r="B90" s="17" t="s">
        <v>16</v>
      </c>
      <c r="C90" s="18" t="s">
        <v>227</v>
      </c>
      <c r="D90" s="26" t="s">
        <v>406</v>
      </c>
      <c r="E90" s="17">
        <v>1</v>
      </c>
      <c r="F90" s="17">
        <v>4</v>
      </c>
      <c r="G90" s="21"/>
      <c r="H90" s="17" t="s">
        <v>24</v>
      </c>
      <c r="I90" s="21" t="s">
        <v>13</v>
      </c>
      <c r="J90" s="21"/>
    </row>
    <row r="91" spans="1:10" ht="82.5" x14ac:dyDescent="0.3">
      <c r="A91" s="19" t="s">
        <v>407</v>
      </c>
      <c r="B91" s="17" t="s">
        <v>16</v>
      </c>
      <c r="C91" s="18" t="s">
        <v>227</v>
      </c>
      <c r="D91" s="26" t="s">
        <v>408</v>
      </c>
      <c r="E91" s="17">
        <v>1</v>
      </c>
      <c r="F91" s="17">
        <v>2</v>
      </c>
      <c r="G91" s="21"/>
      <c r="H91" s="17" t="s">
        <v>21</v>
      </c>
      <c r="I91" s="21" t="s">
        <v>236</v>
      </c>
      <c r="J91" s="21"/>
    </row>
    <row r="92" spans="1:10" ht="82.5" x14ac:dyDescent="0.3">
      <c r="A92" s="19" t="s">
        <v>409</v>
      </c>
      <c r="B92" s="17" t="s">
        <v>16</v>
      </c>
      <c r="C92" s="18" t="s">
        <v>227</v>
      </c>
      <c r="D92" s="26" t="s">
        <v>410</v>
      </c>
      <c r="E92" s="17">
        <v>1</v>
      </c>
      <c r="F92" s="17">
        <v>2</v>
      </c>
      <c r="G92" s="21"/>
      <c r="H92" s="17" t="s">
        <v>24</v>
      </c>
      <c r="I92" s="21" t="s">
        <v>13</v>
      </c>
      <c r="J92" s="21"/>
    </row>
    <row r="93" spans="1:10" ht="82.5" x14ac:dyDescent="0.3">
      <c r="A93" s="19" t="s">
        <v>411</v>
      </c>
      <c r="B93" s="17" t="s">
        <v>16</v>
      </c>
      <c r="C93" s="18" t="s">
        <v>227</v>
      </c>
      <c r="D93" s="26" t="s">
        <v>412</v>
      </c>
      <c r="E93" s="17">
        <v>1</v>
      </c>
      <c r="F93" s="17">
        <v>3</v>
      </c>
      <c r="G93" s="21"/>
      <c r="H93" s="17" t="s">
        <v>21</v>
      </c>
      <c r="I93" s="21" t="s">
        <v>236</v>
      </c>
      <c r="J93" s="21"/>
    </row>
    <row r="94" spans="1:10" ht="49.5" x14ac:dyDescent="0.3">
      <c r="A94" s="19" t="s">
        <v>413</v>
      </c>
      <c r="B94" s="17" t="s">
        <v>12</v>
      </c>
      <c r="C94" s="22" t="s">
        <v>414</v>
      </c>
      <c r="D94" s="27"/>
      <c r="E94" s="3"/>
      <c r="F94" s="4" t="s">
        <v>415</v>
      </c>
      <c r="G94" s="3"/>
      <c r="H94" s="4" t="s">
        <v>24</v>
      </c>
      <c r="I94" s="3" t="s">
        <v>13</v>
      </c>
      <c r="J94" s="3"/>
    </row>
    <row r="95" spans="1:10" ht="33" x14ac:dyDescent="0.3">
      <c r="A95" s="19" t="s">
        <v>416</v>
      </c>
      <c r="B95" s="17" t="s">
        <v>12</v>
      </c>
      <c r="C95" s="22" t="s">
        <v>414</v>
      </c>
      <c r="D95" s="27"/>
      <c r="E95" s="3"/>
      <c r="F95" s="4" t="s">
        <v>417</v>
      </c>
      <c r="G95" s="3"/>
      <c r="H95" s="4" t="s">
        <v>24</v>
      </c>
      <c r="I95" s="3" t="s">
        <v>13</v>
      </c>
      <c r="J95" s="3"/>
    </row>
    <row r="96" spans="1:10" x14ac:dyDescent="0.3">
      <c r="A96" s="19" t="s">
        <v>418</v>
      </c>
      <c r="B96" s="17" t="s">
        <v>12</v>
      </c>
      <c r="C96" s="22" t="s">
        <v>414</v>
      </c>
      <c r="D96" s="27"/>
      <c r="E96" s="3"/>
      <c r="F96" s="4" t="s">
        <v>419</v>
      </c>
      <c r="G96" s="3"/>
      <c r="H96" s="4" t="s">
        <v>21</v>
      </c>
      <c r="I96" s="3" t="s">
        <v>236</v>
      </c>
      <c r="J96" s="3"/>
    </row>
    <row r="97" spans="1:10" x14ac:dyDescent="0.3">
      <c r="A97" s="19" t="s">
        <v>420</v>
      </c>
      <c r="B97" s="17" t="s">
        <v>12</v>
      </c>
      <c r="C97" s="22" t="s">
        <v>414</v>
      </c>
      <c r="D97" s="27"/>
      <c r="E97" s="3"/>
      <c r="F97" s="4" t="s">
        <v>421</v>
      </c>
      <c r="G97" s="3"/>
      <c r="H97" s="4" t="s">
        <v>24</v>
      </c>
      <c r="I97" s="3" t="s">
        <v>13</v>
      </c>
      <c r="J97" s="3"/>
    </row>
    <row r="98" spans="1:10" ht="33" x14ac:dyDescent="0.3">
      <c r="A98" s="19" t="s">
        <v>422</v>
      </c>
      <c r="B98" s="17" t="s">
        <v>12</v>
      </c>
      <c r="C98" s="22" t="s">
        <v>414</v>
      </c>
      <c r="D98" s="27"/>
      <c r="E98" s="3"/>
      <c r="F98" s="4" t="s">
        <v>423</v>
      </c>
      <c r="G98" s="3"/>
      <c r="H98" s="4" t="s">
        <v>21</v>
      </c>
      <c r="I98" s="3" t="s">
        <v>236</v>
      </c>
      <c r="J98" s="3"/>
    </row>
    <row r="99" spans="1:10" ht="33" x14ac:dyDescent="0.3">
      <c r="A99" s="19" t="s">
        <v>424</v>
      </c>
      <c r="B99" s="17" t="s">
        <v>12</v>
      </c>
      <c r="C99" s="22" t="s">
        <v>414</v>
      </c>
      <c r="D99" s="27"/>
      <c r="E99" s="3"/>
      <c r="F99" s="4" t="s">
        <v>425</v>
      </c>
      <c r="G99" s="3"/>
      <c r="H99" s="4" t="s">
        <v>24</v>
      </c>
      <c r="I99" s="3" t="s">
        <v>13</v>
      </c>
      <c r="J99" s="3"/>
    </row>
    <row r="100" spans="1:10" ht="33" x14ac:dyDescent="0.3">
      <c r="A100" s="19" t="s">
        <v>426</v>
      </c>
      <c r="B100" s="17" t="s">
        <v>12</v>
      </c>
      <c r="C100" s="22" t="s">
        <v>414</v>
      </c>
      <c r="D100" s="27"/>
      <c r="E100" s="3"/>
      <c r="F100" s="4" t="s">
        <v>427</v>
      </c>
      <c r="G100" s="3" t="s">
        <v>428</v>
      </c>
      <c r="H100" s="4" t="s">
        <v>21</v>
      </c>
      <c r="I100" s="3" t="s">
        <v>236</v>
      </c>
      <c r="J100" s="3"/>
    </row>
    <row r="101" spans="1:10" ht="33" x14ac:dyDescent="0.3">
      <c r="A101" s="19" t="s">
        <v>429</v>
      </c>
      <c r="B101" s="17" t="s">
        <v>12</v>
      </c>
      <c r="C101" s="22" t="s">
        <v>414</v>
      </c>
      <c r="D101" s="27"/>
      <c r="E101" s="3"/>
      <c r="F101" s="29">
        <v>0.85</v>
      </c>
      <c r="G101" s="3" t="s">
        <v>428</v>
      </c>
      <c r="H101" s="4" t="s">
        <v>17</v>
      </c>
      <c r="I101" s="3" t="s">
        <v>231</v>
      </c>
      <c r="J101" s="3"/>
    </row>
    <row r="102" spans="1:10" ht="33" x14ac:dyDescent="0.3">
      <c r="A102" s="19" t="s">
        <v>430</v>
      </c>
      <c r="B102" s="17" t="s">
        <v>12</v>
      </c>
      <c r="C102" s="22" t="s">
        <v>414</v>
      </c>
      <c r="D102" s="27"/>
      <c r="E102" s="3"/>
      <c r="F102" s="4" t="s">
        <v>431</v>
      </c>
      <c r="G102" s="3"/>
      <c r="H102" s="4" t="s">
        <v>24</v>
      </c>
      <c r="I102" s="3" t="s">
        <v>13</v>
      </c>
      <c r="J102" s="3"/>
    </row>
    <row r="103" spans="1:10" x14ac:dyDescent="0.3">
      <c r="A103" s="19" t="s">
        <v>432</v>
      </c>
      <c r="B103" s="17" t="s">
        <v>12</v>
      </c>
      <c r="C103" s="22" t="s">
        <v>414</v>
      </c>
      <c r="D103" s="27"/>
      <c r="E103" s="3"/>
      <c r="F103" s="4">
        <v>50</v>
      </c>
      <c r="G103" s="3"/>
      <c r="H103" s="4" t="s">
        <v>21</v>
      </c>
      <c r="I103" s="3" t="s">
        <v>236</v>
      </c>
      <c r="J103" s="3"/>
    </row>
    <row r="104" spans="1:10" x14ac:dyDescent="0.3">
      <c r="A104" s="19" t="s">
        <v>433</v>
      </c>
      <c r="B104" s="17" t="s">
        <v>12</v>
      </c>
      <c r="C104" s="22" t="s">
        <v>414</v>
      </c>
      <c r="D104" s="27"/>
      <c r="E104" s="3"/>
      <c r="F104" s="4">
        <v>90</v>
      </c>
      <c r="G104" s="3"/>
      <c r="H104" s="4" t="s">
        <v>17</v>
      </c>
      <c r="I104" s="3" t="s">
        <v>231</v>
      </c>
      <c r="J104" s="3"/>
    </row>
    <row r="105" spans="1:10" ht="47.1" customHeight="1" x14ac:dyDescent="0.3">
      <c r="A105" s="19" t="s">
        <v>434</v>
      </c>
      <c r="B105" s="17" t="s">
        <v>12</v>
      </c>
      <c r="C105" s="22" t="s">
        <v>414</v>
      </c>
      <c r="D105" s="27"/>
      <c r="E105" s="3"/>
      <c r="F105" s="4" t="s">
        <v>435</v>
      </c>
      <c r="G105" s="3"/>
      <c r="H105" s="4" t="s">
        <v>21</v>
      </c>
      <c r="I105" s="3" t="s">
        <v>236</v>
      </c>
      <c r="J105" s="3"/>
    </row>
    <row r="106" spans="1:10" ht="33" x14ac:dyDescent="0.3">
      <c r="A106" s="19" t="s">
        <v>411</v>
      </c>
      <c r="B106" s="17" t="s">
        <v>12</v>
      </c>
      <c r="C106" s="22" t="s">
        <v>414</v>
      </c>
      <c r="D106" s="27"/>
      <c r="E106" s="3"/>
      <c r="F106" s="4" t="s">
        <v>436</v>
      </c>
      <c r="G106" s="3"/>
      <c r="H106" s="4" t="s">
        <v>17</v>
      </c>
      <c r="I106" s="3" t="s">
        <v>231</v>
      </c>
      <c r="J106" s="3"/>
    </row>
    <row r="107" spans="1:10" ht="33" x14ac:dyDescent="0.3">
      <c r="A107" s="16" t="s">
        <v>397</v>
      </c>
      <c r="B107" s="17" t="s">
        <v>12</v>
      </c>
      <c r="C107" s="22" t="s">
        <v>414</v>
      </c>
      <c r="D107" s="27"/>
      <c r="E107" s="3"/>
      <c r="F107" s="4" t="s">
        <v>437</v>
      </c>
      <c r="G107" s="3" t="s">
        <v>428</v>
      </c>
      <c r="H107" s="4" t="s">
        <v>17</v>
      </c>
      <c r="I107" s="3" t="s">
        <v>231</v>
      </c>
      <c r="J107" s="3"/>
    </row>
    <row r="108" spans="1:10" ht="33" x14ac:dyDescent="0.3">
      <c r="A108" s="19" t="s">
        <v>438</v>
      </c>
      <c r="B108" s="17" t="s">
        <v>12</v>
      </c>
      <c r="C108" s="22" t="s">
        <v>414</v>
      </c>
      <c r="D108" s="27"/>
      <c r="E108" s="3"/>
      <c r="F108" s="29">
        <v>0.3</v>
      </c>
      <c r="G108" s="3"/>
      <c r="H108" s="4" t="s">
        <v>17</v>
      </c>
      <c r="I108" s="3" t="s">
        <v>231</v>
      </c>
      <c r="J108" s="3"/>
    </row>
  </sheetData>
  <autoFilter ref="A1:J108" xr:uid="{077C2572-3B60-4CC4-9B56-2D7B8E4B1B30}"/>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AA68-06ED-4FFA-B2B3-9E173F1C7160}">
  <dimension ref="A1:J40"/>
  <sheetViews>
    <sheetView workbookViewId="0">
      <pane ySplit="1" topLeftCell="A2" activePane="bottomLeft" state="frozen"/>
      <selection pane="bottomLeft" activeCell="D33" sqref="D33"/>
    </sheetView>
  </sheetViews>
  <sheetFormatPr defaultRowHeight="16.5" x14ac:dyDescent="0.3"/>
  <cols>
    <col min="1" max="1" width="45.875" style="32" customWidth="1"/>
    <col min="2" max="2" width="15.125" bestFit="1" customWidth="1"/>
    <col min="3" max="3" width="7.5" style="15" customWidth="1"/>
    <col min="4" max="4" width="85.375" customWidth="1"/>
    <col min="6" max="6" width="26.875" bestFit="1" customWidth="1"/>
    <col min="8" max="8" width="7.125" bestFit="1" customWidth="1"/>
    <col min="9" max="9" width="11" bestFit="1" customWidth="1"/>
    <col min="10" max="10" width="14.625" customWidth="1"/>
  </cols>
  <sheetData>
    <row r="1" spans="1:10" x14ac:dyDescent="0.3">
      <c r="A1" s="30" t="s">
        <v>0</v>
      </c>
      <c r="B1" s="1" t="s">
        <v>1</v>
      </c>
      <c r="C1" s="2" t="s">
        <v>2</v>
      </c>
      <c r="D1" s="1" t="s">
        <v>3</v>
      </c>
      <c r="E1" s="1" t="s">
        <v>4</v>
      </c>
      <c r="F1" s="1" t="s">
        <v>5</v>
      </c>
      <c r="G1" s="1" t="s">
        <v>6</v>
      </c>
      <c r="H1" s="1" t="s">
        <v>7</v>
      </c>
      <c r="I1" s="1" t="s">
        <v>2</v>
      </c>
      <c r="J1" s="1" t="s">
        <v>8</v>
      </c>
    </row>
    <row r="2" spans="1:10" ht="82.5" x14ac:dyDescent="0.3">
      <c r="A2" s="6" t="s">
        <v>439</v>
      </c>
      <c r="B2" s="4" t="s">
        <v>9</v>
      </c>
      <c r="C2" s="5">
        <f>VLOOKUP(B2,[4]참고사항!A$2:B$4,2,0)</f>
        <v>21</v>
      </c>
      <c r="D2" s="6" t="s">
        <v>440</v>
      </c>
      <c r="E2" s="4">
        <v>1</v>
      </c>
      <c r="F2" s="4">
        <v>5</v>
      </c>
      <c r="G2" s="4">
        <v>20</v>
      </c>
      <c r="H2" s="4" t="s">
        <v>102</v>
      </c>
      <c r="I2" s="7" t="str">
        <f>VLOOKUP(H2,[4]참고사항!A$7:B$9,2,0)</f>
        <v>M</v>
      </c>
      <c r="J2" s="3"/>
    </row>
    <row r="3" spans="1:10" ht="82.5" x14ac:dyDescent="0.3">
      <c r="A3" s="6" t="s">
        <v>441</v>
      </c>
      <c r="B3" s="4" t="s">
        <v>9</v>
      </c>
      <c r="C3" s="5">
        <f>VLOOKUP(B3,[4]참고사항!A$2:B$4,2,0)</f>
        <v>21</v>
      </c>
      <c r="D3" s="6" t="s">
        <v>442</v>
      </c>
      <c r="E3" s="4">
        <v>1</v>
      </c>
      <c r="F3" s="4">
        <v>1</v>
      </c>
      <c r="G3" s="4">
        <v>20</v>
      </c>
      <c r="H3" s="4" t="s">
        <v>102</v>
      </c>
      <c r="I3" s="7" t="str">
        <f>VLOOKUP(H3,[4]참고사항!A$7:B$9,2,0)</f>
        <v>M</v>
      </c>
      <c r="J3" s="3"/>
    </row>
    <row r="4" spans="1:10" ht="82.5" x14ac:dyDescent="0.3">
      <c r="A4" s="6" t="s">
        <v>443</v>
      </c>
      <c r="B4" s="4" t="s">
        <v>9</v>
      </c>
      <c r="C4" s="5">
        <f>VLOOKUP(B4,[4]참고사항!A$2:B$4,2,0)</f>
        <v>21</v>
      </c>
      <c r="D4" s="6" t="s">
        <v>444</v>
      </c>
      <c r="E4" s="4">
        <v>1</v>
      </c>
      <c r="F4" s="4">
        <v>2</v>
      </c>
      <c r="G4" s="4">
        <v>20</v>
      </c>
      <c r="H4" s="4" t="s">
        <v>102</v>
      </c>
      <c r="I4" s="7" t="str">
        <f>VLOOKUP(H4,[4]참고사항!A$7:B$9,2,0)</f>
        <v>M</v>
      </c>
      <c r="J4" s="3"/>
    </row>
    <row r="5" spans="1:10" ht="97.35" customHeight="1" x14ac:dyDescent="0.3">
      <c r="A5" s="6" t="s">
        <v>445</v>
      </c>
      <c r="B5" s="4" t="s">
        <v>9</v>
      </c>
      <c r="C5" s="5">
        <f>VLOOKUP(B5,[4]참고사항!A$2:B$4,2,0)</f>
        <v>21</v>
      </c>
      <c r="D5" s="6" t="s">
        <v>446</v>
      </c>
      <c r="E5" s="4">
        <v>1</v>
      </c>
      <c r="F5" s="4">
        <v>1</v>
      </c>
      <c r="G5" s="4">
        <v>20</v>
      </c>
      <c r="H5" s="4" t="s">
        <v>104</v>
      </c>
      <c r="I5" s="7" t="str">
        <f>VLOOKUP(H5,[4]참고사항!A$7:B$9,2,0)</f>
        <v>H</v>
      </c>
      <c r="J5" s="3"/>
    </row>
    <row r="6" spans="1:10" ht="82.5" x14ac:dyDescent="0.3">
      <c r="A6" s="6" t="s">
        <v>447</v>
      </c>
      <c r="B6" s="4" t="s">
        <v>9</v>
      </c>
      <c r="C6" s="5">
        <f>VLOOKUP(B6,[4]참고사항!A$2:B$4,2,0)</f>
        <v>21</v>
      </c>
      <c r="D6" s="6" t="s">
        <v>448</v>
      </c>
      <c r="E6" s="4">
        <v>1</v>
      </c>
      <c r="F6" s="4">
        <v>1</v>
      </c>
      <c r="G6" s="4">
        <v>20</v>
      </c>
      <c r="H6" s="4" t="s">
        <v>102</v>
      </c>
      <c r="I6" s="7" t="str">
        <f>VLOOKUP(H6,[4]참고사항!A$7:B$9,2,0)</f>
        <v>M</v>
      </c>
      <c r="J6" s="3"/>
    </row>
    <row r="7" spans="1:10" ht="82.5" x14ac:dyDescent="0.3">
      <c r="A7" s="6" t="s">
        <v>449</v>
      </c>
      <c r="B7" s="4" t="s">
        <v>9</v>
      </c>
      <c r="C7" s="5">
        <f>VLOOKUP(B7,[4]참고사항!A$2:B$4,2,0)</f>
        <v>21</v>
      </c>
      <c r="D7" s="6" t="s">
        <v>450</v>
      </c>
      <c r="E7" s="4">
        <v>1</v>
      </c>
      <c r="F7" s="4">
        <v>2</v>
      </c>
      <c r="G7" s="4">
        <v>20</v>
      </c>
      <c r="H7" s="4" t="s">
        <v>102</v>
      </c>
      <c r="I7" s="7" t="str">
        <f>VLOOKUP(H7,[4]참고사항!A$7:B$9,2,0)</f>
        <v>M</v>
      </c>
      <c r="J7" s="3"/>
    </row>
    <row r="8" spans="1:10" ht="82.5" x14ac:dyDescent="0.3">
      <c r="A8" s="6" t="s">
        <v>451</v>
      </c>
      <c r="B8" s="4" t="s">
        <v>9</v>
      </c>
      <c r="C8" s="5">
        <f>VLOOKUP(B8,[4]참고사항!A$2:B$4,2,0)</f>
        <v>21</v>
      </c>
      <c r="D8" s="6" t="s">
        <v>452</v>
      </c>
      <c r="E8" s="4">
        <v>1</v>
      </c>
      <c r="F8" s="4">
        <v>3</v>
      </c>
      <c r="G8" s="4">
        <v>20</v>
      </c>
      <c r="H8" s="4" t="s">
        <v>104</v>
      </c>
      <c r="I8" s="7" t="str">
        <f>VLOOKUP(H8,[4]참고사항!A$7:B$9,2,0)</f>
        <v>H</v>
      </c>
      <c r="J8" s="3"/>
    </row>
    <row r="9" spans="1:10" ht="82.5" x14ac:dyDescent="0.3">
      <c r="A9" s="6" t="s">
        <v>453</v>
      </c>
      <c r="B9" s="4" t="s">
        <v>9</v>
      </c>
      <c r="C9" s="5">
        <f>VLOOKUP(B9,[4]참고사항!A$2:B$4,2,0)</f>
        <v>21</v>
      </c>
      <c r="D9" s="6" t="s">
        <v>454</v>
      </c>
      <c r="E9" s="4">
        <v>1</v>
      </c>
      <c r="F9" s="4">
        <v>3</v>
      </c>
      <c r="G9" s="4">
        <v>20</v>
      </c>
      <c r="H9" s="4" t="s">
        <v>102</v>
      </c>
      <c r="I9" s="7" t="str">
        <f>VLOOKUP(H9,[4]참고사항!A$7:B$9,2,0)</f>
        <v>M</v>
      </c>
      <c r="J9" s="3"/>
    </row>
    <row r="10" spans="1:10" ht="82.5" x14ac:dyDescent="0.3">
      <c r="A10" s="6" t="s">
        <v>455</v>
      </c>
      <c r="B10" s="4" t="s">
        <v>9</v>
      </c>
      <c r="C10" s="5">
        <f>VLOOKUP(B10,[4]참고사항!A$2:B$4,2,0)</f>
        <v>21</v>
      </c>
      <c r="D10" s="6" t="s">
        <v>456</v>
      </c>
      <c r="E10" s="4">
        <v>1</v>
      </c>
      <c r="F10" s="4">
        <v>4</v>
      </c>
      <c r="G10" s="4">
        <v>20</v>
      </c>
      <c r="H10" s="4" t="s">
        <v>104</v>
      </c>
      <c r="I10" s="7" t="str">
        <f>VLOOKUP(H10,[4]참고사항!A$7:B$9,2,0)</f>
        <v>H</v>
      </c>
      <c r="J10" s="3"/>
    </row>
    <row r="11" spans="1:10" ht="82.5" x14ac:dyDescent="0.3">
      <c r="A11" s="6" t="s">
        <v>457</v>
      </c>
      <c r="B11" s="4" t="s">
        <v>9</v>
      </c>
      <c r="C11" s="5">
        <f>VLOOKUP(B11,[4]참고사항!A$2:B$4,2,0)</f>
        <v>21</v>
      </c>
      <c r="D11" s="6" t="s">
        <v>458</v>
      </c>
      <c r="E11" s="4">
        <v>1</v>
      </c>
      <c r="F11" s="4">
        <v>1</v>
      </c>
      <c r="G11" s="4">
        <v>20</v>
      </c>
      <c r="H11" s="4" t="s">
        <v>102</v>
      </c>
      <c r="I11" s="7" t="str">
        <f>VLOOKUP(H11,[4]참고사항!A$7:B$9,2,0)</f>
        <v>M</v>
      </c>
      <c r="J11" s="3"/>
    </row>
    <row r="12" spans="1:10" ht="82.5" x14ac:dyDescent="0.3">
      <c r="A12" s="6" t="s">
        <v>459</v>
      </c>
      <c r="B12" s="4" t="s">
        <v>9</v>
      </c>
      <c r="C12" s="5">
        <f>VLOOKUP(B12,[4]참고사항!A$2:B$4,2,0)</f>
        <v>21</v>
      </c>
      <c r="D12" s="6" t="s">
        <v>460</v>
      </c>
      <c r="E12" s="4">
        <v>1</v>
      </c>
      <c r="F12" s="4">
        <v>3</v>
      </c>
      <c r="G12" s="4">
        <v>20</v>
      </c>
      <c r="H12" s="4" t="s">
        <v>102</v>
      </c>
      <c r="I12" s="7" t="str">
        <f>VLOOKUP(H12,[4]참고사항!A$7:B$9,2,0)</f>
        <v>M</v>
      </c>
      <c r="J12" s="3"/>
    </row>
    <row r="13" spans="1:10" ht="132" x14ac:dyDescent="0.3">
      <c r="A13" s="6" t="s">
        <v>461</v>
      </c>
      <c r="B13" s="4" t="s">
        <v>9</v>
      </c>
      <c r="C13" s="5">
        <f>VLOOKUP(B13,[4]참고사항!A$2:B$4,2,0)</f>
        <v>21</v>
      </c>
      <c r="D13" s="6" t="s">
        <v>462</v>
      </c>
      <c r="E13" s="4">
        <v>1</v>
      </c>
      <c r="F13" s="4">
        <v>2</v>
      </c>
      <c r="G13" s="4">
        <v>20</v>
      </c>
      <c r="H13" s="4" t="s">
        <v>104</v>
      </c>
      <c r="I13" s="7" t="str">
        <f>VLOOKUP(H13,[4]참고사항!A$7:B$9,2,0)</f>
        <v>H</v>
      </c>
      <c r="J13" s="3"/>
    </row>
    <row r="14" spans="1:10" ht="82.5" x14ac:dyDescent="0.3">
      <c r="A14" s="6" t="s">
        <v>463</v>
      </c>
      <c r="B14" s="4" t="s">
        <v>9</v>
      </c>
      <c r="C14" s="5">
        <f>VLOOKUP(B14,[4]참고사항!A$2:B$4,2,0)</f>
        <v>21</v>
      </c>
      <c r="D14" s="6" t="s">
        <v>464</v>
      </c>
      <c r="E14" s="4">
        <v>1</v>
      </c>
      <c r="F14" s="4">
        <v>5</v>
      </c>
      <c r="G14" s="4">
        <v>20</v>
      </c>
      <c r="H14" s="4" t="s">
        <v>104</v>
      </c>
      <c r="I14" s="7" t="str">
        <f>VLOOKUP(H14,[4]참고사항!A$7:B$9,2,0)</f>
        <v>H</v>
      </c>
      <c r="J14" s="3"/>
    </row>
    <row r="15" spans="1:10" ht="99" x14ac:dyDescent="0.3">
      <c r="A15" s="6" t="s">
        <v>465</v>
      </c>
      <c r="B15" s="4" t="s">
        <v>9</v>
      </c>
      <c r="C15" s="5">
        <f>VLOOKUP(B15,[4]참고사항!A$2:B$4,2,0)</f>
        <v>21</v>
      </c>
      <c r="D15" s="6" t="s">
        <v>466</v>
      </c>
      <c r="E15" s="4">
        <v>1</v>
      </c>
      <c r="F15" s="4">
        <v>5</v>
      </c>
      <c r="G15" s="4">
        <v>20</v>
      </c>
      <c r="H15" s="4" t="s">
        <v>104</v>
      </c>
      <c r="I15" s="7" t="str">
        <f>VLOOKUP(H15,[4]참고사항!A$7:B$9,2,0)</f>
        <v>H</v>
      </c>
      <c r="J15" s="3"/>
    </row>
    <row r="16" spans="1:10" ht="82.5" x14ac:dyDescent="0.3">
      <c r="A16" s="6" t="s">
        <v>467</v>
      </c>
      <c r="B16" s="4" t="s">
        <v>9</v>
      </c>
      <c r="C16" s="5">
        <f>VLOOKUP(B16,[4]참고사항!A$2:B$4,2,0)</f>
        <v>21</v>
      </c>
      <c r="D16" s="6" t="s">
        <v>468</v>
      </c>
      <c r="E16" s="4">
        <v>1</v>
      </c>
      <c r="F16" s="4">
        <v>4</v>
      </c>
      <c r="G16" s="4">
        <v>20</v>
      </c>
      <c r="H16" s="4" t="s">
        <v>102</v>
      </c>
      <c r="I16" s="7" t="str">
        <f>VLOOKUP(H16,[4]참고사항!A$7:B$9,2,0)</f>
        <v>M</v>
      </c>
      <c r="J16" s="3"/>
    </row>
    <row r="17" spans="1:10" ht="165" x14ac:dyDescent="0.3">
      <c r="A17" s="6" t="s">
        <v>469</v>
      </c>
      <c r="B17" s="4" t="s">
        <v>9</v>
      </c>
      <c r="C17" s="5">
        <f>VLOOKUP(B17,[4]참고사항!A$2:B$4,2,0)</f>
        <v>21</v>
      </c>
      <c r="D17" s="6" t="s">
        <v>470</v>
      </c>
      <c r="E17" s="4">
        <v>1</v>
      </c>
      <c r="F17" s="4">
        <v>5</v>
      </c>
      <c r="G17" s="4">
        <v>20</v>
      </c>
      <c r="H17" s="4" t="s">
        <v>104</v>
      </c>
      <c r="I17" s="7" t="str">
        <f>VLOOKUP(H17,[4]참고사항!A$7:B$9,2,0)</f>
        <v>H</v>
      </c>
      <c r="J17" s="3"/>
    </row>
    <row r="18" spans="1:10" ht="82.5" x14ac:dyDescent="0.3">
      <c r="A18" s="6" t="s">
        <v>471</v>
      </c>
      <c r="B18" s="4" t="s">
        <v>9</v>
      </c>
      <c r="C18" s="5">
        <f>VLOOKUP(B18,[4]참고사항!A$2:B$4,2,0)</f>
        <v>21</v>
      </c>
      <c r="D18" s="6" t="s">
        <v>472</v>
      </c>
      <c r="E18" s="4">
        <v>1</v>
      </c>
      <c r="F18" s="4">
        <v>2</v>
      </c>
      <c r="G18" s="4">
        <v>20</v>
      </c>
      <c r="H18" s="4" t="s">
        <v>102</v>
      </c>
      <c r="I18" s="7" t="str">
        <f>VLOOKUP(H18,[4]참고사항!A$7:B$9,2,0)</f>
        <v>M</v>
      </c>
      <c r="J18" s="3"/>
    </row>
    <row r="19" spans="1:10" ht="82.5" x14ac:dyDescent="0.3">
      <c r="A19" s="6" t="s">
        <v>473</v>
      </c>
      <c r="B19" s="4" t="s">
        <v>9</v>
      </c>
      <c r="C19" s="5">
        <f>VLOOKUP(B19,[4]참고사항!A$2:B$4,2,0)</f>
        <v>21</v>
      </c>
      <c r="D19" s="6" t="s">
        <v>474</v>
      </c>
      <c r="E19" s="4">
        <v>1</v>
      </c>
      <c r="F19" s="4">
        <v>5</v>
      </c>
      <c r="G19" s="4">
        <v>20</v>
      </c>
      <c r="H19" s="4" t="s">
        <v>59</v>
      </c>
      <c r="I19" s="7" t="s">
        <v>13</v>
      </c>
      <c r="J19" s="3"/>
    </row>
    <row r="20" spans="1:10" ht="82.5" x14ac:dyDescent="0.3">
      <c r="A20" s="6" t="s">
        <v>475</v>
      </c>
      <c r="B20" s="4" t="s">
        <v>9</v>
      </c>
      <c r="C20" s="5">
        <f>VLOOKUP(B20,[4]참고사항!A$2:B$4,2,0)</f>
        <v>21</v>
      </c>
      <c r="D20" s="6" t="s">
        <v>476</v>
      </c>
      <c r="E20" s="4">
        <v>1</v>
      </c>
      <c r="F20" s="4">
        <v>2</v>
      </c>
      <c r="G20" s="4">
        <v>20</v>
      </c>
      <c r="H20" s="4" t="s">
        <v>59</v>
      </c>
      <c r="I20" s="7" t="s">
        <v>13</v>
      </c>
      <c r="J20" s="3"/>
    </row>
    <row r="21" spans="1:10" ht="82.5" x14ac:dyDescent="0.3">
      <c r="A21" s="6" t="s">
        <v>477</v>
      </c>
      <c r="B21" s="4" t="s">
        <v>9</v>
      </c>
      <c r="C21" s="5">
        <f>VLOOKUP(B21,[4]참고사항!A$2:B$4,2,0)</f>
        <v>21</v>
      </c>
      <c r="D21" s="6" t="s">
        <v>478</v>
      </c>
      <c r="E21" s="4">
        <v>1</v>
      </c>
      <c r="F21" s="4">
        <v>5</v>
      </c>
      <c r="G21" s="4">
        <v>20</v>
      </c>
      <c r="H21" s="4" t="s">
        <v>59</v>
      </c>
      <c r="I21" s="7" t="s">
        <v>13</v>
      </c>
      <c r="J21" s="3"/>
    </row>
    <row r="22" spans="1:10" ht="82.5" x14ac:dyDescent="0.3">
      <c r="A22" s="6" t="s">
        <v>479</v>
      </c>
      <c r="B22" s="4" t="s">
        <v>9</v>
      </c>
      <c r="C22" s="5">
        <f>VLOOKUP(B22,[4]참고사항!A$2:B$4,2,0)</f>
        <v>21</v>
      </c>
      <c r="D22" s="6" t="s">
        <v>480</v>
      </c>
      <c r="E22" s="4">
        <v>1</v>
      </c>
      <c r="F22" s="4">
        <v>2</v>
      </c>
      <c r="G22" s="4">
        <v>20</v>
      </c>
      <c r="H22" s="4" t="s">
        <v>59</v>
      </c>
      <c r="I22" s="7" t="s">
        <v>13</v>
      </c>
      <c r="J22" s="3"/>
    </row>
    <row r="23" spans="1:10" ht="82.5" x14ac:dyDescent="0.3">
      <c r="A23" s="6" t="s">
        <v>481</v>
      </c>
      <c r="B23" s="4" t="s">
        <v>9</v>
      </c>
      <c r="C23" s="5">
        <f>VLOOKUP(B23,[4]참고사항!A$2:B$4,2,0)</f>
        <v>21</v>
      </c>
      <c r="D23" s="6" t="s">
        <v>482</v>
      </c>
      <c r="E23" s="4">
        <v>1</v>
      </c>
      <c r="F23" s="4">
        <v>3</v>
      </c>
      <c r="G23" s="4">
        <v>20</v>
      </c>
      <c r="H23" s="4" t="s">
        <v>104</v>
      </c>
      <c r="I23" s="7" t="str">
        <f>VLOOKUP(H23,[4]참고사항!A$7:B$9,2,0)</f>
        <v>H</v>
      </c>
      <c r="J23" s="3"/>
    </row>
    <row r="24" spans="1:10" ht="82.5" x14ac:dyDescent="0.3">
      <c r="A24" s="6" t="s">
        <v>483</v>
      </c>
      <c r="B24" s="4" t="s">
        <v>9</v>
      </c>
      <c r="C24" s="5">
        <f>VLOOKUP(B24,[4]참고사항!A$2:B$4,2,0)</f>
        <v>21</v>
      </c>
      <c r="D24" s="6" t="s">
        <v>484</v>
      </c>
      <c r="E24" s="4">
        <v>1</v>
      </c>
      <c r="F24" s="4">
        <v>3</v>
      </c>
      <c r="G24" s="4">
        <v>20</v>
      </c>
      <c r="H24" s="4" t="s">
        <v>59</v>
      </c>
      <c r="I24" s="7" t="s">
        <v>13</v>
      </c>
      <c r="J24" s="3"/>
    </row>
    <row r="25" spans="1:10" ht="82.5" x14ac:dyDescent="0.3">
      <c r="A25" s="6" t="s">
        <v>485</v>
      </c>
      <c r="B25" s="4" t="s">
        <v>9</v>
      </c>
      <c r="C25" s="5">
        <f>VLOOKUP(B25,[4]참고사항!A$2:B$4,2,0)</f>
        <v>21</v>
      </c>
      <c r="D25" s="6" t="s">
        <v>486</v>
      </c>
      <c r="E25" s="4">
        <v>1</v>
      </c>
      <c r="F25" s="4">
        <v>5</v>
      </c>
      <c r="G25" s="4">
        <v>20</v>
      </c>
      <c r="H25" s="4" t="s">
        <v>59</v>
      </c>
      <c r="I25" s="7" t="s">
        <v>13</v>
      </c>
      <c r="J25" s="3"/>
    </row>
    <row r="26" spans="1:10" ht="82.5" x14ac:dyDescent="0.3">
      <c r="A26" s="6" t="s">
        <v>487</v>
      </c>
      <c r="B26" s="4" t="s">
        <v>9</v>
      </c>
      <c r="C26" s="5">
        <f>VLOOKUP(B26,[4]참고사항!A$2:B$4,2,0)</f>
        <v>21</v>
      </c>
      <c r="D26" s="6" t="s">
        <v>488</v>
      </c>
      <c r="E26" s="4">
        <v>1</v>
      </c>
      <c r="F26" s="4">
        <v>4</v>
      </c>
      <c r="G26" s="4">
        <v>20</v>
      </c>
      <c r="H26" s="4" t="s">
        <v>59</v>
      </c>
      <c r="I26" s="7" t="s">
        <v>13</v>
      </c>
      <c r="J26" s="3"/>
    </row>
    <row r="27" spans="1:10" ht="82.5" x14ac:dyDescent="0.3">
      <c r="A27" s="6" t="s">
        <v>489</v>
      </c>
      <c r="B27" s="4" t="s">
        <v>9</v>
      </c>
      <c r="C27" s="5">
        <f>VLOOKUP(B27,[4]참고사항!A$2:B$4,2,0)</f>
        <v>21</v>
      </c>
      <c r="D27" s="6" t="s">
        <v>490</v>
      </c>
      <c r="E27" s="4">
        <v>1</v>
      </c>
      <c r="F27" s="4">
        <v>5</v>
      </c>
      <c r="G27" s="4">
        <v>20</v>
      </c>
      <c r="H27" s="4" t="s">
        <v>59</v>
      </c>
      <c r="I27" s="7" t="s">
        <v>13</v>
      </c>
      <c r="J27" s="3"/>
    </row>
    <row r="28" spans="1:10" ht="82.5" x14ac:dyDescent="0.3">
      <c r="A28" s="6" t="s">
        <v>491</v>
      </c>
      <c r="B28" s="4" t="s">
        <v>9</v>
      </c>
      <c r="C28" s="5">
        <f>VLOOKUP(B28,[4]참고사항!A$2:B$4,2,0)</f>
        <v>21</v>
      </c>
      <c r="D28" s="6" t="s">
        <v>492</v>
      </c>
      <c r="E28" s="4">
        <v>1</v>
      </c>
      <c r="F28" s="4">
        <v>3</v>
      </c>
      <c r="G28" s="4">
        <v>20</v>
      </c>
      <c r="H28" s="4" t="s">
        <v>59</v>
      </c>
      <c r="I28" s="7" t="s">
        <v>13</v>
      </c>
      <c r="J28" s="3"/>
    </row>
    <row r="29" spans="1:10" ht="82.5" x14ac:dyDescent="0.3">
      <c r="A29" s="3" t="s">
        <v>493</v>
      </c>
      <c r="B29" s="4" t="s">
        <v>9</v>
      </c>
      <c r="C29" s="5">
        <f>VLOOKUP(B29,[4]참고사항!A$2:B$4,2,0)</f>
        <v>21</v>
      </c>
      <c r="D29" s="6" t="s">
        <v>494</v>
      </c>
      <c r="E29" s="4">
        <v>1</v>
      </c>
      <c r="F29" s="4">
        <v>1</v>
      </c>
      <c r="G29" s="4">
        <v>20</v>
      </c>
      <c r="H29" s="4" t="s">
        <v>104</v>
      </c>
      <c r="I29" s="7" t="str">
        <f>VLOOKUP(H29,[4]참고사항!A$7:B$9,2,0)</f>
        <v>H</v>
      </c>
      <c r="J29" s="3"/>
    </row>
    <row r="30" spans="1:10" ht="82.5" x14ac:dyDescent="0.3">
      <c r="A30" s="6" t="s">
        <v>495</v>
      </c>
      <c r="B30" s="4" t="s">
        <v>9</v>
      </c>
      <c r="C30" s="5">
        <f>VLOOKUP(B30,[4]참고사항!A$2:B$4,2,0)</f>
        <v>21</v>
      </c>
      <c r="D30" s="6" t="s">
        <v>496</v>
      </c>
      <c r="E30" s="4">
        <v>1</v>
      </c>
      <c r="F30" s="4">
        <v>5</v>
      </c>
      <c r="G30" s="4">
        <v>20</v>
      </c>
      <c r="H30" s="4" t="s">
        <v>104</v>
      </c>
      <c r="I30" s="7" t="str">
        <f>VLOOKUP(H30,[4]참고사항!A$7:B$9,2,0)</f>
        <v>H</v>
      </c>
      <c r="J30" s="3"/>
    </row>
    <row r="31" spans="1:10" ht="82.5" x14ac:dyDescent="0.3">
      <c r="A31" s="6" t="s">
        <v>497</v>
      </c>
      <c r="B31" s="4" t="s">
        <v>9</v>
      </c>
      <c r="C31" s="5">
        <f>VLOOKUP(B31,[4]참고사항!A$2:B$4,2,0)</f>
        <v>21</v>
      </c>
      <c r="D31" s="6" t="s">
        <v>498</v>
      </c>
      <c r="E31" s="4">
        <v>1</v>
      </c>
      <c r="F31" s="4">
        <v>5</v>
      </c>
      <c r="G31" s="4">
        <v>20</v>
      </c>
      <c r="H31" s="4" t="s">
        <v>59</v>
      </c>
      <c r="I31" s="7" t="s">
        <v>13</v>
      </c>
      <c r="J31" s="3"/>
    </row>
    <row r="32" spans="1:10" x14ac:dyDescent="0.3">
      <c r="A32" s="6" t="s">
        <v>459</v>
      </c>
      <c r="B32" s="4" t="s">
        <v>12</v>
      </c>
      <c r="C32" s="5">
        <f>VLOOKUP(B32,[4]참고사항!A$2:B$4,2,0)</f>
        <v>31</v>
      </c>
      <c r="D32" s="6"/>
      <c r="E32" s="4">
        <v>1</v>
      </c>
      <c r="F32" s="6" t="s">
        <v>499</v>
      </c>
      <c r="G32" s="4">
        <v>20</v>
      </c>
      <c r="H32" s="4" t="s">
        <v>24</v>
      </c>
      <c r="I32" s="7" t="s">
        <v>13</v>
      </c>
      <c r="J32" s="3"/>
    </row>
    <row r="33" spans="1:10" ht="49.5" x14ac:dyDescent="0.3">
      <c r="A33" s="6" t="s">
        <v>487</v>
      </c>
      <c r="B33" s="4" t="s">
        <v>12</v>
      </c>
      <c r="C33" s="5">
        <f>VLOOKUP(B33,[4]참고사항!A$2:B$4,2,0)</f>
        <v>31</v>
      </c>
      <c r="D33" s="6"/>
      <c r="E33" s="4">
        <v>1</v>
      </c>
      <c r="F33" s="6" t="s">
        <v>500</v>
      </c>
      <c r="G33" s="4">
        <v>20</v>
      </c>
      <c r="H33" s="4" t="s">
        <v>104</v>
      </c>
      <c r="I33" s="7" t="str">
        <f>VLOOKUP(H33,[4]참고사항!A$7:B$9,2,0)</f>
        <v>H</v>
      </c>
      <c r="J33" s="3"/>
    </row>
    <row r="34" spans="1:10" ht="49.5" x14ac:dyDescent="0.3">
      <c r="A34" s="6" t="s">
        <v>501</v>
      </c>
      <c r="B34" s="4" t="s">
        <v>12</v>
      </c>
      <c r="C34" s="5">
        <f>VLOOKUP(B34,[4]참고사항!A$2:B$4,2,0)</f>
        <v>31</v>
      </c>
      <c r="D34" s="6"/>
      <c r="E34" s="4">
        <v>1</v>
      </c>
      <c r="F34" s="6" t="s">
        <v>502</v>
      </c>
      <c r="G34" s="4">
        <v>20</v>
      </c>
      <c r="H34" s="4" t="s">
        <v>102</v>
      </c>
      <c r="I34" s="7" t="str">
        <f>VLOOKUP(H34,[4]참고사항!A$7:B$9,2,0)</f>
        <v>M</v>
      </c>
      <c r="J34" s="3"/>
    </row>
    <row r="35" spans="1:10" ht="33" x14ac:dyDescent="0.3">
      <c r="A35" s="6" t="s">
        <v>449</v>
      </c>
      <c r="B35" s="4" t="s">
        <v>12</v>
      </c>
      <c r="C35" s="5">
        <f>VLOOKUP(B35,[4]참고사항!A$2:B$4,2,0)</f>
        <v>31</v>
      </c>
      <c r="D35" s="6"/>
      <c r="E35" s="4">
        <v>1</v>
      </c>
      <c r="F35" s="6" t="s">
        <v>503</v>
      </c>
      <c r="G35" s="4">
        <v>20</v>
      </c>
      <c r="H35" s="4" t="s">
        <v>102</v>
      </c>
      <c r="I35" s="7" t="str">
        <f>VLOOKUP(H35,[4]참고사항!A$7:B$9,2,0)</f>
        <v>M</v>
      </c>
      <c r="J35" s="3"/>
    </row>
    <row r="36" spans="1:10" ht="49.5" x14ac:dyDescent="0.3">
      <c r="A36" s="6" t="s">
        <v>475</v>
      </c>
      <c r="B36" s="4" t="s">
        <v>12</v>
      </c>
      <c r="C36" s="5">
        <f>VLOOKUP(B36,[4]참고사항!A$2:B$4,2,0)</f>
        <v>31</v>
      </c>
      <c r="D36" s="6"/>
      <c r="E36" s="4">
        <v>1</v>
      </c>
      <c r="F36" s="6" t="s">
        <v>504</v>
      </c>
      <c r="G36" s="4">
        <v>20</v>
      </c>
      <c r="H36" s="4" t="s">
        <v>104</v>
      </c>
      <c r="I36" s="7" t="str">
        <f>VLOOKUP(H36,[4]참고사항!A$7:B$9,2,0)</f>
        <v>H</v>
      </c>
      <c r="J36" s="3"/>
    </row>
    <row r="37" spans="1:10" x14ac:dyDescent="0.3">
      <c r="A37" s="6" t="s">
        <v>457</v>
      </c>
      <c r="B37" s="4" t="s">
        <v>12</v>
      </c>
      <c r="C37" s="5">
        <f>VLOOKUP(B37,[4]참고사항!A$2:B$4,2,0)</f>
        <v>31</v>
      </c>
      <c r="D37" s="24"/>
      <c r="E37" s="4">
        <v>1</v>
      </c>
      <c r="F37" s="24">
        <v>0.1</v>
      </c>
      <c r="G37" s="4">
        <v>20</v>
      </c>
      <c r="H37" s="4" t="s">
        <v>59</v>
      </c>
      <c r="I37" s="7" t="str">
        <f>VLOOKUP(H37,[4]참고사항!A$7:B$9,2,0)</f>
        <v>L</v>
      </c>
      <c r="J37" s="3"/>
    </row>
    <row r="38" spans="1:10" x14ac:dyDescent="0.3">
      <c r="A38" s="6" t="s">
        <v>505</v>
      </c>
      <c r="B38" s="4" t="s">
        <v>12</v>
      </c>
      <c r="C38" s="5">
        <f>VLOOKUP(B38,[4]참고사항!A$2:B$4,2,0)</f>
        <v>31</v>
      </c>
      <c r="D38" s="3"/>
      <c r="E38" s="4">
        <v>1</v>
      </c>
      <c r="F38" s="3" t="s">
        <v>506</v>
      </c>
      <c r="G38" s="4">
        <v>20</v>
      </c>
      <c r="H38" s="4" t="s">
        <v>104</v>
      </c>
      <c r="I38" s="7" t="str">
        <f>VLOOKUP(H38,[4]참고사항!A$7:B$9,2,0)</f>
        <v>H</v>
      </c>
      <c r="J38" s="3"/>
    </row>
    <row r="39" spans="1:10" x14ac:dyDescent="0.3">
      <c r="A39" s="6" t="s">
        <v>507</v>
      </c>
      <c r="B39" s="4" t="s">
        <v>12</v>
      </c>
      <c r="C39" s="5">
        <f>VLOOKUP(B39,[4]참고사항!A$2:B$4,2,0)</f>
        <v>31</v>
      </c>
      <c r="D39" s="31"/>
      <c r="E39" s="4">
        <v>1</v>
      </c>
      <c r="F39" s="31" t="s">
        <v>508</v>
      </c>
      <c r="G39" s="4">
        <v>20</v>
      </c>
      <c r="H39" s="4" t="s">
        <v>24</v>
      </c>
      <c r="I39" s="7" t="s">
        <v>13</v>
      </c>
      <c r="J39" s="3"/>
    </row>
    <row r="40" spans="1:10" ht="33" x14ac:dyDescent="0.3">
      <c r="A40" s="6" t="s">
        <v>509</v>
      </c>
      <c r="B40" s="4" t="s">
        <v>12</v>
      </c>
      <c r="C40" s="5">
        <f>VLOOKUP(B40,[4]참고사항!A$2:B$4,2,0)</f>
        <v>31</v>
      </c>
      <c r="D40" s="3"/>
      <c r="E40" s="4">
        <v>1</v>
      </c>
      <c r="F40" s="3" t="s">
        <v>510</v>
      </c>
      <c r="G40" s="4">
        <v>20</v>
      </c>
      <c r="H40" s="4" t="s">
        <v>102</v>
      </c>
      <c r="I40" s="7" t="str">
        <f>VLOOKUP(H40,[4]참고사항!A$7:B$9,2,0)</f>
        <v>M</v>
      </c>
      <c r="J40" s="3"/>
    </row>
  </sheetData>
  <autoFilter ref="A1:J40" xr:uid="{B72FAA68-06ED-4FFA-B2B3-9E173F1C7160}"/>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B7CF-1982-478B-8B28-75D44EE71A63}">
  <dimension ref="A1:K55"/>
  <sheetViews>
    <sheetView zoomScale="90" zoomScaleNormal="90" workbookViewId="0">
      <pane ySplit="1" topLeftCell="A41" activePane="bottomLeft" state="frozen"/>
      <selection pane="bottomLeft" activeCell="E44" sqref="E44"/>
    </sheetView>
  </sheetViews>
  <sheetFormatPr defaultRowHeight="16.5" x14ac:dyDescent="0.3"/>
  <cols>
    <col min="1" max="1" width="4.875" style="12" customWidth="1"/>
    <col min="2" max="2" width="69.375" style="28" customWidth="1"/>
    <col min="3" max="3" width="9.875" customWidth="1"/>
    <col min="4" max="4" width="7.5" style="15" customWidth="1"/>
    <col min="5" max="5" width="89.125" style="54" customWidth="1"/>
    <col min="7" max="7" width="26.875" style="54" bestFit="1" customWidth="1"/>
    <col min="9" max="9" width="7.125" bestFit="1" customWidth="1"/>
    <col min="10" max="10" width="11" bestFit="1" customWidth="1"/>
    <col min="11" max="11" width="41.375" customWidth="1"/>
  </cols>
  <sheetData>
    <row r="1" spans="1:11" x14ac:dyDescent="0.3">
      <c r="A1" s="12" t="s">
        <v>542</v>
      </c>
      <c r="B1" s="25" t="s">
        <v>0</v>
      </c>
      <c r="C1" s="1" t="s">
        <v>1</v>
      </c>
      <c r="D1" s="2" t="s">
        <v>2</v>
      </c>
      <c r="E1" s="55" t="s">
        <v>3</v>
      </c>
      <c r="F1" s="1" t="s">
        <v>4</v>
      </c>
      <c r="G1" s="53" t="s">
        <v>5</v>
      </c>
      <c r="H1" s="1" t="s">
        <v>6</v>
      </c>
      <c r="I1" s="1" t="s">
        <v>7</v>
      </c>
      <c r="J1" s="1" t="s">
        <v>2</v>
      </c>
      <c r="K1" s="1" t="s">
        <v>8</v>
      </c>
    </row>
    <row r="2" spans="1:11" ht="82.5" x14ac:dyDescent="0.3">
      <c r="A2" s="12">
        <v>1</v>
      </c>
      <c r="B2" s="37" t="s">
        <v>543</v>
      </c>
      <c r="C2" s="4" t="s">
        <v>9</v>
      </c>
      <c r="D2" s="5">
        <f>VLOOKUP(C2,[5]참고사항!A$2:B$4,2,0)</f>
        <v>21</v>
      </c>
      <c r="E2" s="58" t="s">
        <v>1219</v>
      </c>
      <c r="F2" s="4">
        <v>1</v>
      </c>
      <c r="G2" s="55">
        <v>3</v>
      </c>
      <c r="H2" s="4">
        <v>20</v>
      </c>
      <c r="I2" s="4" t="s">
        <v>59</v>
      </c>
      <c r="J2" s="7" t="str">
        <f>VLOOKUP(I2,[5]참고사항!A$7:B$9,2,0)</f>
        <v>L</v>
      </c>
      <c r="K2" s="3"/>
    </row>
    <row r="3" spans="1:11" ht="82.5" x14ac:dyDescent="0.3">
      <c r="A3" s="12">
        <v>2</v>
      </c>
      <c r="B3" s="37" t="s">
        <v>544</v>
      </c>
      <c r="C3" s="4" t="s">
        <v>9</v>
      </c>
      <c r="D3" s="5">
        <f>VLOOKUP(C3,[5]참고사항!A$2:B$4,2,0)</f>
        <v>21</v>
      </c>
      <c r="E3" s="58" t="s">
        <v>1193</v>
      </c>
      <c r="F3" s="4">
        <v>1</v>
      </c>
      <c r="G3" s="55">
        <v>5</v>
      </c>
      <c r="H3" s="4">
        <v>20</v>
      </c>
      <c r="I3" s="4" t="s">
        <v>59</v>
      </c>
      <c r="J3" s="7" t="str">
        <f>VLOOKUP(I3,[5]참고사항!A$7:B$9,2,0)</f>
        <v>L</v>
      </c>
      <c r="K3" s="3"/>
    </row>
    <row r="4" spans="1:11" ht="82.5" x14ac:dyDescent="0.3">
      <c r="A4" s="12">
        <v>3</v>
      </c>
      <c r="B4" s="37" t="s">
        <v>545</v>
      </c>
      <c r="C4" s="4" t="s">
        <v>9</v>
      </c>
      <c r="D4" s="5">
        <f>VLOOKUP(C4,[5]참고사항!A$2:B$4,2,0)</f>
        <v>21</v>
      </c>
      <c r="E4" s="58" t="s">
        <v>1194</v>
      </c>
      <c r="F4" s="4">
        <v>1</v>
      </c>
      <c r="G4" s="55">
        <v>4</v>
      </c>
      <c r="H4" s="4">
        <v>20</v>
      </c>
      <c r="I4" s="4" t="s">
        <v>59</v>
      </c>
      <c r="J4" s="7" t="str">
        <f>VLOOKUP(I4,[5]참고사항!A$7:B$9,2,0)</f>
        <v>L</v>
      </c>
      <c r="K4" s="3"/>
    </row>
    <row r="5" spans="1:11" ht="82.5" x14ac:dyDescent="0.3">
      <c r="A5" s="12">
        <v>4</v>
      </c>
      <c r="B5" s="37" t="s">
        <v>546</v>
      </c>
      <c r="C5" s="4" t="s">
        <v>9</v>
      </c>
      <c r="D5" s="5">
        <f>VLOOKUP(C5,[5]참고사항!A$2:B$4,2,0)</f>
        <v>21</v>
      </c>
      <c r="E5" s="58" t="s">
        <v>1220</v>
      </c>
      <c r="F5" s="4">
        <v>1</v>
      </c>
      <c r="G5" s="55">
        <v>3</v>
      </c>
      <c r="H5" s="4">
        <v>20</v>
      </c>
      <c r="I5" s="4" t="s">
        <v>59</v>
      </c>
      <c r="J5" s="7" t="str">
        <f>VLOOKUP(I5,[5]참고사항!A$7:B$9,2,0)</f>
        <v>L</v>
      </c>
      <c r="K5" s="3"/>
    </row>
    <row r="6" spans="1:11" ht="82.5" x14ac:dyDescent="0.3">
      <c r="A6" s="12">
        <v>5</v>
      </c>
      <c r="B6" s="37" t="s">
        <v>547</v>
      </c>
      <c r="C6" s="4" t="s">
        <v>9</v>
      </c>
      <c r="D6" s="5">
        <f>VLOOKUP(C6,[5]참고사항!A$2:B$4,2,0)</f>
        <v>21</v>
      </c>
      <c r="E6" s="58" t="s">
        <v>1195</v>
      </c>
      <c r="F6" s="4">
        <v>1</v>
      </c>
      <c r="G6" s="55">
        <v>4</v>
      </c>
      <c r="H6" s="4">
        <v>20</v>
      </c>
      <c r="I6" s="4" t="s">
        <v>59</v>
      </c>
      <c r="J6" s="7" t="str">
        <f>VLOOKUP(I6,[5]참고사항!A$7:B$9,2,0)</f>
        <v>L</v>
      </c>
      <c r="K6" s="3"/>
    </row>
    <row r="7" spans="1:11" ht="117.75" customHeight="1" x14ac:dyDescent="0.3">
      <c r="A7" s="12">
        <v>6</v>
      </c>
      <c r="B7" s="37" t="s">
        <v>548</v>
      </c>
      <c r="C7" s="4" t="s">
        <v>9</v>
      </c>
      <c r="D7" s="5">
        <f>VLOOKUP(C7,[5]참고사항!A$2:B$4,2,0)</f>
        <v>21</v>
      </c>
      <c r="E7" s="58" t="s">
        <v>1218</v>
      </c>
      <c r="F7" s="4">
        <v>1</v>
      </c>
      <c r="G7" s="55">
        <v>1</v>
      </c>
      <c r="H7" s="4">
        <v>20</v>
      </c>
      <c r="I7" s="4" t="s">
        <v>59</v>
      </c>
      <c r="J7" s="7" t="str">
        <f>VLOOKUP(I7,[5]참고사항!A$7:B$9,2,0)</f>
        <v>L</v>
      </c>
      <c r="K7" s="3"/>
    </row>
    <row r="8" spans="1:11" ht="117.75" customHeight="1" x14ac:dyDescent="0.3">
      <c r="A8" s="12">
        <v>7</v>
      </c>
      <c r="B8" s="37" t="s">
        <v>549</v>
      </c>
      <c r="C8" s="4" t="s">
        <v>9</v>
      </c>
      <c r="D8" s="5">
        <f>VLOOKUP(C8,[5]참고사항!A$2:B$4,2,0)</f>
        <v>21</v>
      </c>
      <c r="E8" s="58" t="s">
        <v>1196</v>
      </c>
      <c r="F8" s="4">
        <v>1</v>
      </c>
      <c r="G8" s="55">
        <v>2</v>
      </c>
      <c r="H8" s="4">
        <v>20</v>
      </c>
      <c r="I8" s="4" t="s">
        <v>59</v>
      </c>
      <c r="J8" s="7" t="str">
        <f>VLOOKUP(I8,[5]참고사항!A$7:B$9,2,0)</f>
        <v>L</v>
      </c>
      <c r="K8" s="3"/>
    </row>
    <row r="9" spans="1:11" ht="117.75" customHeight="1" x14ac:dyDescent="0.3">
      <c r="A9" s="12">
        <v>8</v>
      </c>
      <c r="B9" s="37" t="s">
        <v>550</v>
      </c>
      <c r="C9" s="4" t="s">
        <v>9</v>
      </c>
      <c r="D9" s="5">
        <f>VLOOKUP(C9,[5]참고사항!A$2:B$4,2,0)</f>
        <v>21</v>
      </c>
      <c r="E9" s="58" t="s">
        <v>1197</v>
      </c>
      <c r="F9" s="4">
        <v>1</v>
      </c>
      <c r="G9" s="55">
        <v>3</v>
      </c>
      <c r="H9" s="4">
        <v>20</v>
      </c>
      <c r="I9" s="4" t="s">
        <v>59</v>
      </c>
      <c r="J9" s="7" t="str">
        <f>VLOOKUP(I9,[5]참고사항!A$7:B$9,2,0)</f>
        <v>L</v>
      </c>
      <c r="K9" s="3"/>
    </row>
    <row r="10" spans="1:11" ht="117.75" customHeight="1" x14ac:dyDescent="0.3">
      <c r="A10" s="12">
        <v>9</v>
      </c>
      <c r="B10" s="37" t="s">
        <v>551</v>
      </c>
      <c r="C10" s="4" t="s">
        <v>9</v>
      </c>
      <c r="D10" s="5">
        <f>VLOOKUP(C10,[5]참고사항!A$2:B$4,2,0)</f>
        <v>21</v>
      </c>
      <c r="E10" s="58" t="s">
        <v>1198</v>
      </c>
      <c r="F10" s="4">
        <v>1</v>
      </c>
      <c r="G10" s="55">
        <v>1</v>
      </c>
      <c r="H10" s="4">
        <v>20</v>
      </c>
      <c r="I10" s="4" t="s">
        <v>59</v>
      </c>
      <c r="J10" s="7" t="str">
        <f>VLOOKUP(I10,[5]참고사항!A$7:B$9,2,0)</f>
        <v>L</v>
      </c>
      <c r="K10" s="3"/>
    </row>
    <row r="11" spans="1:11" ht="117.75" customHeight="1" x14ac:dyDescent="0.3">
      <c r="A11" s="12">
        <v>10</v>
      </c>
      <c r="B11" s="37" t="s">
        <v>552</v>
      </c>
      <c r="C11" s="4" t="s">
        <v>9</v>
      </c>
      <c r="D11" s="5">
        <f>VLOOKUP(C11,[5]참고사항!A$2:B$4,2,0)</f>
        <v>21</v>
      </c>
      <c r="E11" s="58" t="s">
        <v>1217</v>
      </c>
      <c r="F11" s="4">
        <v>1</v>
      </c>
      <c r="G11" s="55">
        <v>1</v>
      </c>
      <c r="H11" s="4">
        <v>20</v>
      </c>
      <c r="I11" s="4" t="s">
        <v>59</v>
      </c>
      <c r="J11" s="7" t="str">
        <f>VLOOKUP(I11,[5]참고사항!A$7:B$9,2,0)</f>
        <v>L</v>
      </c>
      <c r="K11" s="3"/>
    </row>
    <row r="12" spans="1:11" ht="117.75" customHeight="1" x14ac:dyDescent="0.3">
      <c r="A12" s="12">
        <v>11</v>
      </c>
      <c r="B12" s="37" t="s">
        <v>553</v>
      </c>
      <c r="C12" s="4" t="s">
        <v>9</v>
      </c>
      <c r="D12" s="5">
        <f>VLOOKUP(C12,[5]참고사항!A$2:B$4,2,0)</f>
        <v>21</v>
      </c>
      <c r="E12" s="58" t="s">
        <v>1199</v>
      </c>
      <c r="F12" s="4">
        <v>1</v>
      </c>
      <c r="G12" s="55">
        <v>5</v>
      </c>
      <c r="H12" s="4">
        <v>20</v>
      </c>
      <c r="I12" s="4" t="s">
        <v>102</v>
      </c>
      <c r="J12" s="7" t="str">
        <f>VLOOKUP(I12,[5]참고사항!A$7:B$9,2,0)</f>
        <v>M</v>
      </c>
      <c r="K12" s="3"/>
    </row>
    <row r="13" spans="1:11" ht="82.5" x14ac:dyDescent="0.3">
      <c r="A13" s="12">
        <v>12</v>
      </c>
      <c r="B13" s="37" t="s">
        <v>554</v>
      </c>
      <c r="C13" s="4" t="s">
        <v>9</v>
      </c>
      <c r="D13" s="5">
        <f>VLOOKUP(C13,[5]참고사항!A$2:B$4,2,0)</f>
        <v>21</v>
      </c>
      <c r="E13" s="58" t="s">
        <v>1200</v>
      </c>
      <c r="F13" s="4">
        <v>1</v>
      </c>
      <c r="G13" s="55">
        <v>5</v>
      </c>
      <c r="H13" s="4">
        <v>20</v>
      </c>
      <c r="I13" s="4" t="s">
        <v>102</v>
      </c>
      <c r="J13" s="7" t="str">
        <f>VLOOKUP(I13,[5]참고사항!A$7:B$9,2,0)</f>
        <v>M</v>
      </c>
      <c r="K13" s="3"/>
    </row>
    <row r="14" spans="1:11" ht="82.5" x14ac:dyDescent="0.3">
      <c r="A14" s="12">
        <v>13</v>
      </c>
      <c r="B14" s="37" t="s">
        <v>555</v>
      </c>
      <c r="C14" s="4" t="s">
        <v>16</v>
      </c>
      <c r="D14" s="5">
        <f>VLOOKUP(C14,[5]참고사항!A$2:B$4,2,0)</f>
        <v>21</v>
      </c>
      <c r="E14" s="58" t="s">
        <v>1221</v>
      </c>
      <c r="F14" s="4">
        <v>1</v>
      </c>
      <c r="G14" s="55">
        <v>1</v>
      </c>
      <c r="H14" s="4">
        <v>20</v>
      </c>
      <c r="I14" s="4" t="s">
        <v>102</v>
      </c>
      <c r="J14" s="7" t="str">
        <f>VLOOKUP(I14,[5]참고사항!A$7:B$9,2,0)</f>
        <v>M</v>
      </c>
      <c r="K14" s="3"/>
    </row>
    <row r="15" spans="1:11" ht="82.5" x14ac:dyDescent="0.3">
      <c r="A15" s="12">
        <v>14</v>
      </c>
      <c r="B15" s="37" t="s">
        <v>556</v>
      </c>
      <c r="C15" s="4" t="s">
        <v>9</v>
      </c>
      <c r="D15" s="5">
        <f>VLOOKUP(C15,[5]참고사항!A$2:B$4,2,0)</f>
        <v>21</v>
      </c>
      <c r="E15" s="58" t="s">
        <v>1201</v>
      </c>
      <c r="F15" s="4">
        <v>1</v>
      </c>
      <c r="G15" s="55">
        <v>5</v>
      </c>
      <c r="H15" s="4">
        <v>20</v>
      </c>
      <c r="I15" s="4" t="s">
        <v>102</v>
      </c>
      <c r="J15" s="7" t="str">
        <f>VLOOKUP(I15,[5]참고사항!A$7:B$9,2,0)</f>
        <v>M</v>
      </c>
      <c r="K15" s="3"/>
    </row>
    <row r="16" spans="1:11" ht="82.5" x14ac:dyDescent="0.3">
      <c r="A16" s="12">
        <v>15</v>
      </c>
      <c r="B16" s="37" t="s">
        <v>557</v>
      </c>
      <c r="C16" s="4" t="s">
        <v>9</v>
      </c>
      <c r="D16" s="5">
        <f>VLOOKUP(C16,[5]참고사항!A$2:B$4,2,0)</f>
        <v>21</v>
      </c>
      <c r="E16" s="58" t="s">
        <v>1202</v>
      </c>
      <c r="F16" s="4">
        <v>1</v>
      </c>
      <c r="G16" s="55">
        <v>1</v>
      </c>
      <c r="H16" s="4">
        <v>20</v>
      </c>
      <c r="I16" s="4" t="s">
        <v>102</v>
      </c>
      <c r="J16" s="7" t="str">
        <f>VLOOKUP(I16,[5]참고사항!A$7:B$9,2,0)</f>
        <v>M</v>
      </c>
      <c r="K16" s="3"/>
    </row>
    <row r="17" spans="1:11" ht="117.75" customHeight="1" x14ac:dyDescent="0.3">
      <c r="A17" s="12">
        <v>16</v>
      </c>
      <c r="B17" s="37" t="s">
        <v>558</v>
      </c>
      <c r="C17" s="4" t="s">
        <v>9</v>
      </c>
      <c r="D17" s="5">
        <f>VLOOKUP(C17,[5]참고사항!A$2:B$4,2,0)</f>
        <v>21</v>
      </c>
      <c r="E17" s="58" t="s">
        <v>1203</v>
      </c>
      <c r="F17" s="4">
        <v>1</v>
      </c>
      <c r="G17" s="55">
        <v>2</v>
      </c>
      <c r="H17" s="4">
        <v>20</v>
      </c>
      <c r="I17" s="4" t="s">
        <v>102</v>
      </c>
      <c r="J17" s="7" t="str">
        <f>VLOOKUP(I17,[5]참고사항!A$7:B$9,2,0)</f>
        <v>M</v>
      </c>
      <c r="K17" s="3"/>
    </row>
    <row r="18" spans="1:11" ht="117.75" customHeight="1" x14ac:dyDescent="0.3">
      <c r="A18" s="12">
        <v>17</v>
      </c>
      <c r="B18" s="37" t="s">
        <v>559</v>
      </c>
      <c r="C18" s="4" t="s">
        <v>9</v>
      </c>
      <c r="D18" s="5">
        <f>VLOOKUP(C18,[5]참고사항!A$2:B$4,2,0)</f>
        <v>21</v>
      </c>
      <c r="E18" s="58" t="s">
        <v>1222</v>
      </c>
      <c r="F18" s="4">
        <v>1</v>
      </c>
      <c r="G18" s="55">
        <v>3</v>
      </c>
      <c r="H18" s="4">
        <v>20</v>
      </c>
      <c r="I18" s="4" t="s">
        <v>102</v>
      </c>
      <c r="J18" s="7" t="str">
        <f>VLOOKUP(I18,[5]참고사항!A$7:B$9,2,0)</f>
        <v>M</v>
      </c>
      <c r="K18" s="3"/>
    </row>
    <row r="19" spans="1:11" ht="117.75" customHeight="1" x14ac:dyDescent="0.3">
      <c r="A19" s="12">
        <v>18</v>
      </c>
      <c r="B19" s="37" t="s">
        <v>560</v>
      </c>
      <c r="C19" s="4" t="s">
        <v>9</v>
      </c>
      <c r="D19" s="5">
        <f>VLOOKUP(C19,[5]참고사항!A$2:B$4,2,0)</f>
        <v>21</v>
      </c>
      <c r="E19" s="58" t="s">
        <v>1204</v>
      </c>
      <c r="F19" s="4">
        <v>1</v>
      </c>
      <c r="G19" s="55">
        <v>5</v>
      </c>
      <c r="H19" s="4">
        <v>20</v>
      </c>
      <c r="I19" s="4" t="s">
        <v>102</v>
      </c>
      <c r="J19" s="7" t="str">
        <f>VLOOKUP(I19,[5]참고사항!A$7:B$9,2,0)</f>
        <v>M</v>
      </c>
      <c r="K19" s="3"/>
    </row>
    <row r="20" spans="1:11" ht="117.75" customHeight="1" x14ac:dyDescent="0.3">
      <c r="A20" s="12">
        <v>19</v>
      </c>
      <c r="B20" s="37" t="s">
        <v>561</v>
      </c>
      <c r="C20" s="4" t="s">
        <v>9</v>
      </c>
      <c r="D20" s="5">
        <f>VLOOKUP(C20,[5]참고사항!A$2:B$4,2,0)</f>
        <v>21</v>
      </c>
      <c r="E20" s="58" t="s">
        <v>1223</v>
      </c>
      <c r="F20" s="4">
        <v>1</v>
      </c>
      <c r="G20" s="55">
        <v>3</v>
      </c>
      <c r="H20" s="4">
        <v>20</v>
      </c>
      <c r="I20" s="4" t="s">
        <v>102</v>
      </c>
      <c r="J20" s="7" t="str">
        <f>VLOOKUP(I20,[5]참고사항!A$7:B$9,2,0)</f>
        <v>M</v>
      </c>
      <c r="K20" s="3"/>
    </row>
    <row r="21" spans="1:11" ht="117.75" customHeight="1" x14ac:dyDescent="0.3">
      <c r="A21" s="12">
        <v>20</v>
      </c>
      <c r="B21" s="37" t="s">
        <v>562</v>
      </c>
      <c r="C21" s="4" t="s">
        <v>9</v>
      </c>
      <c r="D21" s="5">
        <f>VLOOKUP(C21,[5]참고사항!A$2:B$4,2,0)</f>
        <v>21</v>
      </c>
      <c r="E21" s="58" t="s">
        <v>1224</v>
      </c>
      <c r="F21" s="4">
        <v>1</v>
      </c>
      <c r="G21" s="55">
        <v>3</v>
      </c>
      <c r="H21" s="4">
        <v>20</v>
      </c>
      <c r="I21" s="4" t="s">
        <v>102</v>
      </c>
      <c r="J21" s="7" t="str">
        <f>VLOOKUP(I21,[5]참고사항!A$7:B$9,2,0)</f>
        <v>M</v>
      </c>
      <c r="K21" s="3"/>
    </row>
    <row r="22" spans="1:11" ht="82.5" x14ac:dyDescent="0.3">
      <c r="A22" s="12">
        <v>21</v>
      </c>
      <c r="B22" s="37" t="s">
        <v>563</v>
      </c>
      <c r="C22" s="4" t="s">
        <v>9</v>
      </c>
      <c r="D22" s="5">
        <f>VLOOKUP(C22,[5]참고사항!A$2:B$4,2,0)</f>
        <v>21</v>
      </c>
      <c r="E22" s="58" t="s">
        <v>1205</v>
      </c>
      <c r="F22" s="4">
        <v>1</v>
      </c>
      <c r="G22" s="55">
        <v>2</v>
      </c>
      <c r="H22" s="4">
        <v>20</v>
      </c>
      <c r="I22" s="4" t="s">
        <v>104</v>
      </c>
      <c r="J22" s="7" t="str">
        <f>VLOOKUP(I22,[5]참고사항!A$7:B$9,2,0)</f>
        <v>H</v>
      </c>
      <c r="K22" s="3"/>
    </row>
    <row r="23" spans="1:11" ht="82.5" x14ac:dyDescent="0.3">
      <c r="A23" s="12">
        <v>22</v>
      </c>
      <c r="B23" s="37" t="s">
        <v>564</v>
      </c>
      <c r="C23" s="4" t="s">
        <v>9</v>
      </c>
      <c r="D23" s="5">
        <f>VLOOKUP(C23,[5]참고사항!A$2:B$4,2,0)</f>
        <v>21</v>
      </c>
      <c r="E23" s="58" t="s">
        <v>1225</v>
      </c>
      <c r="F23" s="4">
        <v>1</v>
      </c>
      <c r="G23" s="55">
        <v>2</v>
      </c>
      <c r="H23" s="4">
        <v>20</v>
      </c>
      <c r="I23" s="4" t="s">
        <v>104</v>
      </c>
      <c r="J23" s="7" t="str">
        <f>VLOOKUP(I23,[5]참고사항!A$7:B$9,2,0)</f>
        <v>H</v>
      </c>
      <c r="K23" s="3"/>
    </row>
    <row r="24" spans="1:11" ht="82.5" x14ac:dyDescent="0.3">
      <c r="A24" s="12">
        <v>23</v>
      </c>
      <c r="B24" s="37" t="s">
        <v>565</v>
      </c>
      <c r="C24" s="4" t="s">
        <v>9</v>
      </c>
      <c r="D24" s="5">
        <f>VLOOKUP(C24,[5]참고사항!A$2:B$4,2,0)</f>
        <v>21</v>
      </c>
      <c r="E24" s="58" t="s">
        <v>1226</v>
      </c>
      <c r="F24" s="4">
        <v>1</v>
      </c>
      <c r="G24" s="55">
        <v>5</v>
      </c>
      <c r="H24" s="4">
        <v>20</v>
      </c>
      <c r="I24" s="4" t="s">
        <v>104</v>
      </c>
      <c r="J24" s="7" t="str">
        <f>VLOOKUP(I24,[5]참고사항!A$7:B$9,2,0)</f>
        <v>H</v>
      </c>
      <c r="K24" s="3"/>
    </row>
    <row r="25" spans="1:11" ht="136.69999999999999" customHeight="1" x14ac:dyDescent="0.3">
      <c r="A25" s="12">
        <v>24</v>
      </c>
      <c r="B25" s="37" t="s">
        <v>566</v>
      </c>
      <c r="C25" s="4" t="s">
        <v>9</v>
      </c>
      <c r="D25" s="5">
        <f>VLOOKUP(C25,[5]참고사항!A$2:B$4,2,0)</f>
        <v>21</v>
      </c>
      <c r="E25" s="58" t="s">
        <v>1227</v>
      </c>
      <c r="F25" s="4">
        <v>1</v>
      </c>
      <c r="G25" s="55">
        <v>1</v>
      </c>
      <c r="H25" s="4">
        <v>20</v>
      </c>
      <c r="I25" s="4" t="s">
        <v>104</v>
      </c>
      <c r="J25" s="7" t="str">
        <f>VLOOKUP(I25,[5]참고사항!A$7:B$9,2,0)</f>
        <v>H</v>
      </c>
      <c r="K25" s="3"/>
    </row>
    <row r="26" spans="1:11" ht="82.5" x14ac:dyDescent="0.3">
      <c r="A26" s="12">
        <v>25</v>
      </c>
      <c r="B26" s="37" t="s">
        <v>567</v>
      </c>
      <c r="C26" s="4" t="s">
        <v>9</v>
      </c>
      <c r="D26" s="5">
        <f>VLOOKUP(C26,[5]참고사항!A$2:B$4,2,0)</f>
        <v>21</v>
      </c>
      <c r="E26" s="58" t="s">
        <v>1206</v>
      </c>
      <c r="F26" s="4">
        <v>1</v>
      </c>
      <c r="G26" s="55">
        <v>4</v>
      </c>
      <c r="H26" s="4">
        <v>20</v>
      </c>
      <c r="I26" s="4" t="s">
        <v>104</v>
      </c>
      <c r="J26" s="7" t="str">
        <f>VLOOKUP(I26,[5]참고사항!A$7:B$9,2,0)</f>
        <v>H</v>
      </c>
      <c r="K26" s="3"/>
    </row>
    <row r="27" spans="1:11" ht="117.75" customHeight="1" x14ac:dyDescent="0.3">
      <c r="A27" s="12">
        <v>26</v>
      </c>
      <c r="B27" s="37" t="s">
        <v>568</v>
      </c>
      <c r="C27" s="4" t="s">
        <v>9</v>
      </c>
      <c r="D27" s="5">
        <f>VLOOKUP(C27,[5]참고사항!A$2:B$4,2,0)</f>
        <v>21</v>
      </c>
      <c r="E27" s="58" t="s">
        <v>1228</v>
      </c>
      <c r="F27" s="4">
        <v>1</v>
      </c>
      <c r="G27" s="55">
        <v>4</v>
      </c>
      <c r="H27" s="4">
        <v>20</v>
      </c>
      <c r="I27" s="4" t="s">
        <v>104</v>
      </c>
      <c r="J27" s="7" t="str">
        <f>VLOOKUP(I27,[5]참고사항!A$7:B$9,2,0)</f>
        <v>H</v>
      </c>
      <c r="K27" s="3"/>
    </row>
    <row r="28" spans="1:11" ht="117.75" customHeight="1" x14ac:dyDescent="0.3">
      <c r="A28" s="12">
        <v>27</v>
      </c>
      <c r="B28" s="37" t="s">
        <v>569</v>
      </c>
      <c r="C28" s="4" t="s">
        <v>9</v>
      </c>
      <c r="D28" s="5">
        <f>VLOOKUP(C28,[5]참고사항!A$2:B$4,2,0)</f>
        <v>21</v>
      </c>
      <c r="E28" s="58" t="s">
        <v>1207</v>
      </c>
      <c r="F28" s="4">
        <v>1</v>
      </c>
      <c r="G28" s="55">
        <v>1</v>
      </c>
      <c r="H28" s="4">
        <v>20</v>
      </c>
      <c r="I28" s="4" t="s">
        <v>104</v>
      </c>
      <c r="J28" s="7" t="str">
        <f>VLOOKUP(I28,[5]참고사항!A$7:B$9,2,0)</f>
        <v>H</v>
      </c>
      <c r="K28" s="3"/>
    </row>
    <row r="29" spans="1:11" ht="117.75" customHeight="1" x14ac:dyDescent="0.3">
      <c r="A29" s="12">
        <v>28</v>
      </c>
      <c r="B29" s="37" t="s">
        <v>570</v>
      </c>
      <c r="C29" s="4" t="s">
        <v>9</v>
      </c>
      <c r="D29" s="5">
        <f>VLOOKUP(C29,[5]참고사항!A$2:B$4,2,0)</f>
        <v>21</v>
      </c>
      <c r="E29" s="58" t="s">
        <v>1208</v>
      </c>
      <c r="F29" s="4">
        <v>1</v>
      </c>
      <c r="G29" s="55">
        <v>4</v>
      </c>
      <c r="H29" s="4">
        <v>20</v>
      </c>
      <c r="I29" s="4" t="s">
        <v>104</v>
      </c>
      <c r="J29" s="7" t="str">
        <f>VLOOKUP(I29,[5]참고사항!A$7:B$9,2,0)</f>
        <v>H</v>
      </c>
      <c r="K29" s="3"/>
    </row>
    <row r="30" spans="1:11" ht="117.75" customHeight="1" x14ac:dyDescent="0.3">
      <c r="A30" s="12">
        <v>29</v>
      </c>
      <c r="B30" s="37" t="s">
        <v>571</v>
      </c>
      <c r="C30" s="4" t="s">
        <v>9</v>
      </c>
      <c r="D30" s="5">
        <f>VLOOKUP(C30,[5]참고사항!A$2:B$4,2,0)</f>
        <v>21</v>
      </c>
      <c r="E30" s="58" t="s">
        <v>1229</v>
      </c>
      <c r="F30" s="4">
        <v>1</v>
      </c>
      <c r="G30" s="55">
        <v>3</v>
      </c>
      <c r="H30" s="4">
        <v>20</v>
      </c>
      <c r="I30" s="4" t="s">
        <v>102</v>
      </c>
      <c r="J30" s="7" t="str">
        <f>VLOOKUP(I30,[5]참고사항!A$7:B$9,2,0)</f>
        <v>M</v>
      </c>
      <c r="K30" s="3"/>
    </row>
    <row r="31" spans="1:11" ht="117.75" customHeight="1" x14ac:dyDescent="0.3">
      <c r="A31" s="12">
        <v>30</v>
      </c>
      <c r="B31" s="37" t="s">
        <v>572</v>
      </c>
      <c r="C31" s="4" t="s">
        <v>9</v>
      </c>
      <c r="D31" s="5">
        <f>VLOOKUP(C31,[5]참고사항!A$2:B$4,2,0)</f>
        <v>21</v>
      </c>
      <c r="E31" s="58" t="s">
        <v>1230</v>
      </c>
      <c r="F31" s="4">
        <v>1</v>
      </c>
      <c r="G31" s="55">
        <v>4</v>
      </c>
      <c r="H31" s="4">
        <v>20</v>
      </c>
      <c r="I31" s="4" t="s">
        <v>104</v>
      </c>
      <c r="J31" s="7" t="str">
        <f>VLOOKUP(I31,[5]참고사항!A$7:B$9,2,0)</f>
        <v>H</v>
      </c>
      <c r="K31" s="3"/>
    </row>
    <row r="32" spans="1:11" ht="117.75" customHeight="1" x14ac:dyDescent="0.3">
      <c r="A32" s="12">
        <v>31</v>
      </c>
      <c r="B32" s="37" t="s">
        <v>573</v>
      </c>
      <c r="C32" s="4" t="s">
        <v>9</v>
      </c>
      <c r="D32" s="5">
        <f>VLOOKUP(C32,[5]참고사항!A$2:B$4,2,0)</f>
        <v>21</v>
      </c>
      <c r="E32" s="58" t="s">
        <v>1209</v>
      </c>
      <c r="F32" s="4">
        <v>1</v>
      </c>
      <c r="G32" s="55">
        <v>2</v>
      </c>
      <c r="H32" s="4">
        <v>20</v>
      </c>
      <c r="I32" s="4" t="s">
        <v>104</v>
      </c>
      <c r="J32" s="7" t="str">
        <f>VLOOKUP(I32,[5]참고사항!A$7:B$9,2,0)</f>
        <v>H</v>
      </c>
      <c r="K32" s="3"/>
    </row>
    <row r="33" spans="1:11" ht="117.75" customHeight="1" x14ac:dyDescent="0.3">
      <c r="A33" s="12">
        <v>32</v>
      </c>
      <c r="B33" s="37" t="s">
        <v>574</v>
      </c>
      <c r="C33" s="4" t="s">
        <v>9</v>
      </c>
      <c r="D33" s="5">
        <f>VLOOKUP(C33,[5]참고사항!A$2:B$4,2,0)</f>
        <v>21</v>
      </c>
      <c r="E33" s="58" t="s">
        <v>1210</v>
      </c>
      <c r="F33" s="4">
        <v>1</v>
      </c>
      <c r="G33" s="55">
        <v>5</v>
      </c>
      <c r="H33" s="4">
        <v>20</v>
      </c>
      <c r="I33" s="4" t="s">
        <v>104</v>
      </c>
      <c r="J33" s="7" t="str">
        <f>VLOOKUP(I33,[5]참고사항!A$7:B$9,2,0)</f>
        <v>H</v>
      </c>
      <c r="K33" s="3"/>
    </row>
    <row r="34" spans="1:11" ht="117.75" customHeight="1" x14ac:dyDescent="0.3">
      <c r="A34" s="12">
        <v>33</v>
      </c>
      <c r="B34" s="37" t="s">
        <v>575</v>
      </c>
      <c r="C34" s="4" t="s">
        <v>9</v>
      </c>
      <c r="D34" s="5">
        <f>VLOOKUP(C34,[5]참고사항!A$2:B$4,2,0)</f>
        <v>21</v>
      </c>
      <c r="E34" s="58" t="s">
        <v>1211</v>
      </c>
      <c r="F34" s="4">
        <v>1</v>
      </c>
      <c r="G34" s="55">
        <v>5</v>
      </c>
      <c r="H34" s="4">
        <v>20</v>
      </c>
      <c r="I34" s="4" t="s">
        <v>104</v>
      </c>
      <c r="J34" s="7" t="str">
        <f>VLOOKUP(I34,[5]참고사항!A$7:B$9,2,0)</f>
        <v>H</v>
      </c>
      <c r="K34" s="3"/>
    </row>
    <row r="35" spans="1:11" ht="117.75" customHeight="1" x14ac:dyDescent="0.3">
      <c r="A35" s="12">
        <v>34</v>
      </c>
      <c r="B35" s="37" t="s">
        <v>576</v>
      </c>
      <c r="C35" s="4" t="s">
        <v>9</v>
      </c>
      <c r="D35" s="5">
        <f>VLOOKUP(C35,[5]참고사항!A$2:B$4,2,0)</f>
        <v>21</v>
      </c>
      <c r="E35" s="58" t="s">
        <v>1212</v>
      </c>
      <c r="F35" s="4">
        <v>1</v>
      </c>
      <c r="G35" s="55">
        <v>3</v>
      </c>
      <c r="H35" s="4">
        <v>20</v>
      </c>
      <c r="I35" s="4" t="s">
        <v>102</v>
      </c>
      <c r="J35" s="7" t="str">
        <f>VLOOKUP(I35,[5]참고사항!A$7:B$9,2,0)</f>
        <v>M</v>
      </c>
      <c r="K35" s="3"/>
    </row>
    <row r="36" spans="1:11" ht="117.75" customHeight="1" x14ac:dyDescent="0.3">
      <c r="A36" s="12">
        <v>35</v>
      </c>
      <c r="B36" s="37" t="s">
        <v>577</v>
      </c>
      <c r="C36" s="4" t="s">
        <v>9</v>
      </c>
      <c r="D36" s="5">
        <f>VLOOKUP(C36,[5]참고사항!A$2:B$4,2,0)</f>
        <v>21</v>
      </c>
      <c r="E36" s="58" t="s">
        <v>1213</v>
      </c>
      <c r="F36" s="4">
        <v>1</v>
      </c>
      <c r="G36" s="55">
        <v>1</v>
      </c>
      <c r="H36" s="4">
        <v>20</v>
      </c>
      <c r="I36" s="4" t="s">
        <v>102</v>
      </c>
      <c r="J36" s="7" t="str">
        <f>VLOOKUP(I36,[5]참고사항!A$7:B$9,2,0)</f>
        <v>M</v>
      </c>
      <c r="K36" s="3"/>
    </row>
    <row r="37" spans="1:11" ht="117.75" customHeight="1" x14ac:dyDescent="0.3">
      <c r="A37" s="12">
        <v>36</v>
      </c>
      <c r="B37" s="37" t="s">
        <v>578</v>
      </c>
      <c r="C37" s="4" t="s">
        <v>9</v>
      </c>
      <c r="D37" s="5">
        <f>VLOOKUP(C37,[5]참고사항!A$2:B$4,2,0)</f>
        <v>21</v>
      </c>
      <c r="E37" s="58" t="s">
        <v>1214</v>
      </c>
      <c r="F37" s="4">
        <v>1</v>
      </c>
      <c r="G37" s="55">
        <v>4</v>
      </c>
      <c r="H37" s="4">
        <v>20</v>
      </c>
      <c r="I37" s="4" t="s">
        <v>59</v>
      </c>
      <c r="J37" s="7" t="str">
        <f>VLOOKUP(I37,[5]참고사항!A$7:B$9,2,0)</f>
        <v>L</v>
      </c>
      <c r="K37" s="3"/>
    </row>
    <row r="38" spans="1:11" ht="117.75" customHeight="1" x14ac:dyDescent="0.3">
      <c r="A38" s="12">
        <v>37</v>
      </c>
      <c r="B38" s="37" t="s">
        <v>579</v>
      </c>
      <c r="C38" s="4" t="s">
        <v>9</v>
      </c>
      <c r="D38" s="5">
        <f>VLOOKUP(C38,[5]참고사항!A$2:B$4,2,0)</f>
        <v>21</v>
      </c>
      <c r="E38" s="58" t="s">
        <v>1231</v>
      </c>
      <c r="F38" s="4">
        <v>1</v>
      </c>
      <c r="G38" s="55">
        <v>3</v>
      </c>
      <c r="H38" s="4">
        <v>20</v>
      </c>
      <c r="I38" s="4" t="s">
        <v>102</v>
      </c>
      <c r="J38" s="7" t="str">
        <f>VLOOKUP(I38,[5]참고사항!A$7:B$9,2,0)</f>
        <v>M</v>
      </c>
      <c r="K38" s="3"/>
    </row>
    <row r="39" spans="1:11" ht="117.75" customHeight="1" x14ac:dyDescent="0.3">
      <c r="A39" s="12">
        <v>38</v>
      </c>
      <c r="B39" s="37" t="s">
        <v>579</v>
      </c>
      <c r="C39" s="4" t="s">
        <v>9</v>
      </c>
      <c r="D39" s="5">
        <f>VLOOKUP(C39,[5]참고사항!A$2:B$4,2,0)</f>
        <v>21</v>
      </c>
      <c r="E39" s="58" t="s">
        <v>1232</v>
      </c>
      <c r="F39" s="4">
        <v>1</v>
      </c>
      <c r="G39" s="55">
        <v>3</v>
      </c>
      <c r="H39" s="4">
        <v>20</v>
      </c>
      <c r="I39" s="4" t="s">
        <v>59</v>
      </c>
      <c r="J39" s="7" t="str">
        <f>VLOOKUP(I39,[5]참고사항!A$7:B$9,2,0)</f>
        <v>L</v>
      </c>
      <c r="K39" s="3"/>
    </row>
    <row r="40" spans="1:11" ht="117.75" customHeight="1" x14ac:dyDescent="0.3">
      <c r="A40" s="12">
        <v>39</v>
      </c>
      <c r="B40" s="37" t="s">
        <v>580</v>
      </c>
      <c r="C40" s="4" t="s">
        <v>9</v>
      </c>
      <c r="D40" s="5">
        <f>VLOOKUP(C40,[5]참고사항!A$2:B$4,2,0)</f>
        <v>21</v>
      </c>
      <c r="E40" s="58" t="s">
        <v>1215</v>
      </c>
      <c r="F40" s="4">
        <v>1</v>
      </c>
      <c r="G40" s="55">
        <v>2</v>
      </c>
      <c r="H40" s="4">
        <v>20</v>
      </c>
      <c r="I40" s="4" t="s">
        <v>104</v>
      </c>
      <c r="J40" s="7" t="str">
        <f>VLOOKUP(I40,[5]참고사항!A$7:B$9,2,0)</f>
        <v>H</v>
      </c>
      <c r="K40" s="3"/>
    </row>
    <row r="41" spans="1:11" ht="117.75" customHeight="1" x14ac:dyDescent="0.3">
      <c r="A41" s="12">
        <v>40</v>
      </c>
      <c r="B41" s="37" t="s">
        <v>581</v>
      </c>
      <c r="C41" s="4" t="s">
        <v>9</v>
      </c>
      <c r="D41" s="5">
        <f>VLOOKUP(C41,[5]참고사항!A$2:B$4,2,0)</f>
        <v>21</v>
      </c>
      <c r="E41" s="58" t="s">
        <v>1233</v>
      </c>
      <c r="F41" s="4">
        <v>1</v>
      </c>
      <c r="G41" s="55">
        <v>1</v>
      </c>
      <c r="H41" s="4">
        <v>20</v>
      </c>
      <c r="I41" s="4" t="s">
        <v>104</v>
      </c>
      <c r="J41" s="7" t="str">
        <f>VLOOKUP(I41,[5]참고사항!A$7:B$9,2,0)</f>
        <v>H</v>
      </c>
      <c r="K41" s="3"/>
    </row>
    <row r="42" spans="1:11" ht="117.75" customHeight="1" x14ac:dyDescent="0.3">
      <c r="A42" s="12">
        <v>41</v>
      </c>
      <c r="B42" s="37" t="s">
        <v>582</v>
      </c>
      <c r="C42" s="4" t="s">
        <v>9</v>
      </c>
      <c r="D42" s="5">
        <f>VLOOKUP(C42,[5]참고사항!A$2:B$4,2,0)</f>
        <v>21</v>
      </c>
      <c r="E42" s="58" t="s">
        <v>1216</v>
      </c>
      <c r="F42" s="4">
        <v>1</v>
      </c>
      <c r="G42" s="55">
        <v>5</v>
      </c>
      <c r="H42" s="4">
        <v>20</v>
      </c>
      <c r="I42" s="4" t="s">
        <v>104</v>
      </c>
      <c r="J42" s="7" t="str">
        <f>VLOOKUP(I42,[5]참고사항!A$7:B$9,2,0)</f>
        <v>H</v>
      </c>
      <c r="K42" s="3"/>
    </row>
    <row r="43" spans="1:11" ht="117.75" customHeight="1" x14ac:dyDescent="0.3">
      <c r="A43" s="12">
        <v>42</v>
      </c>
      <c r="B43" s="37" t="s">
        <v>583</v>
      </c>
      <c r="C43" s="4" t="s">
        <v>9</v>
      </c>
      <c r="D43" s="5">
        <f>VLOOKUP(C43,[5]참고사항!A$2:B$4,2,0)</f>
        <v>21</v>
      </c>
      <c r="E43" s="58" t="s">
        <v>1234</v>
      </c>
      <c r="F43" s="4">
        <v>1</v>
      </c>
      <c r="G43" s="55">
        <v>3</v>
      </c>
      <c r="H43" s="4">
        <v>20</v>
      </c>
      <c r="I43" s="4" t="s">
        <v>102</v>
      </c>
      <c r="J43" s="7" t="str">
        <f>VLOOKUP(I43,[5]참고사항!A$7:B$9,2,0)</f>
        <v>M</v>
      </c>
      <c r="K43" s="3"/>
    </row>
    <row r="44" spans="1:11" ht="90.75" customHeight="1" x14ac:dyDescent="0.3">
      <c r="A44" s="12">
        <v>1</v>
      </c>
      <c r="B44" s="37" t="s">
        <v>584</v>
      </c>
      <c r="C44" s="4" t="s">
        <v>221</v>
      </c>
      <c r="D44" s="5">
        <f>VLOOKUP(C44,[5]참고사항!A$2:B$4,2,0)</f>
        <v>31</v>
      </c>
      <c r="E44" s="58"/>
      <c r="F44" s="4">
        <v>1</v>
      </c>
      <c r="G44" s="56" t="s">
        <v>585</v>
      </c>
      <c r="H44" s="4">
        <v>20</v>
      </c>
      <c r="I44" s="4" t="s">
        <v>59</v>
      </c>
      <c r="J44" s="7" t="str">
        <f>VLOOKUP(I44,[5]참고사항!A$7:B$9,2,0)</f>
        <v>L</v>
      </c>
      <c r="K44" s="3"/>
    </row>
    <row r="45" spans="1:11" ht="90.75" customHeight="1" x14ac:dyDescent="0.3">
      <c r="A45" s="12">
        <v>2</v>
      </c>
      <c r="B45" s="37" t="s">
        <v>586</v>
      </c>
      <c r="C45" s="4" t="s">
        <v>221</v>
      </c>
      <c r="D45" s="5">
        <f>VLOOKUP(C45,[5]참고사항!A$2:B$4,2,0)</f>
        <v>31</v>
      </c>
      <c r="E45" s="58"/>
      <c r="F45" s="4">
        <v>1</v>
      </c>
      <c r="G45" s="56" t="s">
        <v>587</v>
      </c>
      <c r="H45" s="4">
        <v>20</v>
      </c>
      <c r="I45" s="4" t="s">
        <v>59</v>
      </c>
      <c r="J45" s="7" t="str">
        <f>VLOOKUP(I45,[5]참고사항!A$7:B$9,2,0)</f>
        <v>L</v>
      </c>
      <c r="K45" s="3"/>
    </row>
    <row r="46" spans="1:11" ht="90.75" customHeight="1" x14ac:dyDescent="0.3">
      <c r="A46" s="12">
        <v>3</v>
      </c>
      <c r="B46" s="37" t="s">
        <v>588</v>
      </c>
      <c r="C46" s="4" t="s">
        <v>221</v>
      </c>
      <c r="D46" s="5">
        <f>VLOOKUP(C46,[5]참고사항!A$2:B$4,2,0)</f>
        <v>31</v>
      </c>
      <c r="E46" s="58"/>
      <c r="F46" s="4">
        <v>1</v>
      </c>
      <c r="G46" s="56" t="s">
        <v>589</v>
      </c>
      <c r="H46" s="4">
        <v>20</v>
      </c>
      <c r="I46" s="4" t="s">
        <v>59</v>
      </c>
      <c r="J46" s="7" t="str">
        <f>VLOOKUP(I46,[5]참고사항!A$7:B$9,2,0)</f>
        <v>L</v>
      </c>
      <c r="K46" s="3"/>
    </row>
    <row r="47" spans="1:11" ht="90.75" customHeight="1" x14ac:dyDescent="0.3">
      <c r="A47" s="12">
        <v>4</v>
      </c>
      <c r="B47" s="37" t="s">
        <v>590</v>
      </c>
      <c r="C47" s="4" t="s">
        <v>221</v>
      </c>
      <c r="D47" s="5">
        <f>VLOOKUP(C47,[5]참고사항!A$2:B$4,2,0)</f>
        <v>31</v>
      </c>
      <c r="E47" s="58"/>
      <c r="F47" s="4">
        <v>1</v>
      </c>
      <c r="G47" s="57" t="s">
        <v>591</v>
      </c>
      <c r="H47" s="4">
        <v>20</v>
      </c>
      <c r="I47" s="4" t="s">
        <v>102</v>
      </c>
      <c r="J47" s="7" t="str">
        <f>VLOOKUP(I47,[5]참고사항!A$7:B$9,2,0)</f>
        <v>M</v>
      </c>
      <c r="K47" s="3"/>
    </row>
    <row r="48" spans="1:11" ht="90.75" customHeight="1" x14ac:dyDescent="0.3">
      <c r="A48" s="12">
        <v>5</v>
      </c>
      <c r="B48" s="37" t="s">
        <v>592</v>
      </c>
      <c r="C48" s="4" t="s">
        <v>221</v>
      </c>
      <c r="D48" s="5">
        <f>VLOOKUP(C48,[5]참고사항!A$2:B$4,2,0)</f>
        <v>31</v>
      </c>
      <c r="E48" s="58"/>
      <c r="F48" s="4">
        <v>1</v>
      </c>
      <c r="G48" s="56" t="s">
        <v>593</v>
      </c>
      <c r="H48" s="4">
        <v>20</v>
      </c>
      <c r="I48" s="4" t="s">
        <v>102</v>
      </c>
      <c r="J48" s="7" t="str">
        <f>VLOOKUP(I48,[5]참고사항!A$7:B$9,2,0)</f>
        <v>M</v>
      </c>
      <c r="K48" s="3"/>
    </row>
    <row r="49" spans="1:11" ht="90.75" customHeight="1" x14ac:dyDescent="0.3">
      <c r="A49" s="12">
        <v>6</v>
      </c>
      <c r="B49" s="37" t="s">
        <v>594</v>
      </c>
      <c r="C49" s="4" t="s">
        <v>221</v>
      </c>
      <c r="D49" s="5">
        <f>VLOOKUP(C49,[5]참고사항!A$2:B$4,2,0)</f>
        <v>31</v>
      </c>
      <c r="E49" s="58"/>
      <c r="F49" s="4">
        <v>1</v>
      </c>
      <c r="G49" s="56" t="s">
        <v>595</v>
      </c>
      <c r="H49" s="4">
        <v>20</v>
      </c>
      <c r="I49" s="4" t="s">
        <v>102</v>
      </c>
      <c r="J49" s="7" t="str">
        <f>VLOOKUP(I49,[5]참고사항!A$7:B$9,2,0)</f>
        <v>M</v>
      </c>
      <c r="K49" s="3"/>
    </row>
    <row r="50" spans="1:11" ht="90.75" customHeight="1" x14ac:dyDescent="0.3">
      <c r="A50" s="12">
        <v>7</v>
      </c>
      <c r="B50" s="37" t="s">
        <v>596</v>
      </c>
      <c r="C50" s="4" t="s">
        <v>221</v>
      </c>
      <c r="D50" s="5">
        <f>VLOOKUP(C50,[5]참고사항!A$2:B$4,2,0)</f>
        <v>31</v>
      </c>
      <c r="E50" s="58"/>
      <c r="F50" s="4">
        <v>1</v>
      </c>
      <c r="G50" s="56" t="s">
        <v>597</v>
      </c>
      <c r="H50" s="4">
        <v>20</v>
      </c>
      <c r="I50" s="4" t="s">
        <v>104</v>
      </c>
      <c r="J50" s="7" t="str">
        <f>VLOOKUP(I50,[5]참고사항!A$7:B$9,2,0)</f>
        <v>H</v>
      </c>
      <c r="K50" s="3"/>
    </row>
    <row r="51" spans="1:11" ht="90.75" customHeight="1" x14ac:dyDescent="0.3">
      <c r="A51" s="12">
        <v>8</v>
      </c>
      <c r="B51" s="37" t="s">
        <v>598</v>
      </c>
      <c r="C51" s="4" t="s">
        <v>221</v>
      </c>
      <c r="D51" s="5">
        <f>VLOOKUP(C51,[5]참고사항!A$2:B$4,2,0)</f>
        <v>31</v>
      </c>
      <c r="E51" s="58"/>
      <c r="F51" s="4">
        <v>1</v>
      </c>
      <c r="G51" s="56" t="s">
        <v>599</v>
      </c>
      <c r="H51" s="4">
        <v>20</v>
      </c>
      <c r="I51" s="4" t="s">
        <v>104</v>
      </c>
      <c r="J51" s="7" t="str">
        <f>VLOOKUP(I51,[5]참고사항!A$7:B$9,2,0)</f>
        <v>H</v>
      </c>
      <c r="K51" s="3"/>
    </row>
    <row r="52" spans="1:11" ht="90.75" customHeight="1" x14ac:dyDescent="0.3">
      <c r="A52" s="12">
        <v>9</v>
      </c>
      <c r="B52" s="37" t="s">
        <v>600</v>
      </c>
      <c r="C52" s="4" t="s">
        <v>221</v>
      </c>
      <c r="D52" s="5">
        <f>VLOOKUP(C52,[5]참고사항!A$2:B$4,2,0)</f>
        <v>31</v>
      </c>
      <c r="E52" s="58"/>
      <c r="F52" s="4">
        <v>1</v>
      </c>
      <c r="G52" s="56" t="s">
        <v>601</v>
      </c>
      <c r="H52" s="4">
        <v>20</v>
      </c>
      <c r="I52" s="4" t="s">
        <v>104</v>
      </c>
      <c r="J52" s="7" t="str">
        <f>VLOOKUP(I52,[5]참고사항!A$7:B$9,2,0)</f>
        <v>H</v>
      </c>
      <c r="K52" s="3"/>
    </row>
    <row r="53" spans="1:11" ht="90.75" customHeight="1" x14ac:dyDescent="0.3">
      <c r="A53" s="12">
        <v>10</v>
      </c>
      <c r="B53" s="37" t="s">
        <v>602</v>
      </c>
      <c r="C53" s="4" t="s">
        <v>221</v>
      </c>
      <c r="D53" s="5">
        <f>VLOOKUP(C53,[5]참고사항!A$2:B$4,2,0)</f>
        <v>31</v>
      </c>
      <c r="E53" s="58"/>
      <c r="F53" s="4">
        <v>1</v>
      </c>
      <c r="G53" s="56" t="s">
        <v>603</v>
      </c>
      <c r="H53" s="4">
        <v>20</v>
      </c>
      <c r="I53" s="4" t="s">
        <v>102</v>
      </c>
      <c r="J53" s="7" t="str">
        <f>VLOOKUP(I53,[5]참고사항!A$7:B$9,2,0)</f>
        <v>M</v>
      </c>
      <c r="K53" s="3"/>
    </row>
    <row r="54" spans="1:11" ht="90.75" customHeight="1" x14ac:dyDescent="0.3">
      <c r="A54" s="12">
        <v>11</v>
      </c>
      <c r="B54" s="37" t="s">
        <v>604</v>
      </c>
      <c r="C54" s="4" t="s">
        <v>221</v>
      </c>
      <c r="D54" s="5">
        <f>VLOOKUP(C54,[5]참고사항!A$2:B$4,2,0)</f>
        <v>31</v>
      </c>
      <c r="E54" s="58"/>
      <c r="F54" s="4">
        <v>1</v>
      </c>
      <c r="G54" s="56" t="s">
        <v>605</v>
      </c>
      <c r="H54" s="4">
        <v>20</v>
      </c>
      <c r="I54" s="4" t="s">
        <v>102</v>
      </c>
      <c r="J54" s="7" t="str">
        <f>VLOOKUP(I54,[5]참고사항!A$7:B$9,2,0)</f>
        <v>M</v>
      </c>
      <c r="K54" s="3"/>
    </row>
    <row r="55" spans="1:11" ht="119.25" customHeight="1" x14ac:dyDescent="0.3">
      <c r="A55" s="12">
        <v>12</v>
      </c>
      <c r="B55" s="37" t="s">
        <v>606</v>
      </c>
      <c r="C55" s="4" t="s">
        <v>221</v>
      </c>
      <c r="D55" s="5">
        <f>VLOOKUP(C55,[5]참고사항!A$2:B$4,2,0)</f>
        <v>31</v>
      </c>
      <c r="E55" s="58"/>
      <c r="F55" s="4">
        <v>1</v>
      </c>
      <c r="G55" s="56" t="s">
        <v>607</v>
      </c>
      <c r="H55" s="4">
        <v>20</v>
      </c>
      <c r="I55" s="4" t="s">
        <v>104</v>
      </c>
      <c r="J55" s="7" t="str">
        <f>VLOOKUP(I55,[5]참고사항!A$7:B$9,2,0)</f>
        <v>H</v>
      </c>
      <c r="K55" s="3"/>
    </row>
  </sheetData>
  <autoFilter ref="A1:K55" xr:uid="{58BCB7CF-1982-478B-8B28-75D44EE71A63}"/>
  <phoneticPr fontId="1" type="noConversion"/>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9EC0-483A-474F-93FF-D4C9BD746E02}">
  <dimension ref="A1:J31"/>
  <sheetViews>
    <sheetView workbookViewId="0">
      <pane ySplit="1" topLeftCell="A25" activePane="bottomLeft" state="frozen"/>
      <selection pane="bottomLeft" activeCell="D50" sqref="D50"/>
    </sheetView>
  </sheetViews>
  <sheetFormatPr defaultRowHeight="16.5" x14ac:dyDescent="0.3"/>
  <cols>
    <col min="1" max="1" width="63.625" style="32" customWidth="1"/>
    <col min="2" max="2" width="9" bestFit="1" customWidth="1"/>
    <col min="3" max="3" width="5.125" style="15" bestFit="1" customWidth="1"/>
    <col min="4" max="4" width="69.5" style="32" customWidth="1"/>
    <col min="5" max="5" width="5.125" style="12" customWidth="1"/>
    <col min="6" max="6" width="26.875" style="39" customWidth="1"/>
    <col min="8" max="8" width="7.125" bestFit="1" customWidth="1"/>
    <col min="9" max="9" width="11" bestFit="1" customWidth="1"/>
    <col min="10" max="10" width="41.375" customWidth="1"/>
  </cols>
  <sheetData>
    <row r="1" spans="1:10" x14ac:dyDescent="0.3">
      <c r="A1" s="30" t="s">
        <v>0</v>
      </c>
      <c r="B1" s="1" t="s">
        <v>1</v>
      </c>
      <c r="C1" s="2" t="s">
        <v>2</v>
      </c>
      <c r="D1" s="30" t="s">
        <v>3</v>
      </c>
      <c r="E1" s="1" t="s">
        <v>4</v>
      </c>
      <c r="F1" s="30" t="s">
        <v>5</v>
      </c>
      <c r="G1" s="1" t="s">
        <v>6</v>
      </c>
      <c r="H1" s="1" t="s">
        <v>7</v>
      </c>
      <c r="I1" s="1" t="s">
        <v>2</v>
      </c>
      <c r="J1" s="1" t="s">
        <v>8</v>
      </c>
    </row>
    <row r="2" spans="1:10" ht="82.5" x14ac:dyDescent="0.3">
      <c r="A2" s="6" t="s">
        <v>608</v>
      </c>
      <c r="B2" s="4" t="s">
        <v>9</v>
      </c>
      <c r="C2" s="5">
        <f>VLOOKUP(B2,[6]참고사항!A$2:B$4,2,0)</f>
        <v>21</v>
      </c>
      <c r="D2" s="6" t="s">
        <v>609</v>
      </c>
      <c r="E2" s="4">
        <v>1</v>
      </c>
      <c r="F2" s="38">
        <v>2</v>
      </c>
      <c r="G2" s="4">
        <v>20</v>
      </c>
      <c r="H2" s="4" t="s">
        <v>24</v>
      </c>
      <c r="I2" s="7" t="s">
        <v>13</v>
      </c>
      <c r="J2" s="3"/>
    </row>
    <row r="3" spans="1:10" ht="82.5" x14ac:dyDescent="0.3">
      <c r="A3" s="6" t="s">
        <v>610</v>
      </c>
      <c r="B3" s="4" t="s">
        <v>9</v>
      </c>
      <c r="C3" s="5">
        <f>VLOOKUP(B3,[6]참고사항!A$2:B$4,2,0)</f>
        <v>21</v>
      </c>
      <c r="D3" s="6" t="s">
        <v>611</v>
      </c>
      <c r="E3" s="4">
        <v>1</v>
      </c>
      <c r="F3" s="38">
        <v>4</v>
      </c>
      <c r="G3" s="4">
        <v>20</v>
      </c>
      <c r="H3" s="4" t="s">
        <v>102</v>
      </c>
      <c r="I3" s="7" t="str">
        <f>VLOOKUP(H3,[6]참고사항!A$7:B$9,2,0)</f>
        <v>M</v>
      </c>
      <c r="J3" s="3"/>
    </row>
    <row r="4" spans="1:10" ht="115.5" x14ac:dyDescent="0.3">
      <c r="A4" s="6" t="s">
        <v>612</v>
      </c>
      <c r="B4" s="4" t="s">
        <v>9</v>
      </c>
      <c r="C4" s="5">
        <f>VLOOKUP(B4,[6]참고사항!A$2:B$4,2,0)</f>
        <v>21</v>
      </c>
      <c r="D4" s="6" t="s">
        <v>613</v>
      </c>
      <c r="E4" s="4">
        <v>1</v>
      </c>
      <c r="F4" s="38">
        <v>3</v>
      </c>
      <c r="G4" s="4">
        <v>20</v>
      </c>
      <c r="H4" s="4" t="s">
        <v>104</v>
      </c>
      <c r="I4" s="7" t="str">
        <f>VLOOKUP(H4,[6]참고사항!A$7:B$9,2,0)</f>
        <v>H</v>
      </c>
      <c r="J4" s="3"/>
    </row>
    <row r="5" spans="1:10" ht="82.5" x14ac:dyDescent="0.3">
      <c r="A5" s="6" t="s">
        <v>614</v>
      </c>
      <c r="B5" s="4" t="s">
        <v>9</v>
      </c>
      <c r="C5" s="5">
        <f>VLOOKUP(B5,[6]참고사항!A$2:B$4,2,0)</f>
        <v>21</v>
      </c>
      <c r="D5" s="6" t="s">
        <v>615</v>
      </c>
      <c r="E5" s="4">
        <v>1</v>
      </c>
      <c r="F5" s="38">
        <v>3</v>
      </c>
      <c r="G5" s="4">
        <v>20</v>
      </c>
      <c r="H5" s="4" t="s">
        <v>24</v>
      </c>
      <c r="I5" s="7" t="s">
        <v>13</v>
      </c>
      <c r="J5" s="3"/>
    </row>
    <row r="6" spans="1:10" ht="82.5" x14ac:dyDescent="0.3">
      <c r="A6" s="6" t="s">
        <v>616</v>
      </c>
      <c r="B6" s="4" t="s">
        <v>9</v>
      </c>
      <c r="C6" s="5">
        <f>VLOOKUP(B6,[6]참고사항!A$2:B$4,2,0)</f>
        <v>21</v>
      </c>
      <c r="D6" s="6" t="s">
        <v>617</v>
      </c>
      <c r="E6" s="4">
        <v>1</v>
      </c>
      <c r="F6" s="38">
        <v>5</v>
      </c>
      <c r="G6" s="4">
        <v>20</v>
      </c>
      <c r="H6" s="4" t="s">
        <v>102</v>
      </c>
      <c r="I6" s="7" t="str">
        <f>VLOOKUP(H6,[6]참고사항!A$7:B$9,2,0)</f>
        <v>M</v>
      </c>
      <c r="J6" s="3"/>
    </row>
    <row r="7" spans="1:10" ht="104.25" customHeight="1" x14ac:dyDescent="0.3">
      <c r="A7" s="6" t="s">
        <v>618</v>
      </c>
      <c r="B7" s="4" t="s">
        <v>9</v>
      </c>
      <c r="C7" s="5">
        <f>VLOOKUP(B7,[6]참고사항!A$2:B$4,2,0)</f>
        <v>21</v>
      </c>
      <c r="D7" s="6" t="s">
        <v>619</v>
      </c>
      <c r="E7" s="4">
        <v>1</v>
      </c>
      <c r="F7" s="38">
        <v>5</v>
      </c>
      <c r="G7" s="4">
        <v>20</v>
      </c>
      <c r="H7" s="4" t="s">
        <v>102</v>
      </c>
      <c r="I7" s="7" t="str">
        <f>VLOOKUP(H7,[6]참고사항!A$7:B$9,2,0)</f>
        <v>M</v>
      </c>
      <c r="J7" s="3"/>
    </row>
    <row r="8" spans="1:10" ht="82.5" x14ac:dyDescent="0.3">
      <c r="A8" s="6" t="s">
        <v>620</v>
      </c>
      <c r="B8" s="4" t="s">
        <v>9</v>
      </c>
      <c r="C8" s="5">
        <f>VLOOKUP(B8,[6]참고사항!A$2:B$4,2,0)</f>
        <v>21</v>
      </c>
      <c r="D8" s="6" t="s">
        <v>621</v>
      </c>
      <c r="E8" s="4">
        <v>1</v>
      </c>
      <c r="F8" s="38">
        <v>4</v>
      </c>
      <c r="G8" s="4">
        <v>20</v>
      </c>
      <c r="H8" s="4" t="s">
        <v>24</v>
      </c>
      <c r="I8" s="7" t="s">
        <v>13</v>
      </c>
      <c r="J8" s="3"/>
    </row>
    <row r="9" spans="1:10" ht="165" x14ac:dyDescent="0.3">
      <c r="A9" s="6" t="s">
        <v>622</v>
      </c>
      <c r="B9" s="4" t="s">
        <v>9</v>
      </c>
      <c r="C9" s="5">
        <f>VLOOKUP(B9,[6]참고사항!A$2:B$4,2,0)</f>
        <v>21</v>
      </c>
      <c r="D9" s="6" t="s">
        <v>623</v>
      </c>
      <c r="E9" s="4">
        <v>1</v>
      </c>
      <c r="F9" s="38">
        <v>2</v>
      </c>
      <c r="G9" s="4">
        <v>20</v>
      </c>
      <c r="H9" s="4" t="s">
        <v>104</v>
      </c>
      <c r="I9" s="7" t="str">
        <f>VLOOKUP(H9,[6]참고사항!A$7:B$9,2,0)</f>
        <v>H</v>
      </c>
      <c r="J9" s="3"/>
    </row>
    <row r="10" spans="1:10" ht="132" x14ac:dyDescent="0.3">
      <c r="A10" s="6" t="s">
        <v>624</v>
      </c>
      <c r="B10" s="4" t="s">
        <v>9</v>
      </c>
      <c r="C10" s="5">
        <f>VLOOKUP(B10,[6]참고사항!A$2:B$4,2,0)</f>
        <v>21</v>
      </c>
      <c r="D10" s="6" t="s">
        <v>625</v>
      </c>
      <c r="E10" s="4">
        <v>1</v>
      </c>
      <c r="F10" s="38">
        <v>4</v>
      </c>
      <c r="G10" s="4">
        <v>20</v>
      </c>
      <c r="H10" s="4" t="s">
        <v>104</v>
      </c>
      <c r="I10" s="7" t="str">
        <f>VLOOKUP(H10,[6]참고사항!A$7:B$9,2,0)</f>
        <v>H</v>
      </c>
      <c r="J10" s="3"/>
    </row>
    <row r="11" spans="1:10" ht="99" x14ac:dyDescent="0.3">
      <c r="A11" s="6" t="s">
        <v>626</v>
      </c>
      <c r="B11" s="4" t="s">
        <v>9</v>
      </c>
      <c r="C11" s="5">
        <f>VLOOKUP(B11,[6]참고사항!A$2:B$4,2,0)</f>
        <v>21</v>
      </c>
      <c r="D11" s="6" t="s">
        <v>627</v>
      </c>
      <c r="E11" s="4">
        <v>1</v>
      </c>
      <c r="F11" s="38">
        <v>1</v>
      </c>
      <c r="G11" s="4">
        <v>20</v>
      </c>
      <c r="H11" s="4" t="s">
        <v>104</v>
      </c>
      <c r="I11" s="7" t="str">
        <f>VLOOKUP(H11,[6]참고사항!A$7:B$9,2,0)</f>
        <v>H</v>
      </c>
      <c r="J11" s="3"/>
    </row>
    <row r="12" spans="1:10" ht="82.5" x14ac:dyDescent="0.3">
      <c r="A12" s="6" t="s">
        <v>628</v>
      </c>
      <c r="B12" s="4" t="s">
        <v>9</v>
      </c>
      <c r="C12" s="5">
        <f>VLOOKUP(B12,[6]참고사항!A$2:B$4,2,0)</f>
        <v>21</v>
      </c>
      <c r="D12" s="6" t="s">
        <v>629</v>
      </c>
      <c r="E12" s="4">
        <v>1</v>
      </c>
      <c r="F12" s="38">
        <v>3</v>
      </c>
      <c r="G12" s="4">
        <v>20</v>
      </c>
      <c r="H12" s="4" t="s">
        <v>104</v>
      </c>
      <c r="I12" s="7" t="str">
        <f>VLOOKUP(H12,[6]참고사항!A$7:B$9,2,0)</f>
        <v>H</v>
      </c>
      <c r="J12" s="3"/>
    </row>
    <row r="13" spans="1:10" ht="82.5" x14ac:dyDescent="0.3">
      <c r="A13" s="6" t="s">
        <v>630</v>
      </c>
      <c r="B13" s="4" t="s">
        <v>9</v>
      </c>
      <c r="C13" s="5">
        <f>VLOOKUP(B13,[6]참고사항!A$2:B$4,2,0)</f>
        <v>21</v>
      </c>
      <c r="D13" s="6" t="s">
        <v>631</v>
      </c>
      <c r="E13" s="4">
        <v>1</v>
      </c>
      <c r="F13" s="38">
        <v>5</v>
      </c>
      <c r="G13" s="4">
        <v>20</v>
      </c>
      <c r="H13" s="4" t="s">
        <v>24</v>
      </c>
      <c r="I13" s="7" t="s">
        <v>13</v>
      </c>
      <c r="J13" s="3"/>
    </row>
    <row r="14" spans="1:10" ht="82.5" x14ac:dyDescent="0.3">
      <c r="A14" s="6" t="s">
        <v>632</v>
      </c>
      <c r="B14" s="4" t="s">
        <v>9</v>
      </c>
      <c r="C14" s="5">
        <f>VLOOKUP(B14,[6]참고사항!A$2:B$4,2,0)</f>
        <v>21</v>
      </c>
      <c r="D14" s="6" t="s">
        <v>633</v>
      </c>
      <c r="E14" s="4">
        <v>1</v>
      </c>
      <c r="F14" s="38">
        <v>2</v>
      </c>
      <c r="G14" s="4">
        <v>20</v>
      </c>
      <c r="H14" s="4" t="s">
        <v>102</v>
      </c>
      <c r="I14" s="7" t="str">
        <f>VLOOKUP(H14,[6]참고사항!A$7:B$9,2,0)</f>
        <v>M</v>
      </c>
      <c r="J14" s="3"/>
    </row>
    <row r="15" spans="1:10" ht="82.5" x14ac:dyDescent="0.3">
      <c r="A15" s="6" t="s">
        <v>634</v>
      </c>
      <c r="B15" s="4" t="s">
        <v>9</v>
      </c>
      <c r="C15" s="5">
        <f>VLOOKUP(B15,[6]참고사항!A$2:B$4,2,0)</f>
        <v>21</v>
      </c>
      <c r="D15" s="6" t="s">
        <v>635</v>
      </c>
      <c r="E15" s="4">
        <v>1</v>
      </c>
      <c r="F15" s="38">
        <v>4</v>
      </c>
      <c r="G15" s="4">
        <v>20</v>
      </c>
      <c r="H15" s="4" t="s">
        <v>24</v>
      </c>
      <c r="I15" s="7" t="str">
        <f>VLOOKUP(H15,[6]참고사항!A$7:B$9,2,0)</f>
        <v>L</v>
      </c>
      <c r="J15" s="3"/>
    </row>
    <row r="16" spans="1:10" ht="82.5" x14ac:dyDescent="0.3">
      <c r="A16" s="6" t="s">
        <v>636</v>
      </c>
      <c r="B16" s="4" t="s">
        <v>9</v>
      </c>
      <c r="C16" s="5">
        <f>VLOOKUP(B16,[6]참고사항!A$2:B$4,2,0)</f>
        <v>21</v>
      </c>
      <c r="D16" s="6" t="s">
        <v>637</v>
      </c>
      <c r="E16" s="4">
        <v>1</v>
      </c>
      <c r="F16" s="38">
        <v>5</v>
      </c>
      <c r="G16" s="4">
        <v>20</v>
      </c>
      <c r="H16" s="4" t="s">
        <v>104</v>
      </c>
      <c r="I16" s="7" t="str">
        <f>VLOOKUP(H16,[6]참고사항!A$7:B$9,2,0)</f>
        <v>H</v>
      </c>
      <c r="J16" s="3"/>
    </row>
    <row r="17" spans="1:10" ht="82.5" x14ac:dyDescent="0.3">
      <c r="A17" s="6" t="s">
        <v>638</v>
      </c>
      <c r="B17" s="4" t="s">
        <v>9</v>
      </c>
      <c r="C17" s="5">
        <f>VLOOKUP(B17,[6]참고사항!A$2:B$4,2,0)</f>
        <v>21</v>
      </c>
      <c r="D17" s="6" t="s">
        <v>639</v>
      </c>
      <c r="E17" s="4">
        <v>1</v>
      </c>
      <c r="F17" s="38">
        <v>4</v>
      </c>
      <c r="G17" s="4">
        <v>20</v>
      </c>
      <c r="H17" s="4" t="s">
        <v>24</v>
      </c>
      <c r="I17" s="7" t="s">
        <v>13</v>
      </c>
      <c r="J17" s="3"/>
    </row>
    <row r="18" spans="1:10" ht="165" x14ac:dyDescent="0.3">
      <c r="A18" s="6" t="s">
        <v>640</v>
      </c>
      <c r="B18" s="4" t="s">
        <v>9</v>
      </c>
      <c r="C18" s="5">
        <f>VLOOKUP(B18,[6]참고사항!A$2:B$4,2,0)</f>
        <v>21</v>
      </c>
      <c r="D18" s="6" t="s">
        <v>641</v>
      </c>
      <c r="E18" s="4">
        <v>1</v>
      </c>
      <c r="F18" s="38">
        <v>3</v>
      </c>
      <c r="G18" s="4">
        <v>20</v>
      </c>
      <c r="H18" s="4" t="s">
        <v>104</v>
      </c>
      <c r="I18" s="7" t="str">
        <f>VLOOKUP(H18,[6]참고사항!A$7:B$9,2,0)</f>
        <v>H</v>
      </c>
      <c r="J18" s="3"/>
    </row>
    <row r="19" spans="1:10" ht="82.5" x14ac:dyDescent="0.3">
      <c r="A19" s="6" t="s">
        <v>642</v>
      </c>
      <c r="B19" s="4" t="s">
        <v>9</v>
      </c>
      <c r="C19" s="5">
        <f>VLOOKUP(B19,[6]참고사항!A$2:B$4,2,0)</f>
        <v>21</v>
      </c>
      <c r="D19" s="6" t="s">
        <v>643</v>
      </c>
      <c r="E19" s="4">
        <v>1</v>
      </c>
      <c r="F19" s="38">
        <v>1</v>
      </c>
      <c r="G19" s="4">
        <v>20</v>
      </c>
      <c r="H19" s="4" t="s">
        <v>102</v>
      </c>
      <c r="I19" s="7" t="str">
        <f>VLOOKUP(H19,[6]참고사항!A$7:B$9,2,0)</f>
        <v>M</v>
      </c>
      <c r="J19" s="3"/>
    </row>
    <row r="20" spans="1:10" ht="82.5" x14ac:dyDescent="0.3">
      <c r="A20" s="6" t="s">
        <v>644</v>
      </c>
      <c r="B20" s="4" t="s">
        <v>9</v>
      </c>
      <c r="C20" s="5">
        <f>VLOOKUP(B20,[6]참고사항!A$2:B$4,2,0)</f>
        <v>21</v>
      </c>
      <c r="D20" s="6" t="s">
        <v>645</v>
      </c>
      <c r="E20" s="4">
        <v>1</v>
      </c>
      <c r="F20" s="38">
        <v>4</v>
      </c>
      <c r="G20" s="4">
        <v>20</v>
      </c>
      <c r="H20" s="4" t="s">
        <v>24</v>
      </c>
      <c r="I20" s="7" t="s">
        <v>13</v>
      </c>
      <c r="J20" s="3"/>
    </row>
    <row r="21" spans="1:10" ht="82.5" x14ac:dyDescent="0.3">
      <c r="A21" s="6" t="s">
        <v>646</v>
      </c>
      <c r="B21" s="4" t="s">
        <v>9</v>
      </c>
      <c r="C21" s="5">
        <f>VLOOKUP(B21,[6]참고사항!A$2:B$4,2,0)</f>
        <v>21</v>
      </c>
      <c r="D21" s="6" t="s">
        <v>647</v>
      </c>
      <c r="E21" s="4">
        <v>1</v>
      </c>
      <c r="F21" s="38">
        <v>3</v>
      </c>
      <c r="G21" s="4">
        <v>20</v>
      </c>
      <c r="H21" s="4" t="s">
        <v>24</v>
      </c>
      <c r="I21" s="7" t="str">
        <f>VLOOKUP(H21,[6]참고사항!A$7:B$9,2,0)</f>
        <v>L</v>
      </c>
      <c r="J21" s="3"/>
    </row>
    <row r="22" spans="1:10" ht="82.5" x14ac:dyDescent="0.3">
      <c r="A22" s="6" t="s">
        <v>648</v>
      </c>
      <c r="B22" s="4" t="s">
        <v>9</v>
      </c>
      <c r="C22" s="5">
        <f>VLOOKUP(B22,[6]참고사항!A$2:B$4,2,0)</f>
        <v>21</v>
      </c>
      <c r="D22" s="6" t="s">
        <v>649</v>
      </c>
      <c r="E22" s="4">
        <v>1</v>
      </c>
      <c r="F22" s="38">
        <v>1</v>
      </c>
      <c r="G22" s="4">
        <v>20</v>
      </c>
      <c r="H22" s="4" t="s">
        <v>102</v>
      </c>
      <c r="I22" s="7" t="str">
        <f>VLOOKUP(H22,[6]참고사항!A$7:B$9,2,0)</f>
        <v>M</v>
      </c>
      <c r="J22" s="3"/>
    </row>
    <row r="23" spans="1:10" ht="115.5" x14ac:dyDescent="0.3">
      <c r="A23" s="6" t="s">
        <v>650</v>
      </c>
      <c r="B23" s="4" t="s">
        <v>9</v>
      </c>
      <c r="C23" s="5">
        <f>VLOOKUP(B23,[6]참고사항!A$2:B$4,2,0)</f>
        <v>21</v>
      </c>
      <c r="D23" s="6" t="s">
        <v>651</v>
      </c>
      <c r="E23" s="4">
        <v>1</v>
      </c>
      <c r="F23" s="38">
        <v>1</v>
      </c>
      <c r="G23" s="4">
        <v>20</v>
      </c>
      <c r="H23" s="4" t="s">
        <v>102</v>
      </c>
      <c r="I23" s="7" t="str">
        <f>VLOOKUP(H23,[6]참고사항!A$7:B$9,2,0)</f>
        <v>M</v>
      </c>
      <c r="J23" s="3"/>
    </row>
    <row r="24" spans="1:10" ht="82.5" x14ac:dyDescent="0.3">
      <c r="A24" s="6" t="s">
        <v>652</v>
      </c>
      <c r="B24" s="4" t="s">
        <v>9</v>
      </c>
      <c r="C24" s="5">
        <f>VLOOKUP(B24,[6]참고사항!A$2:B$4,2,0)</f>
        <v>21</v>
      </c>
      <c r="D24" s="6" t="s">
        <v>653</v>
      </c>
      <c r="E24" s="4">
        <v>1</v>
      </c>
      <c r="F24" s="38">
        <v>1</v>
      </c>
      <c r="G24" s="4">
        <v>20</v>
      </c>
      <c r="H24" s="4" t="s">
        <v>102</v>
      </c>
      <c r="I24" s="7" t="str">
        <f>VLOOKUP(H24,[6]참고사항!A$7:B$9,2,0)</f>
        <v>M</v>
      </c>
      <c r="J24" s="3"/>
    </row>
    <row r="25" spans="1:10" ht="82.5" x14ac:dyDescent="0.3">
      <c r="A25" s="6" t="s">
        <v>654</v>
      </c>
      <c r="B25" s="4" t="s">
        <v>9</v>
      </c>
      <c r="C25" s="5">
        <f>VLOOKUP(B25,[6]참고사항!A$2:B$4,2,0)</f>
        <v>21</v>
      </c>
      <c r="D25" s="6" t="s">
        <v>655</v>
      </c>
      <c r="E25" s="4">
        <v>1</v>
      </c>
      <c r="F25" s="38">
        <v>4</v>
      </c>
      <c r="G25" s="4">
        <v>20</v>
      </c>
      <c r="H25" s="4" t="s">
        <v>102</v>
      </c>
      <c r="I25" s="7" t="str">
        <f>VLOOKUP(H25,[6]참고사항!A$7:B$9,2,0)</f>
        <v>M</v>
      </c>
      <c r="J25" s="3"/>
    </row>
    <row r="26" spans="1:10" ht="82.5" x14ac:dyDescent="0.3">
      <c r="A26" s="6" t="s">
        <v>656</v>
      </c>
      <c r="B26" s="4" t="s">
        <v>9</v>
      </c>
      <c r="C26" s="5">
        <f>VLOOKUP(B26,[6]참고사항!A$2:B$4,2,0)</f>
        <v>21</v>
      </c>
      <c r="D26" s="6" t="s">
        <v>657</v>
      </c>
      <c r="E26" s="4">
        <v>1</v>
      </c>
      <c r="F26" s="38">
        <v>5</v>
      </c>
      <c r="G26" s="4">
        <v>20</v>
      </c>
      <c r="H26" s="4" t="s">
        <v>104</v>
      </c>
      <c r="I26" s="7" t="str">
        <f>VLOOKUP(H26,[6]참고사항!A$7:B$9,2,0)</f>
        <v>H</v>
      </c>
      <c r="J26" s="3"/>
    </row>
    <row r="27" spans="1:10" ht="82.5" x14ac:dyDescent="0.3">
      <c r="A27" s="6" t="s">
        <v>658</v>
      </c>
      <c r="B27" s="4" t="s">
        <v>9</v>
      </c>
      <c r="C27" s="5">
        <f>VLOOKUP(B27,[6]참고사항!A$2:B$4,2,0)</f>
        <v>21</v>
      </c>
      <c r="D27" s="6" t="s">
        <v>659</v>
      </c>
      <c r="E27" s="4">
        <v>1</v>
      </c>
      <c r="F27" s="38">
        <v>3</v>
      </c>
      <c r="G27" s="4">
        <v>20</v>
      </c>
      <c r="H27" s="4" t="s">
        <v>104</v>
      </c>
      <c r="I27" s="7" t="str">
        <f>VLOOKUP(H27,[6]참고사항!A$7:B$9,2,0)</f>
        <v>H</v>
      </c>
      <c r="J27" s="3"/>
    </row>
    <row r="28" spans="1:10" ht="82.5" x14ac:dyDescent="0.3">
      <c r="A28" s="6" t="s">
        <v>660</v>
      </c>
      <c r="B28" s="4" t="s">
        <v>9</v>
      </c>
      <c r="C28" s="5">
        <f>VLOOKUP(B28,[6]참고사항!A$2:B$4,2,0)</f>
        <v>21</v>
      </c>
      <c r="D28" s="6" t="s">
        <v>661</v>
      </c>
      <c r="E28" s="4">
        <v>1</v>
      </c>
      <c r="F28" s="38">
        <v>1</v>
      </c>
      <c r="G28" s="4">
        <v>20</v>
      </c>
      <c r="H28" s="4" t="s">
        <v>24</v>
      </c>
      <c r="I28" s="7" t="s">
        <v>13</v>
      </c>
      <c r="J28" s="3"/>
    </row>
    <row r="29" spans="1:10" ht="82.5" x14ac:dyDescent="0.3">
      <c r="A29" s="6" t="s">
        <v>662</v>
      </c>
      <c r="B29" s="4" t="s">
        <v>9</v>
      </c>
      <c r="C29" s="5">
        <f>VLOOKUP(B29,[6]참고사항!A$2:B$4,2,0)</f>
        <v>21</v>
      </c>
      <c r="D29" s="6" t="s">
        <v>663</v>
      </c>
      <c r="E29" s="4">
        <v>1</v>
      </c>
      <c r="F29" s="38">
        <v>3</v>
      </c>
      <c r="G29" s="4">
        <v>20</v>
      </c>
      <c r="H29" s="4" t="s">
        <v>102</v>
      </c>
      <c r="I29" s="7" t="str">
        <f>VLOOKUP(H29,[6]참고사항!A$7:B$9,2,0)</f>
        <v>M</v>
      </c>
      <c r="J29" s="3"/>
    </row>
    <row r="30" spans="1:10" ht="82.5" x14ac:dyDescent="0.3">
      <c r="A30" s="6" t="s">
        <v>664</v>
      </c>
      <c r="B30" s="4" t="s">
        <v>9</v>
      </c>
      <c r="C30" s="5">
        <f>VLOOKUP(B30,[6]참고사항!A$2:B$4,2,0)</f>
        <v>21</v>
      </c>
      <c r="D30" s="6" t="s">
        <v>665</v>
      </c>
      <c r="E30" s="4">
        <v>1</v>
      </c>
      <c r="F30" s="38">
        <v>4</v>
      </c>
      <c r="G30" s="4">
        <v>20</v>
      </c>
      <c r="H30" s="4" t="s">
        <v>24</v>
      </c>
      <c r="I30" s="7" t="s">
        <v>13</v>
      </c>
      <c r="J30" s="3"/>
    </row>
    <row r="31" spans="1:10" ht="99" x14ac:dyDescent="0.3">
      <c r="A31" s="6" t="s">
        <v>666</v>
      </c>
      <c r="B31" s="4" t="s">
        <v>9</v>
      </c>
      <c r="C31" s="5">
        <f>VLOOKUP(B31,[6]참고사항!A$2:B$4,2,0)</f>
        <v>21</v>
      </c>
      <c r="D31" s="6" t="s">
        <v>667</v>
      </c>
      <c r="E31" s="4">
        <v>1</v>
      </c>
      <c r="F31" s="38">
        <v>4</v>
      </c>
      <c r="G31" s="4">
        <v>20</v>
      </c>
      <c r="H31" s="4" t="s">
        <v>104</v>
      </c>
      <c r="I31" s="7" t="str">
        <f>VLOOKUP(H31,[6]참고사항!A$7:B$9,2,0)</f>
        <v>H</v>
      </c>
      <c r="J31" s="3"/>
    </row>
  </sheetData>
  <autoFilter ref="A1:J31" xr:uid="{BAFB9EC0-483A-474F-93FF-D4C9BD746E02}"/>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0836-411C-442F-B845-0955DCCFEE4F}">
  <dimension ref="A1:J49"/>
  <sheetViews>
    <sheetView workbookViewId="0">
      <pane ySplit="1" topLeftCell="A34" activePane="bottomLeft" state="frozen"/>
      <selection pane="bottomLeft" activeCell="F41" sqref="F41"/>
    </sheetView>
  </sheetViews>
  <sheetFormatPr defaultRowHeight="16.5" x14ac:dyDescent="0.3"/>
  <cols>
    <col min="1" max="1" width="77.5" customWidth="1"/>
    <col min="2" max="2" width="8.5" customWidth="1"/>
    <col min="3" max="3" width="7.5" style="15" customWidth="1"/>
    <col min="4" max="4" width="63.625" customWidth="1"/>
    <col min="6" max="6" width="46.875" customWidth="1"/>
    <col min="8" max="8" width="7.125" bestFit="1" customWidth="1"/>
    <col min="9" max="9" width="11" bestFit="1" customWidth="1"/>
    <col min="10" max="10" width="41.375" customWidth="1"/>
  </cols>
  <sheetData>
    <row r="1" spans="1:10" x14ac:dyDescent="0.3">
      <c r="A1" s="1" t="s">
        <v>0</v>
      </c>
      <c r="B1" s="1" t="s">
        <v>1</v>
      </c>
      <c r="C1" s="2" t="s">
        <v>2</v>
      </c>
      <c r="D1" s="1" t="s">
        <v>3</v>
      </c>
      <c r="E1" s="1" t="s">
        <v>4</v>
      </c>
      <c r="F1" s="1" t="s">
        <v>5</v>
      </c>
      <c r="G1" s="1" t="s">
        <v>6</v>
      </c>
      <c r="H1" s="1" t="s">
        <v>7</v>
      </c>
      <c r="I1" s="1" t="s">
        <v>2</v>
      </c>
      <c r="J1" s="1" t="s">
        <v>8</v>
      </c>
    </row>
    <row r="2" spans="1:10" ht="148.5" x14ac:dyDescent="0.3">
      <c r="A2" s="3" t="s">
        <v>668</v>
      </c>
      <c r="B2" s="4" t="s">
        <v>9</v>
      </c>
      <c r="C2" s="5">
        <f>VLOOKUP(B2,[7]참고사항!A$2:B$4,2,0)</f>
        <v>21</v>
      </c>
      <c r="D2" s="6" t="s">
        <v>669</v>
      </c>
      <c r="E2" s="4">
        <v>1</v>
      </c>
      <c r="F2" s="4">
        <v>5</v>
      </c>
      <c r="G2" s="4">
        <v>20</v>
      </c>
      <c r="H2" s="4" t="s">
        <v>59</v>
      </c>
      <c r="I2" s="7" t="str">
        <f>VLOOKUP(H2,[7]참고사항!A$7:B$9,2,0)</f>
        <v>L</v>
      </c>
      <c r="J2" s="3"/>
    </row>
    <row r="3" spans="1:10" ht="132" x14ac:dyDescent="0.3">
      <c r="A3" s="3" t="s">
        <v>670</v>
      </c>
      <c r="B3" s="4" t="s">
        <v>9</v>
      </c>
      <c r="C3" s="5">
        <f>VLOOKUP(B3,[7]참고사항!A$2:B$4,2,0)</f>
        <v>21</v>
      </c>
      <c r="D3" s="6" t="s">
        <v>671</v>
      </c>
      <c r="E3" s="4">
        <v>1</v>
      </c>
      <c r="F3" s="4">
        <v>4</v>
      </c>
      <c r="G3" s="4">
        <v>20</v>
      </c>
      <c r="H3" s="4" t="s">
        <v>59</v>
      </c>
      <c r="I3" s="7" t="str">
        <f>VLOOKUP(H3,[7]참고사항!A$7:B$9,2,0)</f>
        <v>L</v>
      </c>
      <c r="J3" s="3" t="s">
        <v>11</v>
      </c>
    </row>
    <row r="4" spans="1:10" ht="82.5" x14ac:dyDescent="0.3">
      <c r="A4" s="3" t="s">
        <v>672</v>
      </c>
      <c r="B4" s="4" t="s">
        <v>9</v>
      </c>
      <c r="C4" s="5">
        <f>VLOOKUP(B4,[7]참고사항!A$2:B$4,2,0)</f>
        <v>21</v>
      </c>
      <c r="D4" s="6" t="s">
        <v>673</v>
      </c>
      <c r="E4" s="4">
        <v>1</v>
      </c>
      <c r="F4" s="4">
        <v>2</v>
      </c>
      <c r="G4" s="4">
        <v>20</v>
      </c>
      <c r="H4" s="4" t="s">
        <v>59</v>
      </c>
      <c r="I4" s="7" t="str">
        <f>VLOOKUP(H4,[7]참고사항!A$7:B$9,2,0)</f>
        <v>L</v>
      </c>
      <c r="J4" s="3" t="s">
        <v>11</v>
      </c>
    </row>
    <row r="5" spans="1:10" ht="82.5" x14ac:dyDescent="0.3">
      <c r="A5" s="3" t="s">
        <v>674</v>
      </c>
      <c r="B5" s="4" t="s">
        <v>9</v>
      </c>
      <c r="C5" s="5">
        <f>VLOOKUP(B5,[7]참고사항!A$2:B$4,2,0)</f>
        <v>21</v>
      </c>
      <c r="D5" s="6" t="s">
        <v>675</v>
      </c>
      <c r="E5" s="4">
        <v>1</v>
      </c>
      <c r="F5" s="4">
        <v>3</v>
      </c>
      <c r="G5" s="4">
        <v>20</v>
      </c>
      <c r="H5" s="4" t="s">
        <v>102</v>
      </c>
      <c r="I5" s="7" t="str">
        <f>VLOOKUP(H5,[7]참고사항!A$7:B$9,2,0)</f>
        <v>M</v>
      </c>
      <c r="J5" s="3" t="s">
        <v>11</v>
      </c>
    </row>
    <row r="6" spans="1:10" ht="82.5" x14ac:dyDescent="0.3">
      <c r="A6" s="3" t="s">
        <v>676</v>
      </c>
      <c r="B6" s="4" t="s">
        <v>9</v>
      </c>
      <c r="C6" s="5">
        <f>VLOOKUP(B6,[7]참고사항!A$2:B$4,2,0)</f>
        <v>21</v>
      </c>
      <c r="D6" s="6" t="s">
        <v>677</v>
      </c>
      <c r="E6" s="4">
        <v>1</v>
      </c>
      <c r="F6" s="4">
        <v>4</v>
      </c>
      <c r="G6" s="4">
        <v>20</v>
      </c>
      <c r="H6" s="4" t="s">
        <v>104</v>
      </c>
      <c r="I6" s="7" t="str">
        <f>VLOOKUP(H6,[7]참고사항!A$7:B$9,2,0)</f>
        <v>H</v>
      </c>
      <c r="J6" s="3" t="s">
        <v>11</v>
      </c>
    </row>
    <row r="7" spans="1:10" ht="99" x14ac:dyDescent="0.3">
      <c r="A7" s="3" t="s">
        <v>678</v>
      </c>
      <c r="B7" s="4" t="s">
        <v>9</v>
      </c>
      <c r="C7" s="5">
        <f>VLOOKUP(B7,[7]참고사항!A$2:B$4,2,0)</f>
        <v>21</v>
      </c>
      <c r="D7" s="6" t="s">
        <v>679</v>
      </c>
      <c r="E7" s="4">
        <v>1</v>
      </c>
      <c r="F7" s="4">
        <v>5</v>
      </c>
      <c r="G7" s="4">
        <v>20</v>
      </c>
      <c r="H7" s="4" t="s">
        <v>102</v>
      </c>
      <c r="I7" s="7" t="str">
        <f>VLOOKUP(H7,[7]참고사항!A$7:B$9,2,0)</f>
        <v>M</v>
      </c>
      <c r="J7" s="3" t="s">
        <v>11</v>
      </c>
    </row>
    <row r="8" spans="1:10" ht="82.5" x14ac:dyDescent="0.3">
      <c r="A8" s="3" t="s">
        <v>680</v>
      </c>
      <c r="B8" s="4" t="s">
        <v>9</v>
      </c>
      <c r="C8" s="5">
        <f>VLOOKUP(B8,[7]참고사항!A$2:B$4,2,0)</f>
        <v>21</v>
      </c>
      <c r="D8" s="6" t="s">
        <v>681</v>
      </c>
      <c r="E8" s="4">
        <v>1</v>
      </c>
      <c r="F8" s="4">
        <v>3</v>
      </c>
      <c r="G8" s="4">
        <v>20</v>
      </c>
      <c r="H8" s="4" t="s">
        <v>59</v>
      </c>
      <c r="I8" s="7" t="str">
        <f>VLOOKUP(H8,[7]참고사항!A$7:B$9,2,0)</f>
        <v>L</v>
      </c>
      <c r="J8" s="3" t="s">
        <v>11</v>
      </c>
    </row>
    <row r="9" spans="1:10" ht="82.5" x14ac:dyDescent="0.3">
      <c r="A9" s="3" t="s">
        <v>682</v>
      </c>
      <c r="B9" s="4" t="s">
        <v>9</v>
      </c>
      <c r="C9" s="5">
        <f>VLOOKUP(B9,[7]참고사항!A$2:B$4,2,0)</f>
        <v>21</v>
      </c>
      <c r="D9" s="6" t="s">
        <v>683</v>
      </c>
      <c r="E9" s="4">
        <v>1</v>
      </c>
      <c r="F9" s="4">
        <v>2</v>
      </c>
      <c r="G9" s="4">
        <v>20</v>
      </c>
      <c r="H9" s="4" t="s">
        <v>102</v>
      </c>
      <c r="I9" s="7" t="str">
        <f>VLOOKUP(H9,[7]참고사항!A$7:B$9,2,0)</f>
        <v>M</v>
      </c>
      <c r="J9" s="3"/>
    </row>
    <row r="10" spans="1:10" ht="99" x14ac:dyDescent="0.3">
      <c r="A10" s="3" t="s">
        <v>684</v>
      </c>
      <c r="B10" s="4" t="s">
        <v>9</v>
      </c>
      <c r="C10" s="5">
        <f>VLOOKUP(B10,[7]참고사항!A$2:B$4,2,0)</f>
        <v>21</v>
      </c>
      <c r="D10" s="6" t="s">
        <v>685</v>
      </c>
      <c r="E10" s="4">
        <v>1</v>
      </c>
      <c r="F10" s="4">
        <v>3</v>
      </c>
      <c r="G10" s="4">
        <v>20</v>
      </c>
      <c r="H10" s="4" t="s">
        <v>59</v>
      </c>
      <c r="I10" s="7" t="str">
        <f>VLOOKUP(H10,[7]참고사항!A$7:B$9,2,0)</f>
        <v>L</v>
      </c>
      <c r="J10" s="3"/>
    </row>
    <row r="11" spans="1:10" ht="82.5" x14ac:dyDescent="0.3">
      <c r="A11" s="3" t="s">
        <v>686</v>
      </c>
      <c r="B11" s="4" t="s">
        <v>9</v>
      </c>
      <c r="C11" s="5">
        <f>VLOOKUP(B11,[7]참고사항!A$2:B$4,2,0)</f>
        <v>21</v>
      </c>
      <c r="D11" s="6" t="s">
        <v>687</v>
      </c>
      <c r="E11" s="4">
        <v>1</v>
      </c>
      <c r="F11" s="4">
        <v>1</v>
      </c>
      <c r="G11" s="4">
        <v>20</v>
      </c>
      <c r="H11" s="4" t="s">
        <v>102</v>
      </c>
      <c r="I11" s="7" t="str">
        <f>VLOOKUP(H11,[7]참고사항!A$7:B$9,2,0)</f>
        <v>M</v>
      </c>
      <c r="J11" s="3"/>
    </row>
    <row r="12" spans="1:10" ht="82.5" x14ac:dyDescent="0.3">
      <c r="A12" s="3" t="s">
        <v>688</v>
      </c>
      <c r="B12" s="4" t="s">
        <v>9</v>
      </c>
      <c r="C12" s="5">
        <f>VLOOKUP(B12,[7]참고사항!A$2:B$4,2,0)</f>
        <v>21</v>
      </c>
      <c r="D12" s="6" t="s">
        <v>689</v>
      </c>
      <c r="E12" s="4">
        <v>1</v>
      </c>
      <c r="F12" s="4">
        <v>2</v>
      </c>
      <c r="G12" s="4">
        <v>20</v>
      </c>
      <c r="H12" s="4" t="s">
        <v>102</v>
      </c>
      <c r="I12" s="7" t="str">
        <f>VLOOKUP(H12,[7]참고사항!A$7:B$9,2,0)</f>
        <v>M</v>
      </c>
      <c r="J12" s="3"/>
    </row>
    <row r="13" spans="1:10" ht="82.5" x14ac:dyDescent="0.3">
      <c r="A13" s="3" t="s">
        <v>690</v>
      </c>
      <c r="B13" s="4" t="s">
        <v>9</v>
      </c>
      <c r="C13" s="5">
        <f>VLOOKUP(B13,[7]참고사항!A$2:B$4,2,0)</f>
        <v>21</v>
      </c>
      <c r="D13" s="6" t="s">
        <v>691</v>
      </c>
      <c r="E13" s="4">
        <v>1</v>
      </c>
      <c r="F13" s="4">
        <v>3</v>
      </c>
      <c r="G13" s="4">
        <v>20</v>
      </c>
      <c r="H13" s="4" t="s">
        <v>102</v>
      </c>
      <c r="I13" s="7" t="str">
        <f>VLOOKUP(H13,[7]참고사항!A$7:B$9,2,0)</f>
        <v>M</v>
      </c>
      <c r="J13" s="3"/>
    </row>
    <row r="14" spans="1:10" ht="82.5" x14ac:dyDescent="0.3">
      <c r="A14" s="3" t="s">
        <v>692</v>
      </c>
      <c r="B14" s="4" t="s">
        <v>9</v>
      </c>
      <c r="C14" s="5">
        <f>VLOOKUP(B14,[7]참고사항!A$2:B$4,2,0)</f>
        <v>21</v>
      </c>
      <c r="D14" s="6" t="s">
        <v>693</v>
      </c>
      <c r="E14" s="4">
        <v>1</v>
      </c>
      <c r="F14" s="4">
        <v>2</v>
      </c>
      <c r="G14" s="4">
        <v>20</v>
      </c>
      <c r="H14" s="4" t="s">
        <v>102</v>
      </c>
      <c r="I14" s="7" t="str">
        <f>VLOOKUP(H14,[7]참고사항!A$7:B$9,2,0)</f>
        <v>M</v>
      </c>
      <c r="J14" s="3"/>
    </row>
    <row r="15" spans="1:10" ht="82.5" x14ac:dyDescent="0.3">
      <c r="A15" s="3" t="s">
        <v>694</v>
      </c>
      <c r="B15" s="4" t="s">
        <v>9</v>
      </c>
      <c r="C15" s="5">
        <f>VLOOKUP(B15,[7]참고사항!A$2:B$4,2,0)</f>
        <v>21</v>
      </c>
      <c r="D15" s="6" t="s">
        <v>695</v>
      </c>
      <c r="E15" s="4">
        <v>1</v>
      </c>
      <c r="F15" s="4">
        <v>5</v>
      </c>
      <c r="G15" s="4">
        <v>20</v>
      </c>
      <c r="H15" s="4" t="s">
        <v>59</v>
      </c>
      <c r="I15" s="7" t="str">
        <f>VLOOKUP(H15,[7]참고사항!A$7:B$9,2,0)</f>
        <v>L</v>
      </c>
      <c r="J15" s="3"/>
    </row>
    <row r="16" spans="1:10" ht="82.5" x14ac:dyDescent="0.3">
      <c r="A16" s="3" t="s">
        <v>696</v>
      </c>
      <c r="B16" s="4" t="s">
        <v>9</v>
      </c>
      <c r="C16" s="5">
        <f>VLOOKUP(B16,[7]참고사항!A$2:B$4,2,0)</f>
        <v>21</v>
      </c>
      <c r="D16" s="6" t="s">
        <v>697</v>
      </c>
      <c r="E16" s="4">
        <v>1</v>
      </c>
      <c r="F16" s="4">
        <v>2</v>
      </c>
      <c r="G16" s="4">
        <v>20</v>
      </c>
      <c r="H16" s="4" t="s">
        <v>104</v>
      </c>
      <c r="I16" s="7" t="str">
        <f>VLOOKUP(H16,[7]참고사항!A$7:B$9,2,0)</f>
        <v>H</v>
      </c>
      <c r="J16" s="3"/>
    </row>
    <row r="17" spans="1:10" ht="82.5" x14ac:dyDescent="0.3">
      <c r="A17" s="3" t="s">
        <v>698</v>
      </c>
      <c r="B17" s="4" t="s">
        <v>9</v>
      </c>
      <c r="C17" s="5">
        <f>VLOOKUP(B17,[7]참고사항!A$2:B$4,2,0)</f>
        <v>21</v>
      </c>
      <c r="D17" s="6" t="s">
        <v>699</v>
      </c>
      <c r="E17" s="4">
        <v>1</v>
      </c>
      <c r="F17" s="4">
        <v>3</v>
      </c>
      <c r="G17" s="4">
        <v>20</v>
      </c>
      <c r="H17" s="4" t="s">
        <v>104</v>
      </c>
      <c r="I17" s="7" t="str">
        <f>VLOOKUP(H17,[7]참고사항!A$7:B$9,2,0)</f>
        <v>H</v>
      </c>
      <c r="J17" s="3"/>
    </row>
    <row r="18" spans="1:10" ht="82.5" x14ac:dyDescent="0.3">
      <c r="A18" s="3" t="s">
        <v>700</v>
      </c>
      <c r="B18" s="4" t="s">
        <v>9</v>
      </c>
      <c r="C18" s="5">
        <f>VLOOKUP(B18,[7]참고사항!A$2:B$4,2,0)</f>
        <v>21</v>
      </c>
      <c r="D18" s="6" t="s">
        <v>701</v>
      </c>
      <c r="E18" s="4">
        <v>1</v>
      </c>
      <c r="F18" s="4">
        <v>5</v>
      </c>
      <c r="G18" s="4">
        <v>20</v>
      </c>
      <c r="H18" s="4" t="s">
        <v>104</v>
      </c>
      <c r="I18" s="7" t="str">
        <f>VLOOKUP(H18,[7]참고사항!A$7:B$9,2,0)</f>
        <v>H</v>
      </c>
      <c r="J18" s="3"/>
    </row>
    <row r="19" spans="1:10" ht="82.5" x14ac:dyDescent="0.3">
      <c r="A19" s="3" t="s">
        <v>702</v>
      </c>
      <c r="B19" s="4" t="s">
        <v>9</v>
      </c>
      <c r="C19" s="5">
        <f>VLOOKUP(B19,[7]참고사항!A$2:B$4,2,0)</f>
        <v>21</v>
      </c>
      <c r="D19" s="6" t="s">
        <v>703</v>
      </c>
      <c r="E19" s="4">
        <v>1</v>
      </c>
      <c r="F19" s="4">
        <v>2</v>
      </c>
      <c r="G19" s="4">
        <v>20</v>
      </c>
      <c r="H19" s="4" t="s">
        <v>102</v>
      </c>
      <c r="I19" s="7" t="str">
        <f>VLOOKUP(H19,[7]참고사항!A$7:B$9,2,0)</f>
        <v>M</v>
      </c>
      <c r="J19" s="3" t="s">
        <v>11</v>
      </c>
    </row>
    <row r="20" spans="1:10" ht="82.5" x14ac:dyDescent="0.3">
      <c r="A20" s="3" t="s">
        <v>704</v>
      </c>
      <c r="B20" s="4" t="s">
        <v>9</v>
      </c>
      <c r="C20" s="5">
        <f>VLOOKUP(B20,[7]참고사항!A$2:B$4,2,0)</f>
        <v>21</v>
      </c>
      <c r="D20" s="6" t="s">
        <v>695</v>
      </c>
      <c r="E20" s="4">
        <v>1</v>
      </c>
      <c r="F20" s="4">
        <v>2</v>
      </c>
      <c r="G20" s="4">
        <v>20</v>
      </c>
      <c r="H20" s="4" t="s">
        <v>102</v>
      </c>
      <c r="I20" s="7" t="str">
        <f>VLOOKUP(H20,[7]참고사항!A$7:B$9,2,0)</f>
        <v>M</v>
      </c>
      <c r="J20" s="3" t="s">
        <v>11</v>
      </c>
    </row>
    <row r="21" spans="1:10" ht="82.5" x14ac:dyDescent="0.3">
      <c r="A21" s="3" t="s">
        <v>705</v>
      </c>
      <c r="B21" s="4" t="s">
        <v>9</v>
      </c>
      <c r="C21" s="5">
        <f>VLOOKUP(B21,[7]참고사항!A$2:B$4,2,0)</f>
        <v>21</v>
      </c>
      <c r="D21" s="6" t="s">
        <v>706</v>
      </c>
      <c r="E21" s="4">
        <v>2</v>
      </c>
      <c r="F21" s="4" t="s">
        <v>707</v>
      </c>
      <c r="G21" s="4">
        <v>20</v>
      </c>
      <c r="H21" s="4" t="s">
        <v>104</v>
      </c>
      <c r="I21" s="7" t="str">
        <f>VLOOKUP(H21,[7]참고사항!A$7:B$9,2,0)</f>
        <v>H</v>
      </c>
      <c r="J21" s="3"/>
    </row>
    <row r="22" spans="1:10" ht="82.5" x14ac:dyDescent="0.3">
      <c r="A22" s="3" t="s">
        <v>708</v>
      </c>
      <c r="B22" s="4" t="s">
        <v>9</v>
      </c>
      <c r="C22" s="5">
        <f>VLOOKUP(B22,[7]참고사항!A$2:B$4,2,0)</f>
        <v>21</v>
      </c>
      <c r="D22" s="6" t="s">
        <v>709</v>
      </c>
      <c r="E22" s="4">
        <v>1</v>
      </c>
      <c r="F22" s="4">
        <v>5</v>
      </c>
      <c r="G22" s="4">
        <v>20</v>
      </c>
      <c r="H22" s="4" t="s">
        <v>102</v>
      </c>
      <c r="I22" s="7" t="str">
        <f>VLOOKUP(H22,[7]참고사항!A$7:B$9,2,0)</f>
        <v>M</v>
      </c>
      <c r="J22" s="3" t="s">
        <v>11</v>
      </c>
    </row>
    <row r="23" spans="1:10" ht="82.5" x14ac:dyDescent="0.3">
      <c r="A23" s="3" t="s">
        <v>710</v>
      </c>
      <c r="B23" s="4" t="s">
        <v>9</v>
      </c>
      <c r="C23" s="5">
        <f>VLOOKUP(B23,[7]참고사항!A$2:B$4,2,0)</f>
        <v>21</v>
      </c>
      <c r="D23" s="6" t="s">
        <v>711</v>
      </c>
      <c r="E23" s="4">
        <v>1</v>
      </c>
      <c r="F23" s="4">
        <v>1</v>
      </c>
      <c r="G23" s="4">
        <v>20</v>
      </c>
      <c r="H23" s="4" t="s">
        <v>59</v>
      </c>
      <c r="I23" s="7" t="str">
        <f>VLOOKUP(H23,[7]참고사항!A$7:B$9,2,0)</f>
        <v>L</v>
      </c>
      <c r="J23" s="3"/>
    </row>
    <row r="24" spans="1:10" ht="82.5" x14ac:dyDescent="0.3">
      <c r="A24" s="3" t="s">
        <v>712</v>
      </c>
      <c r="B24" s="4" t="s">
        <v>9</v>
      </c>
      <c r="C24" s="5">
        <f>VLOOKUP(B24,[7]참고사항!A$2:B$4,2,0)</f>
        <v>21</v>
      </c>
      <c r="D24" s="6" t="s">
        <v>713</v>
      </c>
      <c r="E24" s="4">
        <v>1</v>
      </c>
      <c r="F24" s="4">
        <v>2</v>
      </c>
      <c r="G24" s="4">
        <v>20</v>
      </c>
      <c r="H24" s="4" t="s">
        <v>102</v>
      </c>
      <c r="I24" s="7" t="str">
        <f>VLOOKUP(H24,[7]참고사항!A$7:B$9,2,0)</f>
        <v>M</v>
      </c>
      <c r="J24" s="3"/>
    </row>
    <row r="25" spans="1:10" ht="82.5" x14ac:dyDescent="0.3">
      <c r="A25" s="3" t="s">
        <v>714</v>
      </c>
      <c r="B25" s="4" t="s">
        <v>9</v>
      </c>
      <c r="C25" s="5">
        <f>VLOOKUP(B25,[7]참고사항!A$2:B$4,2,0)</f>
        <v>21</v>
      </c>
      <c r="D25" s="6" t="s">
        <v>715</v>
      </c>
      <c r="E25" s="4">
        <v>1</v>
      </c>
      <c r="F25" s="4">
        <v>5</v>
      </c>
      <c r="G25" s="4">
        <v>20</v>
      </c>
      <c r="H25" s="4" t="s">
        <v>102</v>
      </c>
      <c r="I25" s="7" t="str">
        <f>VLOOKUP(H25,[7]참고사항!A$7:B$9,2,0)</f>
        <v>M</v>
      </c>
      <c r="J25" s="3"/>
    </row>
    <row r="26" spans="1:10" ht="148.5" x14ac:dyDescent="0.3">
      <c r="A26" s="3" t="s">
        <v>716</v>
      </c>
      <c r="B26" s="4" t="s">
        <v>9</v>
      </c>
      <c r="C26" s="5">
        <f>VLOOKUP(B26,[7]참고사항!A$2:B$4,2,0)</f>
        <v>21</v>
      </c>
      <c r="D26" s="6" t="s">
        <v>717</v>
      </c>
      <c r="E26" s="4">
        <v>1</v>
      </c>
      <c r="F26" s="4">
        <v>5</v>
      </c>
      <c r="G26" s="4">
        <v>20</v>
      </c>
      <c r="H26" s="4" t="s">
        <v>104</v>
      </c>
      <c r="I26" s="7" t="str">
        <f>VLOOKUP(H26,[7]참고사항!A$7:B$9,2,0)</f>
        <v>H</v>
      </c>
      <c r="J26" s="3"/>
    </row>
    <row r="27" spans="1:10" ht="82.5" x14ac:dyDescent="0.3">
      <c r="A27" s="3" t="s">
        <v>718</v>
      </c>
      <c r="B27" s="4" t="s">
        <v>9</v>
      </c>
      <c r="C27" s="5">
        <f>VLOOKUP(B27,[7]참고사항!A$2:B$4,2,0)</f>
        <v>21</v>
      </c>
      <c r="D27" s="6" t="s">
        <v>719</v>
      </c>
      <c r="E27" s="4">
        <v>1</v>
      </c>
      <c r="F27" s="4">
        <v>5</v>
      </c>
      <c r="G27" s="4">
        <v>20</v>
      </c>
      <c r="H27" s="4" t="s">
        <v>104</v>
      </c>
      <c r="I27" s="7" t="str">
        <f>VLOOKUP(H27,[7]참고사항!A$7:B$9,2,0)</f>
        <v>H</v>
      </c>
      <c r="J27" s="3"/>
    </row>
    <row r="28" spans="1:10" ht="82.5" x14ac:dyDescent="0.3">
      <c r="A28" s="3" t="s">
        <v>720</v>
      </c>
      <c r="B28" s="4" t="s">
        <v>9</v>
      </c>
      <c r="C28" s="5">
        <f>VLOOKUP(B28,[7]참고사항!A$2:B$4,2,0)</f>
        <v>21</v>
      </c>
      <c r="D28" s="6" t="s">
        <v>721</v>
      </c>
      <c r="E28" s="4">
        <v>1</v>
      </c>
      <c r="F28" s="4">
        <v>4</v>
      </c>
      <c r="G28" s="4">
        <v>20</v>
      </c>
      <c r="H28" s="4" t="s">
        <v>102</v>
      </c>
      <c r="I28" s="7" t="str">
        <f>VLOOKUP(H28,[7]참고사항!A$7:B$9,2,0)</f>
        <v>M</v>
      </c>
      <c r="J28" s="3"/>
    </row>
    <row r="29" spans="1:10" ht="82.5" x14ac:dyDescent="0.3">
      <c r="A29" s="3" t="s">
        <v>722</v>
      </c>
      <c r="B29" s="4" t="s">
        <v>9</v>
      </c>
      <c r="C29" s="5">
        <f>VLOOKUP(B29,[7]참고사항!A$2:B$4,2,0)</f>
        <v>21</v>
      </c>
      <c r="D29" s="6" t="s">
        <v>723</v>
      </c>
      <c r="E29" s="4">
        <v>1</v>
      </c>
      <c r="F29" s="4">
        <v>2</v>
      </c>
      <c r="G29" s="4">
        <v>20</v>
      </c>
      <c r="H29" s="4" t="s">
        <v>102</v>
      </c>
      <c r="I29" s="7" t="str">
        <f>VLOOKUP(H29,[7]참고사항!A$7:B$9,2,0)</f>
        <v>M</v>
      </c>
      <c r="J29" s="3"/>
    </row>
    <row r="30" spans="1:10" ht="82.5" x14ac:dyDescent="0.3">
      <c r="A30" s="3" t="s">
        <v>708</v>
      </c>
      <c r="B30" s="4" t="s">
        <v>9</v>
      </c>
      <c r="C30" s="5">
        <f>VLOOKUP(B30,[7]참고사항!A$2:B$4,2,0)</f>
        <v>21</v>
      </c>
      <c r="D30" s="6" t="s">
        <v>709</v>
      </c>
      <c r="E30" s="4">
        <v>1</v>
      </c>
      <c r="F30" s="4">
        <v>5</v>
      </c>
      <c r="G30" s="4">
        <v>20</v>
      </c>
      <c r="H30" s="4" t="s">
        <v>102</v>
      </c>
      <c r="I30" s="7" t="str">
        <f>VLOOKUP(H30,[7]참고사항!A$7:B$9,2,0)</f>
        <v>M</v>
      </c>
      <c r="J30" s="3"/>
    </row>
    <row r="31" spans="1:10" ht="132" x14ac:dyDescent="0.3">
      <c r="A31" s="3" t="s">
        <v>724</v>
      </c>
      <c r="B31" s="4" t="s">
        <v>9</v>
      </c>
      <c r="C31" s="5">
        <f>VLOOKUP(B31,[7]참고사항!A$2:B$4,2,0)</f>
        <v>21</v>
      </c>
      <c r="D31" s="6" t="s">
        <v>725</v>
      </c>
      <c r="E31" s="4">
        <v>1</v>
      </c>
      <c r="F31" s="4">
        <v>1</v>
      </c>
      <c r="G31" s="4">
        <v>20</v>
      </c>
      <c r="H31" s="4" t="s">
        <v>102</v>
      </c>
      <c r="I31" s="7" t="str">
        <f>VLOOKUP(H31,[7]참고사항!A$7:B$9,2,0)</f>
        <v>M</v>
      </c>
      <c r="J31" s="3"/>
    </row>
    <row r="32" spans="1:10" ht="132" x14ac:dyDescent="0.3">
      <c r="A32" s="3" t="s">
        <v>726</v>
      </c>
      <c r="B32" s="4" t="s">
        <v>9</v>
      </c>
      <c r="C32" s="5">
        <f>VLOOKUP(B32,[7]참고사항!A$2:B$4,2,0)</f>
        <v>21</v>
      </c>
      <c r="D32" s="6" t="s">
        <v>727</v>
      </c>
      <c r="E32" s="4">
        <v>1</v>
      </c>
      <c r="F32" s="4">
        <v>3</v>
      </c>
      <c r="G32" s="4">
        <v>20</v>
      </c>
      <c r="H32" s="4" t="s">
        <v>102</v>
      </c>
      <c r="I32" s="7" t="str">
        <f>VLOOKUP(H32,[7]참고사항!A$7:B$9,2,0)</f>
        <v>M</v>
      </c>
      <c r="J32" s="3"/>
    </row>
    <row r="33" spans="1:10" ht="148.5" x14ac:dyDescent="0.3">
      <c r="A33" s="3" t="s">
        <v>728</v>
      </c>
      <c r="B33" s="4" t="s">
        <v>9</v>
      </c>
      <c r="C33" s="5">
        <f>VLOOKUP(B33,[7]참고사항!A$2:B$4,2,0)</f>
        <v>21</v>
      </c>
      <c r="D33" s="6" t="s">
        <v>729</v>
      </c>
      <c r="E33" s="4">
        <v>1</v>
      </c>
      <c r="F33" s="4">
        <v>2</v>
      </c>
      <c r="G33" s="4">
        <v>20</v>
      </c>
      <c r="H33" s="4" t="s">
        <v>102</v>
      </c>
      <c r="I33" s="7" t="str">
        <f>VLOOKUP(H33,[7]참고사항!A$7:B$9,2,0)</f>
        <v>M</v>
      </c>
      <c r="J33" s="3"/>
    </row>
    <row r="34" spans="1:10" ht="181.5" x14ac:dyDescent="0.3">
      <c r="A34" s="3" t="s">
        <v>730</v>
      </c>
      <c r="B34" s="4" t="s">
        <v>9</v>
      </c>
      <c r="C34" s="5">
        <f>VLOOKUP(B34,[7]참고사항!A$2:B$4,2,0)</f>
        <v>21</v>
      </c>
      <c r="D34" s="6" t="s">
        <v>731</v>
      </c>
      <c r="E34" s="4">
        <v>1</v>
      </c>
      <c r="F34" s="4">
        <v>5</v>
      </c>
      <c r="G34" s="4">
        <v>20</v>
      </c>
      <c r="H34" s="4" t="s">
        <v>102</v>
      </c>
      <c r="I34" s="7" t="str">
        <f>VLOOKUP(H34,[7]참고사항!A$7:B$9,2,0)</f>
        <v>M</v>
      </c>
      <c r="J34" s="3"/>
    </row>
    <row r="35" spans="1:10" x14ac:dyDescent="0.3">
      <c r="A35" s="3" t="s">
        <v>732</v>
      </c>
      <c r="B35" s="4" t="s">
        <v>12</v>
      </c>
      <c r="C35" s="5">
        <f>VLOOKUP(B35,[7]참고사항!A$2:B$4,2,0)</f>
        <v>31</v>
      </c>
      <c r="D35" s="6"/>
      <c r="E35" s="4">
        <v>1</v>
      </c>
      <c r="F35" s="6" t="s">
        <v>733</v>
      </c>
      <c r="G35" s="4">
        <v>20</v>
      </c>
      <c r="H35" s="4" t="s">
        <v>24</v>
      </c>
      <c r="I35" s="7" t="str">
        <f>VLOOKUP(H35,[7]참고사항!A$7:B$9,2,0)</f>
        <v>L</v>
      </c>
      <c r="J35" s="3"/>
    </row>
    <row r="36" spans="1:10" x14ac:dyDescent="0.3">
      <c r="A36" s="3" t="s">
        <v>734</v>
      </c>
      <c r="B36" s="4" t="s">
        <v>221</v>
      </c>
      <c r="C36" s="5">
        <f>VLOOKUP(B36,[7]참고사항!A$2:B$4,2,0)</f>
        <v>31</v>
      </c>
      <c r="D36" s="6"/>
      <c r="E36" s="4">
        <v>1</v>
      </c>
      <c r="F36" s="6" t="s">
        <v>735</v>
      </c>
      <c r="G36" s="4">
        <v>20</v>
      </c>
      <c r="H36" s="4" t="s">
        <v>24</v>
      </c>
      <c r="I36" s="7" t="str">
        <f>VLOOKUP(H36,[7]참고사항!A$7:B$9,2,0)</f>
        <v>L</v>
      </c>
      <c r="J36" s="3"/>
    </row>
    <row r="37" spans="1:10" x14ac:dyDescent="0.3">
      <c r="A37" s="3" t="s">
        <v>736</v>
      </c>
      <c r="B37" s="4" t="s">
        <v>221</v>
      </c>
      <c r="C37" s="5">
        <f>VLOOKUP(B37,[7]참고사항!A$2:B$4,2,0)</f>
        <v>31</v>
      </c>
      <c r="D37" s="6"/>
      <c r="E37" s="4">
        <v>1</v>
      </c>
      <c r="F37" s="23" t="s">
        <v>737</v>
      </c>
      <c r="G37" s="4">
        <v>20</v>
      </c>
      <c r="H37" s="4" t="s">
        <v>102</v>
      </c>
      <c r="I37" s="7" t="str">
        <f>VLOOKUP(H37,[7]참고사항!A$7:B$9,2,0)</f>
        <v>M</v>
      </c>
      <c r="J37" s="3"/>
    </row>
    <row r="38" spans="1:10" x14ac:dyDescent="0.3">
      <c r="A38" s="3" t="s">
        <v>738</v>
      </c>
      <c r="B38" s="4" t="s">
        <v>221</v>
      </c>
      <c r="C38" s="5">
        <f>VLOOKUP(B38,[7]참고사항!A$2:B$4,2,0)</f>
        <v>31</v>
      </c>
      <c r="D38" s="6"/>
      <c r="E38" s="4">
        <v>2</v>
      </c>
      <c r="F38" s="23" t="s">
        <v>739</v>
      </c>
      <c r="G38" s="4">
        <v>20</v>
      </c>
      <c r="H38" s="4" t="s">
        <v>102</v>
      </c>
      <c r="I38" s="7" t="str">
        <f>VLOOKUP(H38,[7]참고사항!A$7:B$9,2,0)</f>
        <v>M</v>
      </c>
      <c r="J38" s="3"/>
    </row>
    <row r="39" spans="1:10" x14ac:dyDescent="0.3">
      <c r="A39" s="3" t="s">
        <v>740</v>
      </c>
      <c r="B39" s="4" t="s">
        <v>221</v>
      </c>
      <c r="C39" s="5">
        <f>VLOOKUP(B39,[7]참고사항!A$2:B$4,2,0)</f>
        <v>31</v>
      </c>
      <c r="D39" s="6"/>
      <c r="E39" s="4">
        <v>1</v>
      </c>
      <c r="F39" s="23" t="s">
        <v>741</v>
      </c>
      <c r="G39" s="4">
        <v>20</v>
      </c>
      <c r="H39" s="4" t="s">
        <v>102</v>
      </c>
      <c r="I39" s="7" t="str">
        <f>VLOOKUP(H39,[7]참고사항!A$7:B$9,2,0)</f>
        <v>M</v>
      </c>
      <c r="J39" s="3"/>
    </row>
    <row r="40" spans="1:10" x14ac:dyDescent="0.3">
      <c r="A40" s="3" t="s">
        <v>742</v>
      </c>
      <c r="B40" s="4" t="s">
        <v>221</v>
      </c>
      <c r="C40" s="5">
        <f>VLOOKUP(B40,[7]참고사항!A$2:B$4,2,0)</f>
        <v>31</v>
      </c>
      <c r="D40" s="6"/>
      <c r="E40" s="4">
        <v>1</v>
      </c>
      <c r="F40" s="23" t="s">
        <v>743</v>
      </c>
      <c r="G40" s="4">
        <v>20</v>
      </c>
      <c r="H40" s="4" t="s">
        <v>104</v>
      </c>
      <c r="I40" s="7" t="str">
        <f>VLOOKUP(H40,[7]참고사항!A$7:B$9,2,0)</f>
        <v>H</v>
      </c>
      <c r="J40" s="3"/>
    </row>
    <row r="41" spans="1:10" x14ac:dyDescent="0.3">
      <c r="A41" s="3" t="s">
        <v>744</v>
      </c>
      <c r="B41" s="4" t="s">
        <v>221</v>
      </c>
      <c r="C41" s="5">
        <f>VLOOKUP(B41,[7]참고사항!A$2:B$4,2,0)</f>
        <v>31</v>
      </c>
      <c r="D41" s="6"/>
      <c r="E41" s="4">
        <v>3</v>
      </c>
      <c r="F41" s="23" t="s">
        <v>745</v>
      </c>
      <c r="G41" s="4">
        <v>20</v>
      </c>
      <c r="H41" s="4" t="s">
        <v>104</v>
      </c>
      <c r="I41" s="7" t="str">
        <f>VLOOKUP(H41,[7]참고사항!A$7:B$9,2,0)</f>
        <v>H</v>
      </c>
      <c r="J41" s="3"/>
    </row>
    <row r="42" spans="1:10" x14ac:dyDescent="0.3">
      <c r="A42" s="3" t="s">
        <v>746</v>
      </c>
      <c r="B42" s="4" t="s">
        <v>221</v>
      </c>
      <c r="C42" s="5">
        <f>VLOOKUP(B42,[7]참고사항!A$2:B$4,2,0)</f>
        <v>31</v>
      </c>
      <c r="D42" s="6"/>
      <c r="E42" s="4">
        <v>2</v>
      </c>
      <c r="F42" s="23" t="s">
        <v>747</v>
      </c>
      <c r="G42" s="4">
        <v>20</v>
      </c>
      <c r="H42" s="4" t="s">
        <v>59</v>
      </c>
      <c r="I42" s="7" t="str">
        <f>VLOOKUP(H42,[7]참고사항!A$7:B$9,2,0)</f>
        <v>L</v>
      </c>
      <c r="J42" s="3"/>
    </row>
    <row r="43" spans="1:10" x14ac:dyDescent="0.3">
      <c r="A43" s="3" t="s">
        <v>748</v>
      </c>
      <c r="B43" s="4" t="s">
        <v>221</v>
      </c>
      <c r="C43" s="5">
        <f>VLOOKUP(B43,[7]참고사항!A$2:B$4,2,0)</f>
        <v>31</v>
      </c>
      <c r="D43" s="6"/>
      <c r="E43" s="4">
        <v>2</v>
      </c>
      <c r="F43" s="23" t="s">
        <v>749</v>
      </c>
      <c r="G43" s="4">
        <v>20</v>
      </c>
      <c r="H43" s="4" t="s">
        <v>104</v>
      </c>
      <c r="I43" s="7" t="str">
        <f>VLOOKUP(H43,[7]참고사항!A$7:B$9,2,0)</f>
        <v>H</v>
      </c>
      <c r="J43" s="3"/>
    </row>
    <row r="44" spans="1:10" x14ac:dyDescent="0.3">
      <c r="A44" s="3" t="s">
        <v>750</v>
      </c>
      <c r="B44" s="4" t="s">
        <v>221</v>
      </c>
      <c r="C44" s="5">
        <f>VLOOKUP(B44,[7]참고사항!A$2:B$4,2,0)</f>
        <v>31</v>
      </c>
      <c r="D44" s="6"/>
      <c r="E44" s="4">
        <v>2</v>
      </c>
      <c r="F44" s="23" t="s">
        <v>751</v>
      </c>
      <c r="G44" s="4">
        <v>20</v>
      </c>
      <c r="H44" s="4" t="s">
        <v>104</v>
      </c>
      <c r="I44" s="7" t="str">
        <f>VLOOKUP(H44,[7]참고사항!A$7:B$9,2,0)</f>
        <v>H</v>
      </c>
      <c r="J44" s="3"/>
    </row>
    <row r="45" spans="1:10" x14ac:dyDescent="0.3">
      <c r="A45" s="3" t="s">
        <v>752</v>
      </c>
      <c r="B45" s="4" t="s">
        <v>221</v>
      </c>
      <c r="C45" s="5">
        <f>VLOOKUP(B45,[7]참고사항!A$2:B$4,2,0)</f>
        <v>31</v>
      </c>
      <c r="D45" s="6"/>
      <c r="E45" s="4">
        <v>1</v>
      </c>
      <c r="F45" s="23" t="s">
        <v>753</v>
      </c>
      <c r="G45" s="4">
        <v>20</v>
      </c>
      <c r="H45" s="4" t="s">
        <v>102</v>
      </c>
      <c r="I45" s="7" t="str">
        <f>VLOOKUP(H45,[7]참고사항!A$7:B$9,2,0)</f>
        <v>M</v>
      </c>
      <c r="J45" s="3"/>
    </row>
    <row r="46" spans="1:10" x14ac:dyDescent="0.3">
      <c r="A46" s="3" t="s">
        <v>754</v>
      </c>
      <c r="B46" s="4" t="s">
        <v>221</v>
      </c>
      <c r="C46" s="5">
        <f>VLOOKUP(B46,[7]참고사항!A$2:B$4,2,0)</f>
        <v>31</v>
      </c>
      <c r="D46" s="6"/>
      <c r="E46" s="4">
        <v>1</v>
      </c>
      <c r="F46" s="23" t="s">
        <v>755</v>
      </c>
      <c r="G46" s="4">
        <v>20</v>
      </c>
      <c r="H46" s="4" t="s">
        <v>102</v>
      </c>
      <c r="I46" s="7" t="str">
        <f>VLOOKUP(H46,[7]참고사항!A$7:B$9,2,0)</f>
        <v>M</v>
      </c>
      <c r="J46" s="3"/>
    </row>
    <row r="47" spans="1:10" x14ac:dyDescent="0.3">
      <c r="A47" s="3" t="s">
        <v>756</v>
      </c>
      <c r="B47" s="4" t="s">
        <v>12</v>
      </c>
      <c r="C47" s="5">
        <f>VLOOKUP(B47,[7]참고사항!A$2:B$4,2,0)</f>
        <v>31</v>
      </c>
      <c r="D47" s="6"/>
      <c r="E47" s="4">
        <v>2</v>
      </c>
      <c r="F47" s="23" t="s">
        <v>757</v>
      </c>
      <c r="G47" s="4">
        <v>20</v>
      </c>
      <c r="H47" s="4" t="s">
        <v>104</v>
      </c>
      <c r="I47" s="7" t="str">
        <f>VLOOKUP(H47,[7]참고사항!A$7:B$9,2,0)</f>
        <v>H</v>
      </c>
      <c r="J47" s="3" t="s">
        <v>14</v>
      </c>
    </row>
    <row r="48" spans="1:10" x14ac:dyDescent="0.3">
      <c r="A48" s="3" t="s">
        <v>758</v>
      </c>
      <c r="B48" s="4" t="s">
        <v>12</v>
      </c>
      <c r="C48" s="5">
        <f>VLOOKUP(B48,[7]참고사항!A$2:B$4,2,0)</f>
        <v>31</v>
      </c>
      <c r="D48" s="6"/>
      <c r="E48" s="4">
        <v>2</v>
      </c>
      <c r="F48" s="23" t="s">
        <v>759</v>
      </c>
      <c r="G48" s="4">
        <v>20</v>
      </c>
      <c r="H48" s="4" t="s">
        <v>104</v>
      </c>
      <c r="I48" s="7" t="str">
        <f>VLOOKUP(H48,[7]참고사항!A$7:B$9,2,0)</f>
        <v>H</v>
      </c>
      <c r="J48" s="3" t="s">
        <v>14</v>
      </c>
    </row>
    <row r="49" spans="1:10" x14ac:dyDescent="0.3">
      <c r="A49" s="3" t="s">
        <v>760</v>
      </c>
      <c r="B49" s="4" t="s">
        <v>12</v>
      </c>
      <c r="C49" s="5">
        <f>VLOOKUP(B49,[7]참고사항!A$2:B$4,2,0)</f>
        <v>31</v>
      </c>
      <c r="D49" s="6"/>
      <c r="E49" s="4">
        <v>1</v>
      </c>
      <c r="F49" s="23" t="s">
        <v>761</v>
      </c>
      <c r="G49" s="4">
        <v>20</v>
      </c>
      <c r="H49" s="4" t="s">
        <v>102</v>
      </c>
      <c r="I49" s="7" t="str">
        <f>VLOOKUP(H49,[7]참고사항!A$7:B$9,2,0)</f>
        <v>M</v>
      </c>
      <c r="J49" s="3" t="s">
        <v>14</v>
      </c>
    </row>
  </sheetData>
  <autoFilter ref="A1:J49" xr:uid="{E4080836-411C-442F-B845-0955DCCFEE4F}"/>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BB2D-051A-43B4-86B7-9F26EEE85FAD}">
  <sheetPr filterMode="1"/>
  <dimension ref="A1:J39"/>
  <sheetViews>
    <sheetView workbookViewId="0">
      <pane ySplit="1" topLeftCell="A30" activePane="bottomLeft" state="frozen"/>
      <selection pane="bottomLeft" activeCell="D29" sqref="D29"/>
    </sheetView>
  </sheetViews>
  <sheetFormatPr defaultRowHeight="16.5" x14ac:dyDescent="0.3"/>
  <cols>
    <col min="1" max="1" width="55.375" customWidth="1"/>
    <col min="2" max="2" width="15.125" bestFit="1" customWidth="1"/>
    <col min="3" max="3" width="7.5" style="15" customWidth="1"/>
    <col min="4" max="4" width="71" customWidth="1"/>
    <col min="5" max="5" width="9" style="12"/>
    <col min="6" max="6" width="37.625" customWidth="1"/>
    <col min="8" max="8" width="7.125" style="12" bestFit="1" customWidth="1"/>
    <col min="9" max="9" width="11" bestFit="1" customWidth="1"/>
    <col min="10" max="10" width="41.375" customWidth="1"/>
  </cols>
  <sheetData>
    <row r="1" spans="1:10" x14ac:dyDescent="0.3">
      <c r="A1" s="1" t="s">
        <v>0</v>
      </c>
      <c r="B1" s="1" t="s">
        <v>1</v>
      </c>
      <c r="C1" s="2" t="s">
        <v>2</v>
      </c>
      <c r="D1" s="1" t="s">
        <v>3</v>
      </c>
      <c r="E1" s="1" t="s">
        <v>4</v>
      </c>
      <c r="F1" s="1" t="s">
        <v>5</v>
      </c>
      <c r="G1" s="1" t="s">
        <v>6</v>
      </c>
      <c r="H1" s="1" t="s">
        <v>7</v>
      </c>
      <c r="I1" s="1" t="s">
        <v>2</v>
      </c>
      <c r="J1" s="1" t="s">
        <v>8</v>
      </c>
    </row>
    <row r="2" spans="1:10" ht="82.5" hidden="1" x14ac:dyDescent="0.3">
      <c r="A2" s="6" t="s">
        <v>762</v>
      </c>
      <c r="B2" s="4" t="s">
        <v>9</v>
      </c>
      <c r="C2" s="5">
        <f>VLOOKUP(B2,[8]참고사항!A$2:B$4,2,0)</f>
        <v>21</v>
      </c>
      <c r="D2" s="6" t="s">
        <v>763</v>
      </c>
      <c r="E2" s="4">
        <v>1</v>
      </c>
      <c r="F2" s="4">
        <v>5</v>
      </c>
      <c r="G2" s="4">
        <v>20</v>
      </c>
      <c r="H2" s="4" t="s">
        <v>21</v>
      </c>
      <c r="I2" s="7" t="s">
        <v>236</v>
      </c>
      <c r="J2" s="3"/>
    </row>
    <row r="3" spans="1:10" s="32" customFormat="1" ht="82.5" hidden="1" x14ac:dyDescent="0.3">
      <c r="A3" s="6" t="s">
        <v>764</v>
      </c>
      <c r="B3" s="38" t="s">
        <v>9</v>
      </c>
      <c r="C3" s="42">
        <f>VLOOKUP(B3,[8]참고사항!A$2:B$4,2,0)</f>
        <v>21</v>
      </c>
      <c r="D3" s="6" t="s">
        <v>765</v>
      </c>
      <c r="E3" s="38">
        <v>1</v>
      </c>
      <c r="F3" s="38">
        <v>3</v>
      </c>
      <c r="G3" s="38">
        <v>20</v>
      </c>
      <c r="H3" s="38" t="s">
        <v>24</v>
      </c>
      <c r="I3" s="43" t="s">
        <v>13</v>
      </c>
      <c r="J3" s="6"/>
    </row>
    <row r="4" spans="1:10" s="32" customFormat="1" ht="105.75" hidden="1" customHeight="1" x14ac:dyDescent="0.3">
      <c r="A4" s="6" t="s">
        <v>766</v>
      </c>
      <c r="B4" s="38" t="s">
        <v>9</v>
      </c>
      <c r="C4" s="42">
        <f>VLOOKUP(B4,[8]참고사항!A$2:B$4,2,0)</f>
        <v>21</v>
      </c>
      <c r="D4" s="6" t="s">
        <v>767</v>
      </c>
      <c r="E4" s="38">
        <v>1</v>
      </c>
      <c r="F4" s="38">
        <v>1</v>
      </c>
      <c r="G4" s="38">
        <v>20</v>
      </c>
      <c r="H4" s="38" t="s">
        <v>17</v>
      </c>
      <c r="I4" s="43" t="s">
        <v>231</v>
      </c>
      <c r="J4" s="6"/>
    </row>
    <row r="5" spans="1:10" s="32" customFormat="1" ht="115.5" hidden="1" x14ac:dyDescent="0.3">
      <c r="A5" s="6" t="s">
        <v>768</v>
      </c>
      <c r="B5" s="38" t="s">
        <v>9</v>
      </c>
      <c r="C5" s="42">
        <f>VLOOKUP(B5,[8]참고사항!A$2:B$4,2,0)</f>
        <v>21</v>
      </c>
      <c r="D5" s="6" t="s">
        <v>769</v>
      </c>
      <c r="E5" s="38">
        <v>1</v>
      </c>
      <c r="F5" s="38">
        <v>3</v>
      </c>
      <c r="G5" s="38">
        <v>20</v>
      </c>
      <c r="H5" s="38" t="s">
        <v>24</v>
      </c>
      <c r="I5" s="43" t="s">
        <v>13</v>
      </c>
      <c r="J5" s="6"/>
    </row>
    <row r="6" spans="1:10" s="32" customFormat="1" ht="99" hidden="1" x14ac:dyDescent="0.3">
      <c r="A6" s="6" t="s">
        <v>770</v>
      </c>
      <c r="B6" s="38" t="s">
        <v>9</v>
      </c>
      <c r="C6" s="42">
        <f>VLOOKUP(B6,[8]참고사항!A$2:B$4,2,0)</f>
        <v>21</v>
      </c>
      <c r="D6" s="6" t="s">
        <v>771</v>
      </c>
      <c r="E6" s="38">
        <v>1</v>
      </c>
      <c r="F6" s="38">
        <v>4</v>
      </c>
      <c r="G6" s="38">
        <v>20</v>
      </c>
      <c r="H6" s="38" t="s">
        <v>21</v>
      </c>
      <c r="I6" s="43" t="s">
        <v>236</v>
      </c>
      <c r="J6" s="6"/>
    </row>
    <row r="7" spans="1:10" s="32" customFormat="1" ht="129.75" hidden="1" customHeight="1" x14ac:dyDescent="0.3">
      <c r="A7" s="6" t="s">
        <v>770</v>
      </c>
      <c r="B7" s="38" t="s">
        <v>9</v>
      </c>
      <c r="C7" s="42">
        <f>VLOOKUP(B7,[8]참고사항!A$2:B$4,2,0)</f>
        <v>21</v>
      </c>
      <c r="D7" s="6" t="s">
        <v>772</v>
      </c>
      <c r="E7" s="38">
        <v>1</v>
      </c>
      <c r="F7" s="38">
        <v>5</v>
      </c>
      <c r="G7" s="38">
        <v>20</v>
      </c>
      <c r="H7" s="38" t="s">
        <v>21</v>
      </c>
      <c r="I7" s="43" t="s">
        <v>236</v>
      </c>
      <c r="J7" s="6"/>
    </row>
    <row r="8" spans="1:10" s="32" customFormat="1" ht="129.75" hidden="1" customHeight="1" x14ac:dyDescent="0.3">
      <c r="A8" s="6" t="s">
        <v>773</v>
      </c>
      <c r="B8" s="38" t="s">
        <v>9</v>
      </c>
      <c r="C8" s="42">
        <f>VLOOKUP(B8,[8]참고사항!A$2:B$4,2,0)</f>
        <v>21</v>
      </c>
      <c r="D8" s="6" t="s">
        <v>774</v>
      </c>
      <c r="E8" s="38">
        <v>1</v>
      </c>
      <c r="F8" s="38">
        <v>2</v>
      </c>
      <c r="G8" s="38">
        <v>20</v>
      </c>
      <c r="H8" s="38" t="s">
        <v>24</v>
      </c>
      <c r="I8" s="43" t="s">
        <v>13</v>
      </c>
      <c r="J8" s="6"/>
    </row>
    <row r="9" spans="1:10" s="32" customFormat="1" ht="180" hidden="1" customHeight="1" x14ac:dyDescent="0.3">
      <c r="A9" s="6" t="s">
        <v>775</v>
      </c>
      <c r="B9" s="38" t="s">
        <v>9</v>
      </c>
      <c r="C9" s="42">
        <f>VLOOKUP(B9,[8]참고사항!A$2:B$4,2,0)</f>
        <v>21</v>
      </c>
      <c r="D9" s="6" t="s">
        <v>776</v>
      </c>
      <c r="E9" s="38">
        <v>1</v>
      </c>
      <c r="F9" s="38">
        <v>2</v>
      </c>
      <c r="G9" s="38">
        <v>20</v>
      </c>
      <c r="H9" s="38" t="s">
        <v>17</v>
      </c>
      <c r="I9" s="43" t="s">
        <v>231</v>
      </c>
      <c r="J9" s="6"/>
    </row>
    <row r="10" spans="1:10" s="32" customFormat="1" ht="150" hidden="1" customHeight="1" x14ac:dyDescent="0.3">
      <c r="A10" s="6" t="s">
        <v>777</v>
      </c>
      <c r="B10" s="38" t="s">
        <v>9</v>
      </c>
      <c r="C10" s="42">
        <f>VLOOKUP(B10,[8]참고사항!A$2:B$4,2,0)</f>
        <v>21</v>
      </c>
      <c r="D10" s="6" t="s">
        <v>778</v>
      </c>
      <c r="E10" s="38">
        <v>1</v>
      </c>
      <c r="F10" s="38">
        <v>2</v>
      </c>
      <c r="G10" s="38">
        <v>20</v>
      </c>
      <c r="H10" s="38" t="s">
        <v>17</v>
      </c>
      <c r="I10" s="43" t="s">
        <v>231</v>
      </c>
      <c r="J10" s="6"/>
    </row>
    <row r="11" spans="1:10" s="32" customFormat="1" ht="129.75" hidden="1" customHeight="1" x14ac:dyDescent="0.3">
      <c r="A11" s="6" t="s">
        <v>779</v>
      </c>
      <c r="B11" s="38" t="s">
        <v>9</v>
      </c>
      <c r="C11" s="42">
        <f>VLOOKUP(B11,[8]참고사항!A$2:B$4,2,0)</f>
        <v>21</v>
      </c>
      <c r="D11" s="6" t="s">
        <v>780</v>
      </c>
      <c r="E11" s="38">
        <v>1</v>
      </c>
      <c r="F11" s="38">
        <v>3</v>
      </c>
      <c r="G11" s="38">
        <v>20</v>
      </c>
      <c r="H11" s="38" t="s">
        <v>24</v>
      </c>
      <c r="I11" s="43" t="s">
        <v>13</v>
      </c>
      <c r="J11" s="6"/>
    </row>
    <row r="12" spans="1:10" s="32" customFormat="1" ht="129.75" hidden="1" customHeight="1" x14ac:dyDescent="0.3">
      <c r="A12" s="6" t="s">
        <v>781</v>
      </c>
      <c r="B12" s="38" t="s">
        <v>9</v>
      </c>
      <c r="C12" s="42">
        <f>VLOOKUP(B12,[8]참고사항!A$2:B$4,2,0)</f>
        <v>21</v>
      </c>
      <c r="D12" s="6" t="s">
        <v>782</v>
      </c>
      <c r="E12" s="38">
        <v>1</v>
      </c>
      <c r="F12" s="38">
        <v>4</v>
      </c>
      <c r="G12" s="38">
        <v>20</v>
      </c>
      <c r="H12" s="38" t="s">
        <v>17</v>
      </c>
      <c r="I12" s="43" t="s">
        <v>231</v>
      </c>
      <c r="J12" s="6"/>
    </row>
    <row r="13" spans="1:10" s="32" customFormat="1" ht="129.75" hidden="1" customHeight="1" x14ac:dyDescent="0.3">
      <c r="A13" s="6" t="s">
        <v>783</v>
      </c>
      <c r="B13" s="38" t="s">
        <v>9</v>
      </c>
      <c r="C13" s="42">
        <f>VLOOKUP(B13,[8]참고사항!A$2:B$4,2,0)</f>
        <v>21</v>
      </c>
      <c r="D13" s="6" t="s">
        <v>784</v>
      </c>
      <c r="E13" s="38">
        <v>1</v>
      </c>
      <c r="F13" s="38">
        <v>3</v>
      </c>
      <c r="G13" s="38">
        <v>20</v>
      </c>
      <c r="H13" s="38" t="s">
        <v>21</v>
      </c>
      <c r="I13" s="43" t="s">
        <v>236</v>
      </c>
      <c r="J13" s="6"/>
    </row>
    <row r="14" spans="1:10" s="32" customFormat="1" ht="129.75" hidden="1" customHeight="1" x14ac:dyDescent="0.3">
      <c r="A14" s="6" t="s">
        <v>785</v>
      </c>
      <c r="B14" s="38" t="s">
        <v>9</v>
      </c>
      <c r="C14" s="42">
        <f>VLOOKUP(B14,[8]참고사항!A$2:B$4,2,0)</f>
        <v>21</v>
      </c>
      <c r="D14" s="6" t="s">
        <v>784</v>
      </c>
      <c r="E14" s="38">
        <v>1</v>
      </c>
      <c r="F14" s="38">
        <v>2</v>
      </c>
      <c r="G14" s="38">
        <v>20</v>
      </c>
      <c r="H14" s="38" t="s">
        <v>21</v>
      </c>
      <c r="I14" s="43" t="s">
        <v>236</v>
      </c>
      <c r="J14" s="6"/>
    </row>
    <row r="15" spans="1:10" s="32" customFormat="1" ht="129.75" hidden="1" customHeight="1" x14ac:dyDescent="0.3">
      <c r="A15" s="6" t="s">
        <v>786</v>
      </c>
      <c r="B15" s="38" t="s">
        <v>9</v>
      </c>
      <c r="C15" s="42">
        <f>VLOOKUP(B15,[8]참고사항!A$2:B$4,2,0)</f>
        <v>21</v>
      </c>
      <c r="D15" s="6" t="s">
        <v>784</v>
      </c>
      <c r="E15" s="38">
        <v>1</v>
      </c>
      <c r="F15" s="38">
        <v>1</v>
      </c>
      <c r="G15" s="38">
        <v>20</v>
      </c>
      <c r="H15" s="38" t="s">
        <v>21</v>
      </c>
      <c r="I15" s="43" t="s">
        <v>236</v>
      </c>
      <c r="J15" s="6"/>
    </row>
    <row r="16" spans="1:10" s="32" customFormat="1" ht="129.75" hidden="1" customHeight="1" x14ac:dyDescent="0.3">
      <c r="A16" s="6" t="s">
        <v>787</v>
      </c>
      <c r="B16" s="38" t="s">
        <v>9</v>
      </c>
      <c r="C16" s="42">
        <f>VLOOKUP(B16,[8]참고사항!A$2:B$4,2,0)</f>
        <v>21</v>
      </c>
      <c r="D16" s="6" t="s">
        <v>788</v>
      </c>
      <c r="E16" s="38">
        <v>1</v>
      </c>
      <c r="F16" s="38">
        <v>2</v>
      </c>
      <c r="G16" s="38">
        <v>20</v>
      </c>
      <c r="H16" s="38" t="s">
        <v>21</v>
      </c>
      <c r="I16" s="43" t="s">
        <v>236</v>
      </c>
      <c r="J16" s="6"/>
    </row>
    <row r="17" spans="1:10" s="32" customFormat="1" ht="129.75" hidden="1" customHeight="1" x14ac:dyDescent="0.3">
      <c r="A17" s="6" t="s">
        <v>787</v>
      </c>
      <c r="B17" s="38" t="s">
        <v>9</v>
      </c>
      <c r="C17" s="42">
        <f>VLOOKUP(B17,[8]참고사항!A$2:B$4,2,0)</f>
        <v>21</v>
      </c>
      <c r="D17" s="6" t="s">
        <v>789</v>
      </c>
      <c r="E17" s="38">
        <v>1</v>
      </c>
      <c r="F17" s="38">
        <v>1</v>
      </c>
      <c r="G17" s="38">
        <v>20</v>
      </c>
      <c r="H17" s="38" t="s">
        <v>21</v>
      </c>
      <c r="I17" s="43" t="s">
        <v>236</v>
      </c>
      <c r="J17" s="6"/>
    </row>
    <row r="18" spans="1:10" s="32" customFormat="1" ht="129.75" hidden="1" customHeight="1" x14ac:dyDescent="0.3">
      <c r="A18" s="6" t="s">
        <v>790</v>
      </c>
      <c r="B18" s="38" t="s">
        <v>9</v>
      </c>
      <c r="C18" s="42">
        <f>VLOOKUP(B18,[8]참고사항!A$2:B$4,2,0)</f>
        <v>21</v>
      </c>
      <c r="D18" s="6" t="s">
        <v>791</v>
      </c>
      <c r="E18" s="38">
        <v>1</v>
      </c>
      <c r="F18" s="38">
        <v>5</v>
      </c>
      <c r="G18" s="38">
        <v>20</v>
      </c>
      <c r="H18" s="38" t="s">
        <v>17</v>
      </c>
      <c r="I18" s="43" t="s">
        <v>231</v>
      </c>
      <c r="J18" s="6"/>
    </row>
    <row r="19" spans="1:10" s="32" customFormat="1" ht="129.75" hidden="1" customHeight="1" x14ac:dyDescent="0.3">
      <c r="A19" s="6" t="s">
        <v>792</v>
      </c>
      <c r="B19" s="38" t="s">
        <v>9</v>
      </c>
      <c r="C19" s="42">
        <f>VLOOKUP(B19,[8]참고사항!A$2:B$4,2,0)</f>
        <v>21</v>
      </c>
      <c r="D19" s="6" t="s">
        <v>793</v>
      </c>
      <c r="E19" s="38">
        <v>1</v>
      </c>
      <c r="F19" s="38">
        <v>2</v>
      </c>
      <c r="G19" s="38">
        <v>20</v>
      </c>
      <c r="H19" s="38" t="s">
        <v>24</v>
      </c>
      <c r="I19" s="43" t="s">
        <v>13</v>
      </c>
      <c r="J19" s="6"/>
    </row>
    <row r="20" spans="1:10" s="32" customFormat="1" ht="129.75" hidden="1" customHeight="1" x14ac:dyDescent="0.3">
      <c r="A20" s="6" t="s">
        <v>794</v>
      </c>
      <c r="B20" s="38" t="s">
        <v>9</v>
      </c>
      <c r="C20" s="42">
        <f>VLOOKUP(B20,[8]참고사항!A$2:B$4,2,0)</f>
        <v>21</v>
      </c>
      <c r="D20" s="6" t="s">
        <v>795</v>
      </c>
      <c r="E20" s="38">
        <v>1</v>
      </c>
      <c r="F20" s="38">
        <v>3</v>
      </c>
      <c r="G20" s="38">
        <v>20</v>
      </c>
      <c r="H20" s="38" t="s">
        <v>17</v>
      </c>
      <c r="I20" s="43" t="s">
        <v>231</v>
      </c>
      <c r="J20" s="6"/>
    </row>
    <row r="21" spans="1:10" s="32" customFormat="1" ht="129.75" hidden="1" customHeight="1" x14ac:dyDescent="0.3">
      <c r="A21" s="6" t="s">
        <v>796</v>
      </c>
      <c r="B21" s="38" t="s">
        <v>9</v>
      </c>
      <c r="C21" s="42">
        <f>VLOOKUP(B21,[8]참고사항!A$2:B$4,2,0)</f>
        <v>21</v>
      </c>
      <c r="D21" s="6" t="s">
        <v>797</v>
      </c>
      <c r="E21" s="38">
        <v>1</v>
      </c>
      <c r="F21" s="38">
        <v>4</v>
      </c>
      <c r="G21" s="38">
        <v>20</v>
      </c>
      <c r="H21" s="38" t="s">
        <v>24</v>
      </c>
      <c r="I21" s="43" t="s">
        <v>13</v>
      </c>
      <c r="J21" s="6"/>
    </row>
    <row r="22" spans="1:10" s="32" customFormat="1" ht="129.75" hidden="1" customHeight="1" x14ac:dyDescent="0.3">
      <c r="A22" s="6" t="s">
        <v>798</v>
      </c>
      <c r="B22" s="38" t="s">
        <v>9</v>
      </c>
      <c r="C22" s="42">
        <f>VLOOKUP(B22,[8]참고사항!A$2:B$4,2,0)</f>
        <v>21</v>
      </c>
      <c r="D22" s="6" t="s">
        <v>799</v>
      </c>
      <c r="E22" s="38">
        <v>1</v>
      </c>
      <c r="F22" s="38">
        <v>1</v>
      </c>
      <c r="G22" s="38">
        <v>20</v>
      </c>
      <c r="H22" s="38" t="s">
        <v>17</v>
      </c>
      <c r="I22" s="43" t="s">
        <v>231</v>
      </c>
      <c r="J22" s="6"/>
    </row>
    <row r="23" spans="1:10" s="32" customFormat="1" ht="129.75" hidden="1" customHeight="1" x14ac:dyDescent="0.3">
      <c r="A23" s="6" t="s">
        <v>800</v>
      </c>
      <c r="B23" s="38" t="s">
        <v>9</v>
      </c>
      <c r="C23" s="42">
        <f>VLOOKUP(B23,[8]참고사항!A$2:B$4,2,0)</f>
        <v>21</v>
      </c>
      <c r="D23" s="6" t="s">
        <v>801</v>
      </c>
      <c r="E23" s="38">
        <v>1</v>
      </c>
      <c r="F23" s="38">
        <v>3</v>
      </c>
      <c r="G23" s="38">
        <v>20</v>
      </c>
      <c r="H23" s="38" t="s">
        <v>17</v>
      </c>
      <c r="I23" s="43" t="s">
        <v>231</v>
      </c>
      <c r="J23" s="6"/>
    </row>
    <row r="24" spans="1:10" s="32" customFormat="1" ht="129.75" hidden="1" customHeight="1" x14ac:dyDescent="0.3">
      <c r="A24" s="6" t="s">
        <v>802</v>
      </c>
      <c r="B24" s="38" t="s">
        <v>9</v>
      </c>
      <c r="C24" s="42">
        <f>VLOOKUP(B24,[8]참고사항!A$2:B$4,2,0)</f>
        <v>21</v>
      </c>
      <c r="D24" s="6" t="s">
        <v>803</v>
      </c>
      <c r="E24" s="38">
        <v>1</v>
      </c>
      <c r="F24" s="38">
        <v>5</v>
      </c>
      <c r="G24" s="38">
        <v>20</v>
      </c>
      <c r="H24" s="38" t="s">
        <v>17</v>
      </c>
      <c r="I24" s="43" t="s">
        <v>231</v>
      </c>
      <c r="J24" s="6"/>
    </row>
    <row r="25" spans="1:10" s="32" customFormat="1" ht="129.75" hidden="1" customHeight="1" x14ac:dyDescent="0.3">
      <c r="A25" s="6" t="s">
        <v>804</v>
      </c>
      <c r="B25" s="38" t="s">
        <v>9</v>
      </c>
      <c r="C25" s="42">
        <f>VLOOKUP(B25,[8]참고사항!A$2:B$4,2,0)</f>
        <v>21</v>
      </c>
      <c r="D25" s="6" t="s">
        <v>805</v>
      </c>
      <c r="E25" s="38">
        <v>1</v>
      </c>
      <c r="F25" s="38">
        <v>4</v>
      </c>
      <c r="G25" s="38">
        <v>20</v>
      </c>
      <c r="H25" s="38" t="s">
        <v>21</v>
      </c>
      <c r="I25" s="43" t="s">
        <v>236</v>
      </c>
      <c r="J25" s="6"/>
    </row>
    <row r="26" spans="1:10" s="32" customFormat="1" ht="129.75" hidden="1" customHeight="1" x14ac:dyDescent="0.3">
      <c r="A26" s="6" t="s">
        <v>806</v>
      </c>
      <c r="B26" s="38" t="s">
        <v>9</v>
      </c>
      <c r="C26" s="42">
        <f>VLOOKUP(B26,[8]참고사항!A$2:B$4,2,0)</f>
        <v>21</v>
      </c>
      <c r="D26" s="6" t="s">
        <v>807</v>
      </c>
      <c r="E26" s="38">
        <v>1</v>
      </c>
      <c r="F26" s="38">
        <v>2</v>
      </c>
      <c r="G26" s="38">
        <v>20</v>
      </c>
      <c r="H26" s="38" t="s">
        <v>24</v>
      </c>
      <c r="I26" s="43" t="s">
        <v>13</v>
      </c>
      <c r="J26" s="6"/>
    </row>
    <row r="27" spans="1:10" s="32" customFormat="1" ht="129.75" hidden="1" customHeight="1" x14ac:dyDescent="0.3">
      <c r="A27" s="6" t="s">
        <v>808</v>
      </c>
      <c r="B27" s="38" t="s">
        <v>9</v>
      </c>
      <c r="C27" s="42">
        <f>VLOOKUP(B27,[8]참고사항!A$2:B$4,2,0)</f>
        <v>21</v>
      </c>
      <c r="D27" s="6" t="s">
        <v>809</v>
      </c>
      <c r="E27" s="38">
        <v>1</v>
      </c>
      <c r="F27" s="38">
        <v>3</v>
      </c>
      <c r="G27" s="38">
        <v>20</v>
      </c>
      <c r="H27" s="38" t="s">
        <v>21</v>
      </c>
      <c r="I27" s="43" t="s">
        <v>236</v>
      </c>
      <c r="J27" s="6"/>
    </row>
    <row r="28" spans="1:10" s="32" customFormat="1" ht="129.75" hidden="1" customHeight="1" x14ac:dyDescent="0.3">
      <c r="A28" s="6" t="s">
        <v>810</v>
      </c>
      <c r="B28" s="38" t="s">
        <v>9</v>
      </c>
      <c r="C28" s="42">
        <f>VLOOKUP(B28,[8]참고사항!A$2:B$4,2,0)</f>
        <v>21</v>
      </c>
      <c r="D28" s="6" t="s">
        <v>811</v>
      </c>
      <c r="E28" s="38">
        <v>1</v>
      </c>
      <c r="F28" s="38">
        <v>3</v>
      </c>
      <c r="G28" s="38">
        <v>20</v>
      </c>
      <c r="H28" s="38" t="s">
        <v>24</v>
      </c>
      <c r="I28" s="43" t="s">
        <v>13</v>
      </c>
      <c r="J28" s="6"/>
    </row>
    <row r="29" spans="1:10" s="32" customFormat="1" ht="129.75" hidden="1" customHeight="1" x14ac:dyDescent="0.3">
      <c r="A29" s="6" t="s">
        <v>812</v>
      </c>
      <c r="B29" s="38" t="s">
        <v>9</v>
      </c>
      <c r="C29" s="42">
        <f>VLOOKUP(B29,[8]참고사항!A$2:B$4,2,0)</f>
        <v>21</v>
      </c>
      <c r="D29" s="6" t="s">
        <v>813</v>
      </c>
      <c r="E29" s="38">
        <v>1</v>
      </c>
      <c r="F29" s="38">
        <v>1</v>
      </c>
      <c r="G29" s="38">
        <v>20</v>
      </c>
      <c r="H29" s="38" t="s">
        <v>24</v>
      </c>
      <c r="I29" s="43" t="s">
        <v>13</v>
      </c>
      <c r="J29" s="6"/>
    </row>
    <row r="30" spans="1:10" s="32" customFormat="1" ht="144.75" customHeight="1" x14ac:dyDescent="0.3">
      <c r="A30" s="6" t="s">
        <v>814</v>
      </c>
      <c r="B30" s="38" t="s">
        <v>12</v>
      </c>
      <c r="C30" s="42">
        <f>VLOOKUP(B30,[8]참고사항!A$2:B$4,2,0)</f>
        <v>31</v>
      </c>
      <c r="D30" s="6"/>
      <c r="E30" s="38">
        <v>3</v>
      </c>
      <c r="F30" s="6" t="s">
        <v>815</v>
      </c>
      <c r="G30" s="38">
        <v>20</v>
      </c>
      <c r="H30" s="38" t="s">
        <v>17</v>
      </c>
      <c r="I30" s="43" t="s">
        <v>231</v>
      </c>
      <c r="J30" s="6"/>
    </row>
    <row r="31" spans="1:10" s="32" customFormat="1" ht="33" x14ac:dyDescent="0.3">
      <c r="A31" s="6" t="s">
        <v>816</v>
      </c>
      <c r="B31" s="38" t="s">
        <v>12</v>
      </c>
      <c r="C31" s="42">
        <f>VLOOKUP(B31,[8]참고사항!A$2:B$4,2,0)</f>
        <v>31</v>
      </c>
      <c r="D31" s="6"/>
      <c r="E31" s="38">
        <v>1</v>
      </c>
      <c r="F31" s="6" t="s">
        <v>817</v>
      </c>
      <c r="G31" s="38">
        <v>20</v>
      </c>
      <c r="H31" s="38" t="s">
        <v>21</v>
      </c>
      <c r="I31" s="43" t="s">
        <v>236</v>
      </c>
      <c r="J31" s="6" t="s">
        <v>14</v>
      </c>
    </row>
    <row r="32" spans="1:10" s="32" customFormat="1" ht="49.5" x14ac:dyDescent="0.3">
      <c r="A32" s="6" t="s">
        <v>818</v>
      </c>
      <c r="B32" s="38" t="s">
        <v>12</v>
      </c>
      <c r="C32" s="42">
        <f>VLOOKUP(B32,[8]참고사항!A$2:B$4,2,0)</f>
        <v>31</v>
      </c>
      <c r="D32" s="6"/>
      <c r="E32" s="38">
        <v>1</v>
      </c>
      <c r="F32" s="6" t="s">
        <v>819</v>
      </c>
      <c r="G32" s="38">
        <v>20</v>
      </c>
      <c r="H32" s="38" t="s">
        <v>21</v>
      </c>
      <c r="I32" s="43" t="s">
        <v>236</v>
      </c>
      <c r="J32" s="6"/>
    </row>
    <row r="33" spans="1:10" s="32" customFormat="1" x14ac:dyDescent="0.3">
      <c r="A33" s="6" t="s">
        <v>820</v>
      </c>
      <c r="B33" s="38" t="s">
        <v>12</v>
      </c>
      <c r="C33" s="42">
        <f>VLOOKUP(B33,[8]참고사항!A$2:B$4,2,0)</f>
        <v>31</v>
      </c>
      <c r="D33" s="6"/>
      <c r="E33" s="38">
        <v>1</v>
      </c>
      <c r="F33" s="6" t="s">
        <v>821</v>
      </c>
      <c r="G33" s="38">
        <v>20</v>
      </c>
      <c r="H33" s="38" t="s">
        <v>21</v>
      </c>
      <c r="I33" s="43" t="s">
        <v>236</v>
      </c>
      <c r="J33" s="6"/>
    </row>
    <row r="34" spans="1:10" s="32" customFormat="1" ht="33" x14ac:dyDescent="0.3">
      <c r="A34" s="6" t="s">
        <v>822</v>
      </c>
      <c r="B34" s="38" t="s">
        <v>12</v>
      </c>
      <c r="C34" s="42">
        <f>VLOOKUP(B34,[8]참고사항!A$2:B$4,2,0)</f>
        <v>31</v>
      </c>
      <c r="D34" s="6"/>
      <c r="E34" s="38">
        <v>1</v>
      </c>
      <c r="F34" s="6" t="s">
        <v>823</v>
      </c>
      <c r="G34" s="38">
        <v>20</v>
      </c>
      <c r="H34" s="38" t="s">
        <v>24</v>
      </c>
      <c r="I34" s="43" t="s">
        <v>13</v>
      </c>
      <c r="J34" s="6"/>
    </row>
    <row r="35" spans="1:10" s="32" customFormat="1" ht="49.5" x14ac:dyDescent="0.3">
      <c r="A35" s="6" t="s">
        <v>824</v>
      </c>
      <c r="B35" s="38" t="s">
        <v>12</v>
      </c>
      <c r="C35" s="42">
        <f>VLOOKUP(B35,[8]참고사항!A$2:B$4,2,0)</f>
        <v>31</v>
      </c>
      <c r="D35" s="6"/>
      <c r="E35" s="38">
        <v>2</v>
      </c>
      <c r="F35" s="6" t="s">
        <v>825</v>
      </c>
      <c r="G35" s="38">
        <v>20</v>
      </c>
      <c r="H35" s="38" t="s">
        <v>21</v>
      </c>
      <c r="I35" s="43" t="s">
        <v>236</v>
      </c>
      <c r="J35" s="6"/>
    </row>
    <row r="36" spans="1:10" s="32" customFormat="1" ht="82.5" x14ac:dyDescent="0.3">
      <c r="A36" s="6" t="s">
        <v>826</v>
      </c>
      <c r="B36" s="38" t="s">
        <v>12</v>
      </c>
      <c r="C36" s="42">
        <f>VLOOKUP(B36,[8]참고사항!A$2:B$4,2,0)</f>
        <v>31</v>
      </c>
      <c r="D36" s="6"/>
      <c r="E36" s="38">
        <v>5</v>
      </c>
      <c r="F36" s="6" t="s">
        <v>827</v>
      </c>
      <c r="G36" s="38">
        <v>20</v>
      </c>
      <c r="H36" s="38" t="s">
        <v>17</v>
      </c>
      <c r="I36" s="43" t="s">
        <v>231</v>
      </c>
      <c r="J36" s="6"/>
    </row>
    <row r="37" spans="1:10" s="32" customFormat="1" ht="33" x14ac:dyDescent="0.3">
      <c r="A37" s="6" t="s">
        <v>828</v>
      </c>
      <c r="B37" s="38" t="s">
        <v>12</v>
      </c>
      <c r="C37" s="42">
        <f>VLOOKUP(B37,[8]참고사항!A$2:B$4,2,0)</f>
        <v>31</v>
      </c>
      <c r="D37" s="6"/>
      <c r="E37" s="38">
        <v>1</v>
      </c>
      <c r="F37" s="6" t="s">
        <v>829</v>
      </c>
      <c r="G37" s="38">
        <v>20</v>
      </c>
      <c r="H37" s="38" t="s">
        <v>17</v>
      </c>
      <c r="I37" s="43" t="s">
        <v>231</v>
      </c>
      <c r="J37" s="6"/>
    </row>
    <row r="38" spans="1:10" s="32" customFormat="1" ht="66" x14ac:dyDescent="0.3">
      <c r="A38" s="6" t="s">
        <v>830</v>
      </c>
      <c r="B38" s="38" t="s">
        <v>12</v>
      </c>
      <c r="C38" s="42">
        <f>VLOOKUP(B38,[8]참고사항!A$2:B$4,2,0)</f>
        <v>31</v>
      </c>
      <c r="D38" s="6"/>
      <c r="E38" s="38">
        <v>1</v>
      </c>
      <c r="F38" s="6" t="s">
        <v>831</v>
      </c>
      <c r="G38" s="38">
        <v>20</v>
      </c>
      <c r="H38" s="38" t="s">
        <v>24</v>
      </c>
      <c r="I38" s="44" t="s">
        <v>13</v>
      </c>
      <c r="J38" s="6"/>
    </row>
    <row r="39" spans="1:10" ht="33" x14ac:dyDescent="0.3">
      <c r="A39" s="6" t="s">
        <v>832</v>
      </c>
      <c r="B39" s="38" t="s">
        <v>12</v>
      </c>
      <c r="C39" s="42">
        <f>VLOOKUP(B39,[8]참고사항!A$2:B$4,2,0)</f>
        <v>31</v>
      </c>
      <c r="D39" s="3"/>
      <c r="E39" s="4">
        <v>1</v>
      </c>
      <c r="F39" s="3" t="s">
        <v>833</v>
      </c>
      <c r="G39" s="38">
        <v>20</v>
      </c>
      <c r="H39" s="4" t="s">
        <v>24</v>
      </c>
      <c r="I39" s="45" t="s">
        <v>13</v>
      </c>
      <c r="J39" s="3"/>
    </row>
  </sheetData>
  <autoFilter ref="A1:J39" xr:uid="{A633BB2D-051A-43B4-86B7-9F26EEE85FAD}">
    <filterColumn colId="1">
      <filters>
        <filter val="주관식"/>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전체</vt:lpstr>
      <vt:lpstr>관로_임영한M-신주철M</vt:lpstr>
      <vt:lpstr>광ca_안홍주M</vt:lpstr>
      <vt:lpstr>광ca_조우식M</vt:lpstr>
      <vt:lpstr>기초이론_김정섭M</vt:lpstr>
      <vt:lpstr>기초이론_최성봉M</vt:lpstr>
      <vt:lpstr>시스템_홍현화M</vt:lpstr>
      <vt:lpstr>전주-한전공가_이재룡M</vt:lpstr>
      <vt:lpstr>전주-한전공가_임종현M</vt:lpstr>
      <vt:lpstr>동ca_이남훈M</vt:lpstr>
      <vt:lpstr>동ca_김관호M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송은경(OSP설계혁신TF)</dc:creator>
  <cp:lastModifiedBy>최민규</cp:lastModifiedBy>
  <dcterms:created xsi:type="dcterms:W3CDTF">2024-02-02T01:15:21Z</dcterms:created>
  <dcterms:modified xsi:type="dcterms:W3CDTF">2025-02-07T23:47:47Z</dcterms:modified>
</cp:coreProperties>
</file>